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ir\Documents\Projet _ Conception numerique\"/>
    </mc:Choice>
  </mc:AlternateContent>
  <bookViews>
    <workbookView xWindow="0" yWindow="0" windowWidth="23040" windowHeight="9264" tabRatio="500" activeTab="1"/>
  </bookViews>
  <sheets>
    <sheet name="M1 2324" sheetId="1" r:id="rId1"/>
    <sheet name="Export CSV" sheetId="2" r:id="rId2"/>
    <sheet name="M2 2324" sheetId="3" r:id="rId3"/>
    <sheet name="BlocsModules2125" sheetId="4" r:id="rId4"/>
    <sheet name="MAJ" sheetId="5" r:id="rId5"/>
    <sheet name="Calendrier 2324 SIGMA" sheetId="6" r:id="rId6"/>
    <sheet name="202425" sheetId="7" r:id="rId7"/>
  </sheets>
  <definedNames>
    <definedName name="DateDebutProjet" localSheetId="2">NA()</definedName>
    <definedName name="DateDebutSemaine" localSheetId="2">'M2 2324'!$E1</definedName>
    <definedName name="DateRenduProjet" localSheetId="2">NA()</definedName>
    <definedName name="ProjetCourantEnCours" localSheetId="0">NA()</definedName>
    <definedName name="ProjetCourantEnCours" localSheetId="2">NA()</definedName>
    <definedName name="Table" localSheetId="0">'M1 2324'!$F$6:$O$31</definedName>
    <definedName name="Table" localSheetId="2">'M2 2324'!$F$6:$O$28</definedName>
  </definedName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13" i="1" l="1"/>
  <c r="D47" i="6" l="1"/>
  <c r="E47" i="6" s="1"/>
  <c r="F47" i="6" s="1"/>
  <c r="G47" i="6" s="1"/>
  <c r="H47" i="6" s="1"/>
  <c r="I47" i="6" s="1"/>
  <c r="J47" i="6" s="1"/>
  <c r="K47" i="6" s="1"/>
  <c r="L47" i="6" s="1"/>
  <c r="M47" i="6" s="1"/>
  <c r="N47" i="6" s="1"/>
  <c r="O47" i="6" s="1"/>
  <c r="P47" i="6" s="1"/>
  <c r="Q47" i="6" s="1"/>
  <c r="R47" i="6" s="1"/>
  <c r="S47" i="6" s="1"/>
  <c r="T47" i="6" s="1"/>
  <c r="U47" i="6" s="1"/>
  <c r="V47" i="6" s="1"/>
  <c r="W47" i="6" s="1"/>
  <c r="X47" i="6" s="1"/>
  <c r="Y47" i="6" s="1"/>
  <c r="Z47" i="6" s="1"/>
  <c r="AA47" i="6" s="1"/>
  <c r="AB47" i="6" s="1"/>
  <c r="AC47" i="6" s="1"/>
  <c r="AD47" i="6" s="1"/>
  <c r="AE47" i="6" s="1"/>
  <c r="AF47" i="6" s="1"/>
  <c r="AG47" i="6" s="1"/>
  <c r="AH47" i="6" s="1"/>
  <c r="AI47" i="6" s="1"/>
  <c r="AJ47" i="6" s="1"/>
  <c r="AK47" i="6" s="1"/>
  <c r="AL47" i="6" s="1"/>
  <c r="AM47" i="6" s="1"/>
  <c r="AN47" i="6" s="1"/>
  <c r="AO47" i="6" s="1"/>
  <c r="AP47" i="6" s="1"/>
  <c r="AQ47" i="6" s="1"/>
  <c r="AR47" i="6" s="1"/>
  <c r="AS47" i="6" s="1"/>
  <c r="AT47" i="6" s="1"/>
  <c r="AU47" i="6" s="1"/>
  <c r="AV47" i="6" s="1"/>
  <c r="AW47" i="6" s="1"/>
  <c r="AX47" i="6" s="1"/>
  <c r="AY47" i="6" s="1"/>
  <c r="AZ47" i="6" s="1"/>
  <c r="BA47" i="6" s="1"/>
  <c r="BB47" i="6" s="1"/>
  <c r="BC47" i="6" s="1"/>
  <c r="BD47" i="6" s="1"/>
  <c r="BE47" i="6" s="1"/>
  <c r="F34" i="6"/>
  <c r="G34" i="6" s="1"/>
  <c r="H34" i="6" s="1"/>
  <c r="I34" i="6" s="1"/>
  <c r="J34" i="6" s="1"/>
  <c r="K34" i="6" s="1"/>
  <c r="L34" i="6" s="1"/>
  <c r="M34" i="6" s="1"/>
  <c r="N34" i="6" s="1"/>
  <c r="O34" i="6" s="1"/>
  <c r="P34" i="6" s="1"/>
  <c r="Q34" i="6" s="1"/>
  <c r="R34" i="6" s="1"/>
  <c r="S34" i="6" s="1"/>
  <c r="T34" i="6" s="1"/>
  <c r="U34" i="6" s="1"/>
  <c r="V34" i="6" s="1"/>
  <c r="W34" i="6" s="1"/>
  <c r="X34" i="6" s="1"/>
  <c r="Y34" i="6" s="1"/>
  <c r="Z34" i="6" s="1"/>
  <c r="AA34" i="6" s="1"/>
  <c r="AB34" i="6" s="1"/>
  <c r="AC34" i="6" s="1"/>
  <c r="AD34" i="6" s="1"/>
  <c r="AE34" i="6" s="1"/>
  <c r="AF34" i="6" s="1"/>
  <c r="AG34" i="6" s="1"/>
  <c r="AH34" i="6" s="1"/>
  <c r="AI34" i="6" s="1"/>
  <c r="AJ34" i="6" s="1"/>
  <c r="AK34" i="6" s="1"/>
  <c r="AL34" i="6" s="1"/>
  <c r="AM34" i="6" s="1"/>
  <c r="AN34" i="6" s="1"/>
  <c r="AO34" i="6" s="1"/>
  <c r="AP34" i="6" s="1"/>
  <c r="AQ34" i="6" s="1"/>
  <c r="AR34" i="6" s="1"/>
  <c r="AS34" i="6" s="1"/>
  <c r="AT34" i="6" s="1"/>
  <c r="AU34" i="6" s="1"/>
  <c r="AV34" i="6" s="1"/>
  <c r="AW34" i="6" s="1"/>
  <c r="AX34" i="6" s="1"/>
  <c r="AY34" i="6" s="1"/>
  <c r="AZ34" i="6" s="1"/>
  <c r="BA34" i="6" s="1"/>
  <c r="BB34" i="6" s="1"/>
  <c r="BC34" i="6" s="1"/>
  <c r="BD34" i="6" s="1"/>
  <c r="BE34" i="6" s="1"/>
  <c r="E34" i="6"/>
  <c r="D34" i="6"/>
  <c r="D20" i="6"/>
  <c r="E20" i="6" s="1"/>
  <c r="F20" i="6" s="1"/>
  <c r="G20" i="6" s="1"/>
  <c r="H20" i="6" s="1"/>
  <c r="I20" i="6" s="1"/>
  <c r="J20" i="6" s="1"/>
  <c r="K20" i="6" s="1"/>
  <c r="L20" i="6" s="1"/>
  <c r="M20" i="6" s="1"/>
  <c r="N20" i="6" s="1"/>
  <c r="O20" i="6" s="1"/>
  <c r="P20" i="6" s="1"/>
  <c r="Q20" i="6" s="1"/>
  <c r="R20" i="6" s="1"/>
  <c r="S20" i="6" s="1"/>
  <c r="T20" i="6" s="1"/>
  <c r="U20" i="6" s="1"/>
  <c r="V20" i="6" s="1"/>
  <c r="W20" i="6" s="1"/>
  <c r="X20" i="6" s="1"/>
  <c r="Y20" i="6" s="1"/>
  <c r="Z20" i="6" s="1"/>
  <c r="AA20" i="6" s="1"/>
  <c r="AB20" i="6" s="1"/>
  <c r="AC20" i="6" s="1"/>
  <c r="AD20" i="6" s="1"/>
  <c r="AE20" i="6" s="1"/>
  <c r="AF20" i="6" s="1"/>
  <c r="AG20" i="6" s="1"/>
  <c r="AH20" i="6" s="1"/>
  <c r="AI20" i="6" s="1"/>
  <c r="AJ20" i="6" s="1"/>
  <c r="AK20" i="6" s="1"/>
  <c r="AL20" i="6" s="1"/>
  <c r="AM20" i="6" s="1"/>
  <c r="AN20" i="6" s="1"/>
  <c r="AO20" i="6" s="1"/>
  <c r="AP20" i="6" s="1"/>
  <c r="AQ20" i="6" s="1"/>
  <c r="AR20" i="6" s="1"/>
  <c r="AS20" i="6" s="1"/>
  <c r="AT20" i="6" s="1"/>
  <c r="AU20" i="6" s="1"/>
  <c r="AV20" i="6" s="1"/>
  <c r="AW20" i="6" s="1"/>
  <c r="AX20" i="6" s="1"/>
  <c r="AY20" i="6" s="1"/>
  <c r="AZ20" i="6" s="1"/>
  <c r="BA20" i="6" s="1"/>
  <c r="BB20" i="6" s="1"/>
  <c r="BC20" i="6" s="1"/>
  <c r="D7" i="6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AG7" i="6" s="1"/>
  <c r="AH7" i="6" s="1"/>
  <c r="AI7" i="6" s="1"/>
  <c r="AJ7" i="6" s="1"/>
  <c r="AK7" i="6" s="1"/>
  <c r="AL7" i="6" s="1"/>
  <c r="AM7" i="6" s="1"/>
  <c r="AN7" i="6" s="1"/>
  <c r="AO7" i="6" s="1"/>
  <c r="AP7" i="6" s="1"/>
  <c r="AQ7" i="6" s="1"/>
  <c r="AR7" i="6" s="1"/>
  <c r="AS7" i="6" s="1"/>
  <c r="AT7" i="6" s="1"/>
  <c r="AU7" i="6" s="1"/>
  <c r="AV7" i="6" s="1"/>
  <c r="AW7" i="6" s="1"/>
  <c r="AX7" i="6" s="1"/>
  <c r="AY7" i="6" s="1"/>
  <c r="AZ7" i="6" s="1"/>
  <c r="BA7" i="6" s="1"/>
  <c r="BB7" i="6" s="1"/>
  <c r="BC7" i="6" s="1"/>
  <c r="E58" i="3"/>
  <c r="D58" i="3"/>
  <c r="B58" i="3"/>
  <c r="A58" i="3"/>
  <c r="E57" i="3"/>
  <c r="D57" i="3"/>
  <c r="A57" i="3"/>
  <c r="B57" i="3" s="1"/>
  <c r="E56" i="3"/>
  <c r="D56" i="3"/>
  <c r="A56" i="3"/>
  <c r="B56" i="3" s="1"/>
  <c r="E55" i="3"/>
  <c r="D55" i="3"/>
  <c r="A55" i="3"/>
  <c r="E54" i="3"/>
  <c r="D54" i="3"/>
  <c r="B54" i="3"/>
  <c r="A54" i="3"/>
  <c r="E53" i="3"/>
  <c r="D53" i="3"/>
  <c r="A53" i="3"/>
  <c r="B53" i="3" s="1"/>
  <c r="E52" i="3"/>
  <c r="D52" i="3"/>
  <c r="A52" i="3"/>
  <c r="E51" i="3"/>
  <c r="D51" i="3"/>
  <c r="B51" i="3"/>
  <c r="A51" i="3"/>
  <c r="E50" i="3"/>
  <c r="D50" i="3"/>
  <c r="A50" i="3"/>
  <c r="B50" i="3" s="1"/>
  <c r="C50" i="3" s="1"/>
  <c r="E49" i="3"/>
  <c r="D49" i="3"/>
  <c r="B49" i="3"/>
  <c r="A49" i="3"/>
  <c r="E48" i="3"/>
  <c r="B48" i="3"/>
  <c r="A48" i="3"/>
  <c r="E47" i="3"/>
  <c r="D47" i="3"/>
  <c r="B47" i="3"/>
  <c r="A47" i="3"/>
  <c r="E46" i="3"/>
  <c r="D46" i="3"/>
  <c r="A46" i="3"/>
  <c r="B46" i="3" s="1"/>
  <c r="E45" i="3"/>
  <c r="D45" i="3"/>
  <c r="B45" i="3"/>
  <c r="A45" i="3"/>
  <c r="E44" i="3"/>
  <c r="D44" i="3"/>
  <c r="B44" i="3"/>
  <c r="A44" i="3"/>
  <c r="E43" i="3"/>
  <c r="D43" i="3"/>
  <c r="A43" i="3"/>
  <c r="B43" i="3" s="1"/>
  <c r="D24" i="3"/>
  <c r="D25" i="3" s="1"/>
  <c r="D26" i="3" s="1"/>
  <c r="D27" i="3" s="1"/>
  <c r="D28" i="3" s="1"/>
  <c r="D29" i="3" s="1"/>
  <c r="D30" i="3" s="1"/>
  <c r="D31" i="3" s="1"/>
  <c r="D32" i="3" s="1"/>
  <c r="D33" i="3" s="1"/>
  <c r="C8" i="3"/>
  <c r="E8" i="3" s="1"/>
  <c r="E7" i="3"/>
  <c r="D7" i="3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C7" i="3"/>
  <c r="E6" i="3"/>
  <c r="O3" i="3"/>
  <c r="F3" i="3"/>
  <c r="R66" i="1"/>
  <c r="E66" i="1"/>
  <c r="D66" i="1"/>
  <c r="B66" i="1"/>
  <c r="A66" i="1"/>
  <c r="R65" i="1"/>
  <c r="E65" i="1"/>
  <c r="D65" i="1"/>
  <c r="A65" i="1"/>
  <c r="B65" i="1" s="1"/>
  <c r="R64" i="1"/>
  <c r="E64" i="1"/>
  <c r="D64" i="1"/>
  <c r="A64" i="1"/>
  <c r="B64" i="1" s="1"/>
  <c r="R63" i="1"/>
  <c r="E63" i="1"/>
  <c r="D63" i="1"/>
  <c r="B63" i="1"/>
  <c r="A63" i="1"/>
  <c r="R62" i="1"/>
  <c r="E62" i="1"/>
  <c r="D62" i="1"/>
  <c r="A62" i="1"/>
  <c r="B62" i="1" s="1"/>
  <c r="R61" i="1"/>
  <c r="E61" i="1"/>
  <c r="D61" i="1"/>
  <c r="A61" i="1"/>
  <c r="B61" i="1" s="1"/>
  <c r="C61" i="1" s="1"/>
  <c r="R60" i="1"/>
  <c r="E60" i="1"/>
  <c r="D60" i="1"/>
  <c r="B60" i="1"/>
  <c r="A60" i="1"/>
  <c r="R59" i="1"/>
  <c r="E59" i="1"/>
  <c r="D59" i="1"/>
  <c r="A59" i="1"/>
  <c r="B59" i="1" s="1"/>
  <c r="R58" i="1"/>
  <c r="E58" i="1"/>
  <c r="D58" i="1"/>
  <c r="A58" i="1"/>
  <c r="B58" i="1" s="1"/>
  <c r="R57" i="1"/>
  <c r="E57" i="1"/>
  <c r="D57" i="1"/>
  <c r="A57" i="1"/>
  <c r="R56" i="1"/>
  <c r="E56" i="1"/>
  <c r="D56" i="1"/>
  <c r="A56" i="1"/>
  <c r="B56" i="1" s="1"/>
  <c r="R55" i="1"/>
  <c r="E55" i="1"/>
  <c r="D55" i="1"/>
  <c r="B55" i="1"/>
  <c r="A55" i="1"/>
  <c r="R54" i="1"/>
  <c r="E54" i="1"/>
  <c r="B54" i="1"/>
  <c r="A54" i="1"/>
  <c r="R53" i="1"/>
  <c r="E53" i="1"/>
  <c r="D53" i="1"/>
  <c r="B53" i="1"/>
  <c r="A53" i="1"/>
  <c r="R52" i="1"/>
  <c r="E52" i="1"/>
  <c r="D52" i="1"/>
  <c r="A52" i="1"/>
  <c r="B52" i="1" s="1"/>
  <c r="C52" i="1" s="1"/>
  <c r="R51" i="1"/>
  <c r="E51" i="1"/>
  <c r="D51" i="1"/>
  <c r="C51" i="1"/>
  <c r="B51" i="1"/>
  <c r="A51" i="1"/>
  <c r="R50" i="1"/>
  <c r="E50" i="1"/>
  <c r="D50" i="1"/>
  <c r="B50" i="1"/>
  <c r="A50" i="1"/>
  <c r="R49" i="1"/>
  <c r="E49" i="1"/>
  <c r="D49" i="1"/>
  <c r="A49" i="1"/>
  <c r="B49" i="1" s="1"/>
  <c r="R48" i="1"/>
  <c r="E48" i="1"/>
  <c r="D48" i="1"/>
  <c r="B48" i="1"/>
  <c r="A48" i="1"/>
  <c r="R47" i="1"/>
  <c r="E47" i="1"/>
  <c r="D47" i="1"/>
  <c r="A47" i="1"/>
  <c r="B47" i="1" s="1"/>
  <c r="C47" i="1" s="1"/>
  <c r="R46" i="1"/>
  <c r="E46" i="1"/>
  <c r="D46" i="1"/>
  <c r="A46" i="1"/>
  <c r="B46" i="1" s="1"/>
  <c r="R45" i="1"/>
  <c r="E45" i="1"/>
  <c r="D45" i="1"/>
  <c r="B45" i="1"/>
  <c r="A45" i="1"/>
  <c r="R44" i="1"/>
  <c r="E44" i="1"/>
  <c r="D44" i="1"/>
  <c r="A44" i="1"/>
  <c r="B44" i="1" s="1"/>
  <c r="C44" i="1" s="1"/>
  <c r="Q42" i="1"/>
  <c r="O42" i="1"/>
  <c r="P42" i="1" s="1"/>
  <c r="P41" i="1" s="1"/>
  <c r="E41" i="1"/>
  <c r="D24" i="1"/>
  <c r="D25" i="1" s="1"/>
  <c r="D26" i="1" s="1"/>
  <c r="D27" i="1" s="1"/>
  <c r="D28" i="1" s="1"/>
  <c r="D29" i="1" s="1"/>
  <c r="D30" i="1" s="1"/>
  <c r="D31" i="1" s="1"/>
  <c r="D32" i="1" s="1"/>
  <c r="D33" i="1" s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C7" i="1"/>
  <c r="E7" i="1" s="1"/>
  <c r="E6" i="1"/>
  <c r="O3" i="1"/>
  <c r="F3" i="1"/>
  <c r="E42" i="1" l="1"/>
  <c r="C42" i="1"/>
  <c r="C9" i="3"/>
  <c r="C8" i="1"/>
  <c r="C9" i="1" l="1"/>
  <c r="E8" i="1"/>
  <c r="C10" i="3"/>
  <c r="E9" i="3"/>
  <c r="C11" i="3" l="1"/>
  <c r="E10" i="3"/>
  <c r="C10" i="1"/>
  <c r="E9" i="1"/>
  <c r="C11" i="1" l="1"/>
  <c r="E10" i="1"/>
  <c r="C12" i="3"/>
  <c r="E11" i="3"/>
  <c r="E12" i="3" l="1"/>
  <c r="C13" i="3"/>
  <c r="E11" i="1"/>
  <c r="C12" i="1"/>
  <c r="E12" i="1" l="1"/>
  <c r="C13" i="1"/>
  <c r="C14" i="3"/>
  <c r="E13" i="3"/>
  <c r="C15" i="3" l="1"/>
  <c r="E14" i="3"/>
  <c r="C14" i="1"/>
  <c r="E13" i="1"/>
  <c r="C15" i="1" l="1"/>
  <c r="E14" i="1"/>
  <c r="C16" i="3"/>
  <c r="E15" i="3"/>
  <c r="E16" i="3" l="1"/>
  <c r="C17" i="3"/>
  <c r="E15" i="1"/>
  <c r="C16" i="1"/>
  <c r="C17" i="1" l="1"/>
  <c r="E16" i="1"/>
  <c r="C18" i="3"/>
  <c r="E17" i="3"/>
  <c r="C19" i="3" l="1"/>
  <c r="E18" i="3"/>
  <c r="C18" i="1"/>
  <c r="E17" i="1"/>
  <c r="C19" i="1" l="1"/>
  <c r="E18" i="1"/>
  <c r="C20" i="3"/>
  <c r="E19" i="3"/>
  <c r="E20" i="3" l="1"/>
  <c r="C21" i="3"/>
  <c r="E19" i="1"/>
  <c r="C20" i="1"/>
  <c r="E20" i="1" l="1"/>
  <c r="C21" i="1"/>
  <c r="C22" i="3"/>
  <c r="E21" i="3"/>
  <c r="C23" i="3" l="1"/>
  <c r="E22" i="3"/>
  <c r="C22" i="1"/>
  <c r="E21" i="1"/>
  <c r="C23" i="1" l="1"/>
  <c r="E22" i="1"/>
  <c r="C24" i="3"/>
  <c r="E23" i="3"/>
  <c r="C25" i="3" l="1"/>
  <c r="E24" i="3"/>
  <c r="C24" i="1"/>
  <c r="E23" i="1"/>
  <c r="C25" i="1" l="1"/>
  <c r="E24" i="1"/>
  <c r="E25" i="3"/>
  <c r="C26" i="3"/>
  <c r="E26" i="3" l="1"/>
  <c r="C27" i="3"/>
  <c r="C26" i="1"/>
  <c r="E25" i="1"/>
  <c r="C27" i="1" l="1"/>
  <c r="E26" i="1"/>
  <c r="C28" i="3"/>
  <c r="E27" i="3"/>
  <c r="C29" i="3" l="1"/>
  <c r="E28" i="3"/>
  <c r="C28" i="1"/>
  <c r="E27" i="1"/>
  <c r="E28" i="1" l="1"/>
  <c r="C29" i="1"/>
  <c r="E29" i="3"/>
  <c r="C30" i="3"/>
  <c r="E30" i="3" l="1"/>
  <c r="C31" i="3"/>
  <c r="C30" i="1"/>
  <c r="E29" i="1"/>
  <c r="C31" i="1" l="1"/>
  <c r="E30" i="1"/>
  <c r="C32" i="3"/>
  <c r="E31" i="3"/>
  <c r="C33" i="3" l="1"/>
  <c r="E33" i="3" s="1"/>
  <c r="E32" i="3"/>
  <c r="C32" i="1"/>
  <c r="E31" i="1"/>
  <c r="C33" i="1" l="1"/>
  <c r="E33" i="1" s="1"/>
  <c r="E32" i="1"/>
</calcChain>
</file>

<file path=xl/comments1.xml><?xml version="1.0" encoding="utf-8"?>
<comments xmlns="http://schemas.openxmlformats.org/spreadsheetml/2006/main">
  <authors>
    <author>ML</author>
  </authors>
  <commentList>
    <comment ref="L4" authorId="0" shapeId="0">
      <text>
        <r>
          <rPr>
            <b/>
            <sz val="9"/>
            <color rgb="FF333333"/>
            <rFont val="Tahoma"/>
            <family val="2"/>
            <charset val="1"/>
          </rPr>
          <t>ou 8h-10h /10h30-12h30</t>
        </r>
      </text>
    </comment>
    <comment ref="M4" authorId="0" shapeId="0">
      <text>
        <r>
          <rPr>
            <b/>
            <sz val="9"/>
            <color rgb="FF333333"/>
            <rFont val="Tahoma"/>
            <family val="2"/>
            <charset val="1"/>
          </rPr>
          <t xml:space="preserve">ou 13h30-15h30 / 16h-18h si présence de 2 UE
</t>
        </r>
      </text>
    </comment>
    <comment ref="F8" authorId="0" shapeId="0">
      <text>
        <r>
          <rPr>
            <sz val="11"/>
            <color rgb="FF333333"/>
            <rFont val="Calibri"/>
            <family val="2"/>
            <charset val="1"/>
          </rPr>
          <t xml:space="preserve">Réunion de rentrée à 9h
</t>
        </r>
        <r>
          <rPr>
            <b/>
            <sz val="9"/>
            <color rgb="FF333333"/>
            <rFont val="Tahoma"/>
            <family val="2"/>
            <charset val="1"/>
          </rPr>
          <t xml:space="preserve">UE704 : 10h50-12h50
salle GS 139 </t>
        </r>
      </text>
    </comment>
    <comment ref="H8" authorId="0" shapeId="0">
      <text>
        <r>
          <rPr>
            <b/>
            <sz val="9"/>
            <color rgb="FF000000"/>
            <rFont val="Tahoma"/>
            <family val="2"/>
            <charset val="1"/>
          </rPr>
          <t>Nicolas Maestripieri 
8h30-12h30</t>
        </r>
      </text>
    </comment>
    <comment ref="I8" authorId="0" shapeId="0">
      <text>
        <r>
          <rPr>
            <sz val="11"/>
            <color rgb="FF333333"/>
            <rFont val="Calibri"/>
            <family val="2"/>
            <charset val="1"/>
          </rPr>
          <t xml:space="preserve">Nicolas Lagarrigue
</t>
        </r>
        <r>
          <rPr>
            <b/>
            <sz val="9"/>
            <color rgb="FF333333"/>
            <rFont val="Tahoma"/>
            <family val="2"/>
            <charset val="1"/>
          </rPr>
          <t>9h-12h</t>
        </r>
      </text>
    </comment>
    <comment ref="J8" authorId="0" shapeId="0">
      <text>
        <r>
          <rPr>
            <sz val="11"/>
            <color rgb="FF333333"/>
            <rFont val="Calibri"/>
            <family val="2"/>
            <charset val="1"/>
          </rPr>
          <t xml:space="preserve">Nicolas Lagarrigue
</t>
        </r>
        <r>
          <rPr>
            <b/>
            <sz val="9"/>
            <color rgb="FF333333"/>
            <rFont val="Tahoma"/>
            <family val="2"/>
            <charset val="1"/>
          </rPr>
          <t>9h-12h</t>
        </r>
      </text>
    </comment>
    <comment ref="K8" authorId="0" shapeId="0">
      <text>
        <r>
          <rPr>
            <sz val="11"/>
            <color rgb="FF333333"/>
            <rFont val="Calibri"/>
            <family val="2"/>
            <charset val="1"/>
          </rPr>
          <t xml:space="preserve">Nicolas Lagarrigue
</t>
        </r>
        <r>
          <rPr>
            <b/>
            <sz val="9"/>
            <color rgb="FF333333"/>
            <rFont val="Tahoma"/>
            <family val="2"/>
            <charset val="1"/>
          </rPr>
          <t>13h-17
h</t>
        </r>
      </text>
    </comment>
    <comment ref="L8" authorId="0" shapeId="0">
      <text>
        <r>
          <rPr>
            <b/>
            <sz val="9"/>
            <color rgb="FF333333"/>
            <rFont val="Tahoma"/>
            <family val="2"/>
            <charset val="1"/>
          </rPr>
          <t>8h-10h : inscription en scola ENSAT pour les inscrits INP à titre principal
10h30-12h30 : Anglais</t>
        </r>
      </text>
    </comment>
    <comment ref="M8" authorId="0" shapeId="0">
      <text>
        <r>
          <rPr>
            <sz val="11"/>
            <color rgb="FF333333"/>
            <rFont val="Calibri"/>
            <family val="2"/>
            <charset val="1"/>
          </rPr>
          <t xml:space="preserve">3h
</t>
        </r>
        <r>
          <rPr>
            <sz val="9"/>
            <color rgb="FF333333"/>
            <rFont val="Tahoma"/>
            <family val="2"/>
            <charset val="1"/>
          </rPr>
          <t xml:space="preserve">présentiel+Universeh
</t>
        </r>
      </text>
    </comment>
    <comment ref="F9" authorId="0" shapeId="0">
      <text>
        <r>
          <rPr>
            <sz val="11"/>
            <color rgb="FF333333"/>
            <rFont val="Calibri"/>
            <family val="2"/>
            <charset val="1"/>
          </rPr>
          <t xml:space="preserve">UE704 : 10h50-12h50
</t>
        </r>
        <r>
          <rPr>
            <b/>
            <sz val="9"/>
            <color rgb="FF333333"/>
            <rFont val="Tahoma"/>
            <family val="2"/>
            <charset val="1"/>
          </rPr>
          <t xml:space="preserve">salle GS 139 
</t>
        </r>
      </text>
    </comment>
    <comment ref="G9" authorId="0" shapeId="0">
      <text>
        <r>
          <rPr>
            <sz val="11"/>
            <color rgb="FF333333"/>
            <rFont val="Calibri"/>
            <family val="2"/>
            <charset val="1"/>
          </rPr>
          <t xml:space="preserve">706 : P. Lake / A. Alibert (2h)
</t>
        </r>
        <r>
          <rPr>
            <sz val="9"/>
            <color rgb="FF333333"/>
            <rFont val="Tahoma"/>
            <family val="2"/>
            <charset val="1"/>
          </rPr>
          <t xml:space="preserve">
14h-16h</t>
        </r>
      </text>
    </comment>
    <comment ref="I9" authorId="0" shapeId="0">
      <text>
        <r>
          <rPr>
            <b/>
            <sz val="9"/>
            <color rgb="FF333333"/>
            <rFont val="Tahoma"/>
            <family val="2"/>
            <charset val="1"/>
          </rPr>
          <t>7x4h</t>
        </r>
      </text>
    </comment>
    <comment ref="J9" authorId="0" shapeId="0">
      <text>
        <r>
          <rPr>
            <b/>
            <sz val="9"/>
            <color rgb="FF333333"/>
            <rFont val="Tahoma"/>
            <family val="2"/>
            <charset val="1"/>
          </rPr>
          <t>4x4</t>
        </r>
      </text>
    </comment>
    <comment ref="K9" authorId="0" shapeId="0">
      <text>
        <r>
          <rPr>
            <b/>
            <sz val="9"/>
            <color rgb="FF333333"/>
            <rFont val="Tahoma"/>
            <family val="2"/>
            <charset val="1"/>
          </rPr>
          <t>13h-17h</t>
        </r>
      </text>
    </comment>
    <comment ref="M9" authorId="0" shapeId="0">
      <text>
        <r>
          <rPr>
            <sz val="11"/>
            <color rgb="FF333333"/>
            <rFont val="Calibri"/>
            <family val="2"/>
            <charset val="1"/>
          </rPr>
          <t xml:space="preserve">3h
</t>
        </r>
        <r>
          <rPr>
            <sz val="9"/>
            <color rgb="FF333333"/>
            <rFont val="Tahoma"/>
            <family val="2"/>
            <charset val="1"/>
          </rPr>
          <t xml:space="preserve">présentiel+Universeh
</t>
        </r>
      </text>
    </comment>
    <comment ref="N9" authorId="0" shapeId="0">
      <text>
        <r>
          <rPr>
            <sz val="11"/>
            <color rgb="FF333333"/>
            <rFont val="Calibri"/>
            <family val="2"/>
            <charset val="1"/>
          </rPr>
          <t xml:space="preserve">8h30-12h30
</t>
        </r>
        <r>
          <rPr>
            <b/>
            <sz val="9"/>
            <color rgb="FF333333"/>
            <rFont val="Tahoma"/>
            <family val="2"/>
            <charset val="1"/>
          </rPr>
          <t>Hanan Jemmal</t>
        </r>
      </text>
    </comment>
    <comment ref="F10" authorId="0" shapeId="0">
      <text>
        <r>
          <rPr>
            <sz val="11"/>
            <color rgb="FF333333"/>
            <rFont val="Calibri"/>
            <family val="2"/>
            <charset val="1"/>
          </rPr>
          <t xml:space="preserve">UE704 : 10h50-12h50
</t>
        </r>
        <r>
          <rPr>
            <b/>
            <sz val="9"/>
            <color rgb="FF333333"/>
            <rFont val="Tahoma"/>
            <family val="2"/>
            <charset val="1"/>
          </rPr>
          <t xml:space="preserve">salle GS 139 
</t>
        </r>
      </text>
    </comment>
    <comment ref="I10" authorId="0" shapeId="0">
      <text>
        <r>
          <rPr>
            <sz val="11"/>
            <color rgb="FF333333"/>
            <rFont val="Calibri"/>
            <family val="2"/>
            <charset val="1"/>
          </rPr>
          <t xml:space="preserve">Sebastien LE-CORRE:
</t>
        </r>
        <r>
          <rPr>
            <sz val="9"/>
            <color rgb="FF333333"/>
            <rFont val="Tahoma"/>
            <family val="2"/>
            <charset val="1"/>
          </rPr>
          <t>Séance Mathilde Joncheray</t>
        </r>
      </text>
    </comment>
    <comment ref="K10" authorId="0" shapeId="0">
      <text>
        <r>
          <rPr>
            <sz val="11"/>
            <color rgb="FF333333"/>
            <rFont val="Calibri"/>
            <family val="2"/>
            <charset val="1"/>
          </rPr>
          <t xml:space="preserve">13h30-17h30
</t>
        </r>
        <r>
          <rPr>
            <b/>
            <sz val="9"/>
            <color rgb="FF333333"/>
            <rFont val="Tahoma"/>
            <family val="2"/>
            <charset val="1"/>
          </rPr>
          <t>Arnaud Mansat</t>
        </r>
      </text>
    </comment>
    <comment ref="M10" authorId="0" shapeId="0">
      <text>
        <r>
          <rPr>
            <sz val="11"/>
            <color rgb="FF333333"/>
            <rFont val="Calibri"/>
            <family val="2"/>
            <charset val="1"/>
          </rPr>
          <t xml:space="preserve">3h
</t>
        </r>
        <r>
          <rPr>
            <sz val="9"/>
            <color rgb="FF333333"/>
            <rFont val="Tahoma"/>
            <family val="2"/>
            <charset val="1"/>
          </rPr>
          <t xml:space="preserve">présentiel+Universeh
</t>
        </r>
      </text>
    </comment>
    <comment ref="N10" authorId="0" shapeId="0">
      <text>
        <r>
          <rPr>
            <b/>
            <sz val="9"/>
            <color rgb="FF333333"/>
            <rFont val="Tahoma"/>
            <family val="2"/>
            <charset val="1"/>
          </rPr>
          <t>8h-12h</t>
        </r>
      </text>
    </comment>
    <comment ref="F11" authorId="0" shapeId="0">
      <text>
        <r>
          <rPr>
            <b/>
            <sz val="9"/>
            <color rgb="FF333333"/>
            <rFont val="Tahoma"/>
            <family val="2"/>
            <charset val="1"/>
          </rPr>
          <t xml:space="preserve">UE704 : 10h50-12h50
salle GS 139 
</t>
        </r>
      </text>
    </comment>
    <comment ref="I11" authorId="0" shapeId="0">
      <text>
        <r>
          <rPr>
            <sz val="11"/>
            <color rgb="FF333333"/>
            <rFont val="Calibri"/>
            <family val="2"/>
            <charset val="1"/>
          </rPr>
          <t xml:space="preserve">Sebastien LE-CORRE:
</t>
        </r>
        <r>
          <rPr>
            <sz val="9"/>
            <color rgb="FF333333"/>
            <rFont val="Tahoma"/>
            <family val="2"/>
            <charset val="1"/>
          </rPr>
          <t>Séance Mathilde Joncheray</t>
        </r>
      </text>
    </comment>
    <comment ref="K11" authorId="0" shapeId="0">
      <text>
        <r>
          <rPr>
            <b/>
            <sz val="9"/>
            <color rgb="FF333333"/>
            <rFont val="Tahoma"/>
            <family val="2"/>
            <charset val="1"/>
          </rPr>
          <t>13h-17h</t>
        </r>
      </text>
    </comment>
    <comment ref="M11" authorId="0" shapeId="0">
      <text>
        <r>
          <rPr>
            <sz val="11"/>
            <color rgb="FF333333"/>
            <rFont val="Calibri"/>
            <family val="2"/>
            <charset val="1"/>
          </rPr>
          <t xml:space="preserve">3h
</t>
        </r>
        <r>
          <rPr>
            <sz val="9"/>
            <color rgb="FF333333"/>
            <rFont val="Tahoma"/>
            <family val="2"/>
            <charset val="1"/>
          </rPr>
          <t xml:space="preserve">présentiel+Universeh
</t>
        </r>
      </text>
    </comment>
    <comment ref="N11" authorId="0" shapeId="0">
      <text>
        <r>
          <rPr>
            <b/>
            <sz val="9"/>
            <color rgb="FF333333"/>
            <rFont val="Tahoma"/>
            <family val="2"/>
            <charset val="1"/>
          </rPr>
          <t>8h-12h</t>
        </r>
      </text>
    </comment>
    <comment ref="F12" authorId="0" shapeId="0">
      <text>
        <r>
          <rPr>
            <sz val="11"/>
            <color rgb="FF333333"/>
            <rFont val="Calibri"/>
            <family val="2"/>
            <charset val="1"/>
          </rPr>
          <t xml:space="preserve">UE704 : 10h50-12h50
</t>
        </r>
        <r>
          <rPr>
            <b/>
            <sz val="9"/>
            <color rgb="FF333333"/>
            <rFont val="Tahoma"/>
            <family val="2"/>
            <charset val="1"/>
          </rPr>
          <t xml:space="preserve">salle GS 139 
</t>
        </r>
      </text>
    </comment>
    <comment ref="H12" authorId="0" shapeId="0">
      <text>
        <r>
          <rPr>
            <sz val="11"/>
            <color rgb="FF333333"/>
            <rFont val="Calibri"/>
            <family val="2"/>
            <charset val="1"/>
          </rPr>
          <t xml:space="preserve">Nicolas Lagarrigue
</t>
        </r>
        <r>
          <rPr>
            <b/>
            <sz val="9"/>
            <color rgb="FF333333"/>
            <rFont val="Tahoma"/>
            <family val="2"/>
            <charset val="1"/>
          </rPr>
          <t>9h-12h30</t>
        </r>
      </text>
    </comment>
    <comment ref="I12" authorId="0" shapeId="0">
      <text>
        <r>
          <rPr>
            <sz val="11"/>
            <color rgb="FF333333"/>
            <rFont val="Calibri"/>
            <family val="2"/>
            <charset val="1"/>
          </rPr>
          <t xml:space="preserve">Nicolas Lagarrigue
</t>
        </r>
        <r>
          <rPr>
            <b/>
            <sz val="9"/>
            <color rgb="FF333333"/>
            <rFont val="Tahoma"/>
            <family val="2"/>
            <charset val="1"/>
          </rPr>
          <t>13h30-17h30</t>
        </r>
      </text>
    </comment>
    <comment ref="K12" authorId="0" shapeId="0">
      <text>
        <r>
          <rPr>
            <sz val="11"/>
            <color rgb="FF333333"/>
            <rFont val="Calibri"/>
            <family val="2"/>
            <charset val="1"/>
          </rPr>
          <t xml:space="preserve">13h30-15h30 Arnaud mansat
</t>
        </r>
        <r>
          <rPr>
            <b/>
            <sz val="9"/>
            <color rgb="FF333333"/>
            <rFont val="Tahoma"/>
            <family val="2"/>
            <charset val="1"/>
          </rPr>
          <t xml:space="preserve">15h30-16h60 Réunion 703
</t>
        </r>
      </text>
    </comment>
    <comment ref="L12" authorId="0" shapeId="0">
      <text>
        <r>
          <rPr>
            <sz val="11"/>
            <color rgb="FF333333"/>
            <rFont val="Calibri"/>
            <family val="2"/>
            <charset val="1"/>
          </rPr>
          <t xml:space="preserve">705 : A. Alibert (2h)
</t>
        </r>
        <r>
          <rPr>
            <sz val="9"/>
            <color rgb="FF333333"/>
            <rFont val="Tahoma"/>
            <family val="2"/>
            <charset val="1"/>
          </rPr>
          <t>706 : P. Lake (2h)</t>
        </r>
      </text>
    </comment>
    <comment ref="M12" authorId="0" shapeId="0">
      <text>
        <r>
          <rPr>
            <sz val="11"/>
            <color rgb="FF333333"/>
            <rFont val="Calibri"/>
            <family val="2"/>
            <charset val="1"/>
          </rPr>
          <t xml:space="preserve">3h
</t>
        </r>
        <r>
          <rPr>
            <sz val="9"/>
            <color rgb="FF333333"/>
            <rFont val="Tahoma"/>
            <family val="2"/>
            <charset val="1"/>
          </rPr>
          <t xml:space="preserve">présentiel+Universeh
</t>
        </r>
      </text>
    </comment>
    <comment ref="N12" authorId="0" shapeId="0">
      <text>
        <r>
          <rPr>
            <sz val="9"/>
            <color rgb="FF333333"/>
            <rFont val="Tahoma"/>
            <family val="2"/>
            <charset val="1"/>
          </rPr>
          <t>706 : P. Lake 8h-10h (2h)</t>
        </r>
      </text>
    </comment>
    <comment ref="F16" authorId="0" shapeId="0">
      <text>
        <r>
          <rPr>
            <sz val="11"/>
            <color rgb="FF333333"/>
            <rFont val="Calibri"/>
            <family val="2"/>
            <charset val="1"/>
          </rPr>
          <t xml:space="preserve">UE704 : 10h50-12h50
</t>
        </r>
        <r>
          <rPr>
            <b/>
            <sz val="9"/>
            <color rgb="FF333333"/>
            <rFont val="Tahoma"/>
            <family val="2"/>
            <charset val="1"/>
          </rPr>
          <t xml:space="preserve">salle GS 139 
</t>
        </r>
      </text>
    </comment>
    <comment ref="G16" authorId="0" shapeId="0">
      <text>
        <r>
          <rPr>
            <sz val="11"/>
            <color rgb="FF333333"/>
            <rFont val="Calibri"/>
            <family val="2"/>
            <charset val="1"/>
          </rPr>
          <t xml:space="preserve">706 : P. Lake / A. Alibert (2h)
</t>
        </r>
        <r>
          <rPr>
            <sz val="9"/>
            <color rgb="FF333333"/>
            <rFont val="Tahoma"/>
            <family val="2"/>
            <charset val="1"/>
          </rPr>
          <t xml:space="preserve">
14h-16h</t>
        </r>
      </text>
    </comment>
    <comment ref="J16" authorId="0" shapeId="0">
      <text>
        <r>
          <rPr>
            <b/>
            <sz val="9"/>
            <color rgb="FF333333"/>
            <rFont val="Tahoma"/>
            <family val="2"/>
            <charset val="1"/>
          </rPr>
          <t xml:space="preserve">Séances 3h
</t>
        </r>
      </text>
    </comment>
    <comment ref="K16" authorId="0" shapeId="0">
      <text>
        <r>
          <rPr>
            <sz val="11"/>
            <color rgb="FF333333"/>
            <rFont val="Calibri"/>
            <family val="2"/>
            <charset val="1"/>
          </rPr>
          <t xml:space="preserve">13h30-17
</t>
        </r>
        <r>
          <rPr>
            <b/>
            <sz val="9"/>
            <color rgb="FF333333"/>
            <rFont val="Tahoma"/>
            <family val="2"/>
            <charset val="1"/>
          </rPr>
          <t xml:space="preserve">h30 
Aranud Mansat
</t>
        </r>
      </text>
    </comment>
    <comment ref="L16" authorId="0" shapeId="0">
      <text>
        <r>
          <rPr>
            <sz val="9"/>
            <color rgb="FF333333"/>
            <rFont val="Tahoma"/>
            <family val="2"/>
            <charset val="1"/>
          </rPr>
          <t>706 : P. Lake / A. Alibert (2h)</t>
        </r>
      </text>
    </comment>
    <comment ref="M16" authorId="0" shapeId="0">
      <text>
        <r>
          <rPr>
            <sz val="11"/>
            <color rgb="FF333333"/>
            <rFont val="Calibri"/>
            <family val="2"/>
            <charset val="1"/>
          </rPr>
          <t xml:space="preserve">3h
</t>
        </r>
        <r>
          <rPr>
            <sz val="9"/>
            <color rgb="FF333333"/>
            <rFont val="Tahoma"/>
            <family val="2"/>
            <charset val="1"/>
          </rPr>
          <t xml:space="preserve">présentiel+Universeh
</t>
        </r>
      </text>
    </comment>
    <comment ref="N16" authorId="0" shapeId="0">
      <text>
        <r>
          <rPr>
            <b/>
            <sz val="9"/>
            <color rgb="FF333333"/>
            <rFont val="Tahoma"/>
            <family val="2"/>
            <charset val="1"/>
          </rPr>
          <t xml:space="preserve">4h
</t>
        </r>
      </text>
    </comment>
    <comment ref="F17" authorId="0" shapeId="0">
      <text>
        <r>
          <rPr>
            <sz val="11"/>
            <color rgb="FF333333"/>
            <rFont val="Calibri"/>
            <family val="2"/>
            <charset val="1"/>
          </rPr>
          <t xml:space="preserve">UE704 : 10h50-12h50
</t>
        </r>
        <r>
          <rPr>
            <b/>
            <sz val="9"/>
            <color rgb="FF333333"/>
            <rFont val="Tahoma"/>
            <family val="2"/>
            <charset val="1"/>
          </rPr>
          <t xml:space="preserve">salle GS 139 
</t>
        </r>
      </text>
    </comment>
    <comment ref="H17" authorId="0" shapeId="0">
      <text>
        <r>
          <rPr>
            <b/>
            <sz val="9"/>
            <color rgb="FF333333"/>
            <rFont val="Tahoma"/>
            <family val="2"/>
            <charset val="1"/>
          </rPr>
          <t>8h-11h</t>
        </r>
      </text>
    </comment>
    <comment ref="K17" authorId="0" shapeId="0">
      <text>
        <r>
          <rPr>
            <b/>
            <sz val="9"/>
            <color rgb="FF333333"/>
            <rFont val="Tahoma"/>
            <family val="2"/>
            <charset val="1"/>
          </rPr>
          <t xml:space="preserve">Arnaud Mansat
13h30-15h30
Réunion bilan 15h45_16h45
</t>
        </r>
      </text>
    </comment>
    <comment ref="L17" authorId="0" shapeId="0">
      <text>
        <r>
          <rPr>
            <sz val="11"/>
            <color rgb="FF333333"/>
            <rFont val="Calibri"/>
            <family val="2"/>
            <charset val="1"/>
          </rPr>
          <t xml:space="preserve">705 : A. Alibert (2h)
</t>
        </r>
        <r>
          <rPr>
            <sz val="9"/>
            <color rgb="FF333333"/>
            <rFont val="Tahoma"/>
            <family val="2"/>
            <charset val="1"/>
          </rPr>
          <t>706 : P. Lake (2h)</t>
        </r>
      </text>
    </comment>
    <comment ref="N17" authorId="0" shapeId="0">
      <text>
        <r>
          <rPr>
            <b/>
            <sz val="9"/>
            <color rgb="FF333333"/>
            <rFont val="Tahoma"/>
            <family val="2"/>
            <charset val="1"/>
          </rPr>
          <t xml:space="preserve">4h
</t>
        </r>
      </text>
    </comment>
    <comment ref="O17" authorId="0" shapeId="0">
      <text>
        <r>
          <rPr>
            <sz val="11"/>
            <color rgb="FF333333"/>
            <rFont val="Calibri"/>
            <family val="2"/>
            <charset val="1"/>
          </rPr>
          <t xml:space="preserve">3h
</t>
        </r>
        <r>
          <rPr>
            <sz val="9"/>
            <color rgb="FF333333"/>
            <rFont val="Tahoma"/>
            <family val="2"/>
            <charset val="1"/>
          </rPr>
          <t xml:space="preserve">présentiel+Universeh
</t>
        </r>
      </text>
    </comment>
    <comment ref="F18" authorId="0" shapeId="0">
      <text>
        <r>
          <rPr>
            <sz val="11"/>
            <color rgb="FF333333"/>
            <rFont val="Calibri"/>
            <family val="2"/>
            <charset val="1"/>
          </rPr>
          <t xml:space="preserve">UE704 : 10h50-12h50
</t>
        </r>
        <r>
          <rPr>
            <b/>
            <sz val="9"/>
            <color rgb="FF333333"/>
            <rFont val="Tahoma"/>
            <family val="2"/>
            <charset val="1"/>
          </rPr>
          <t xml:space="preserve">salle GS 139 
</t>
        </r>
      </text>
    </comment>
    <comment ref="L18" authorId="0" shapeId="0">
      <text>
        <r>
          <rPr>
            <sz val="11"/>
            <color rgb="FF333333"/>
            <rFont val="Calibri"/>
            <family val="2"/>
            <charset val="1"/>
          </rPr>
          <t xml:space="preserve">705 : A. Alibert (2h)
</t>
        </r>
        <r>
          <rPr>
            <sz val="9"/>
            <color rgb="FF333333"/>
            <rFont val="Tahoma"/>
            <family val="2"/>
            <charset val="1"/>
          </rPr>
          <t>706 : P. Lake (2h)</t>
        </r>
      </text>
    </comment>
    <comment ref="M18" authorId="0" shapeId="0">
      <text>
        <r>
          <rPr>
            <sz val="11"/>
            <color rgb="FF333333"/>
            <rFont val="Calibri"/>
            <family val="2"/>
            <charset val="1"/>
          </rPr>
          <t xml:space="preserve">3h
</t>
        </r>
        <r>
          <rPr>
            <sz val="9"/>
            <color rgb="FF333333"/>
            <rFont val="Tahoma"/>
            <family val="2"/>
            <charset val="1"/>
          </rPr>
          <t xml:space="preserve">présentiel+Universeh
</t>
        </r>
      </text>
    </comment>
    <comment ref="N18" authorId="0" shapeId="0">
      <text>
        <r>
          <rPr>
            <b/>
            <sz val="9"/>
            <color rgb="FF333333"/>
            <rFont val="Tahoma"/>
            <family val="2"/>
            <charset val="1"/>
          </rPr>
          <t xml:space="preserve">4h
</t>
        </r>
      </text>
    </comment>
    <comment ref="O18" authorId="0" shapeId="0">
      <text>
        <r>
          <rPr>
            <b/>
            <sz val="9"/>
            <color rgb="FF333333"/>
            <rFont val="Tahoma"/>
            <family val="2"/>
            <charset val="1"/>
          </rPr>
          <t>Séances 3h – intervenant à fixer</t>
        </r>
      </text>
    </comment>
    <comment ref="F19" authorId="0" shapeId="0">
      <text>
        <r>
          <rPr>
            <sz val="11"/>
            <color rgb="FF333333"/>
            <rFont val="Calibri"/>
            <family val="2"/>
            <charset val="1"/>
          </rPr>
          <t xml:space="preserve">UE704 : 10h50-12h50
</t>
        </r>
        <r>
          <rPr>
            <b/>
            <sz val="9"/>
            <color rgb="FF333333"/>
            <rFont val="Tahoma"/>
            <family val="2"/>
            <charset val="1"/>
          </rPr>
          <t xml:space="preserve">salle GS 139 
</t>
        </r>
      </text>
    </comment>
    <comment ref="H19" authorId="0" shapeId="0">
      <text>
        <r>
          <rPr>
            <sz val="11"/>
            <color rgb="FF333333"/>
            <rFont val="Calibri"/>
            <family val="2"/>
            <charset val="1"/>
          </rPr>
          <t xml:space="preserve">Nicolas Lagarrigue
</t>
        </r>
        <r>
          <rPr>
            <b/>
            <sz val="9"/>
            <color rgb="FF333333"/>
            <rFont val="Tahoma"/>
            <family val="2"/>
            <charset val="1"/>
          </rPr>
          <t>9h-12h</t>
        </r>
      </text>
    </comment>
    <comment ref="J19" authorId="0" shapeId="0">
      <text>
        <r>
          <rPr>
            <b/>
            <sz val="9"/>
            <color rgb="FF333333"/>
            <rFont val="Tahoma"/>
            <family val="2"/>
            <charset val="1"/>
          </rPr>
          <t xml:space="preserve">8h30-12h30
</t>
        </r>
      </text>
    </comment>
    <comment ref="K19" authorId="0" shapeId="0">
      <text>
        <r>
          <rPr>
            <b/>
            <sz val="9"/>
            <color rgb="FF333333"/>
            <rFont val="Tahoma"/>
            <family val="2"/>
            <charset val="1"/>
          </rPr>
          <t>14h-16h30</t>
        </r>
      </text>
    </comment>
    <comment ref="L19" authorId="0" shapeId="0">
      <text>
        <r>
          <rPr>
            <sz val="11"/>
            <color rgb="FF333333"/>
            <rFont val="Calibri"/>
            <family val="2"/>
            <charset val="1"/>
          </rPr>
          <t xml:space="preserve">705 : A. Alibert (2h)
</t>
        </r>
        <r>
          <rPr>
            <sz val="9"/>
            <color rgb="FF333333"/>
            <rFont val="Tahoma"/>
            <family val="2"/>
            <charset val="1"/>
          </rPr>
          <t>706 : P. Lake (2h)</t>
        </r>
      </text>
    </comment>
    <comment ref="M19" authorId="0" shapeId="0">
      <text>
        <r>
          <rPr>
            <sz val="11"/>
            <color rgb="FF333333"/>
            <rFont val="Calibri"/>
            <family val="2"/>
            <charset val="1"/>
          </rPr>
          <t xml:space="preserve">3h
</t>
        </r>
        <r>
          <rPr>
            <sz val="9"/>
            <color rgb="FF333333"/>
            <rFont val="Tahoma"/>
            <family val="2"/>
            <charset val="1"/>
          </rPr>
          <t xml:space="preserve">présentiel+Universeh
</t>
        </r>
      </text>
    </comment>
    <comment ref="O19" authorId="0" shapeId="0">
      <text>
        <r>
          <rPr>
            <sz val="11"/>
            <color rgb="FF333333"/>
            <rFont val="Calibri"/>
            <family val="2"/>
            <charset val="1"/>
          </rPr>
          <t xml:space="preserve">Séances 3h (Wilfried HEINTZ)
</t>
        </r>
        <r>
          <rPr>
            <b/>
            <sz val="9"/>
            <color rgb="FF333333"/>
            <rFont val="Tahoma"/>
            <family val="2"/>
            <charset val="1"/>
          </rPr>
          <t>- confirmé !</t>
        </r>
      </text>
    </comment>
    <comment ref="G25" authorId="0" shapeId="0">
      <text>
        <r>
          <rPr>
            <sz val="11"/>
            <color rgb="FF333333"/>
            <rFont val="Calibri"/>
            <family val="2"/>
            <charset val="1"/>
          </rPr>
          <t xml:space="preserve">Nicolas Lagarrigue
</t>
        </r>
        <r>
          <rPr>
            <b/>
            <sz val="9"/>
            <color rgb="FF333333"/>
            <rFont val="Tahoma"/>
            <family val="2"/>
            <charset val="1"/>
          </rPr>
          <t>13h30-17h30</t>
        </r>
      </text>
    </comment>
    <comment ref="H25" authorId="0" shapeId="0">
      <text>
        <r>
          <rPr>
            <sz val="11"/>
            <color rgb="FF333333"/>
            <rFont val="Calibri"/>
            <family val="2"/>
            <charset val="1"/>
          </rPr>
          <t xml:space="preserve">Arnaud Mansat et A. Alibert
</t>
        </r>
        <r>
          <rPr>
            <b/>
            <sz val="9"/>
            <color rgb="FF333333"/>
            <rFont val="Tahoma"/>
            <family val="2"/>
            <charset val="1"/>
          </rPr>
          <t>2 à 3h + enseignants SIGMA et comm ENSAT</t>
        </r>
      </text>
    </comment>
    <comment ref="I25" authorId="0" shapeId="0">
      <text>
        <r>
          <rPr>
            <b/>
            <sz val="9"/>
            <color rgb="FF333333"/>
            <rFont val="Tahoma"/>
            <family val="2"/>
            <charset val="1"/>
          </rPr>
          <t>4 séances de 3h + 2 de 3.5 h</t>
        </r>
      </text>
    </comment>
    <comment ref="J25" authorId="0" shapeId="0">
      <text>
        <r>
          <rPr>
            <b/>
            <sz val="9"/>
            <color rgb="FF333333"/>
            <rFont val="Tahoma"/>
            <family val="2"/>
            <charset val="1"/>
          </rPr>
          <t xml:space="preserve">4h
</t>
        </r>
      </text>
    </comment>
    <comment ref="K25" authorId="0" shapeId="0">
      <text>
        <r>
          <rPr>
            <sz val="11"/>
            <color rgb="FF333333"/>
            <rFont val="Calibri"/>
            <family val="2"/>
            <charset val="1"/>
          </rPr>
          <t xml:space="preserve">D. Birre 3h
</t>
        </r>
        <r>
          <rPr>
            <b/>
            <sz val="9"/>
            <color rgb="FF333333"/>
            <rFont val="Tahoma"/>
            <family val="2"/>
            <charset val="1"/>
          </rPr>
          <t>13h30-16h30</t>
        </r>
      </text>
    </comment>
    <comment ref="L25" authorId="0" shapeId="0">
      <text>
        <r>
          <rPr>
            <sz val="11"/>
            <color rgb="FF333333"/>
            <rFont val="Calibri"/>
            <family val="2"/>
            <charset val="1"/>
          </rPr>
          <t xml:space="preserve">Toutes les séance en </t>
        </r>
        <r>
          <rPr>
            <b/>
            <sz val="9"/>
            <color rgb="FF333333"/>
            <rFont val="Tahoma"/>
            <family val="2"/>
            <charset val="1"/>
          </rPr>
          <t>Amphi 4</t>
        </r>
        <r>
          <rPr>
            <sz val="9"/>
            <color rgb="FF333333"/>
            <rFont val="Tahoma"/>
            <family val="2"/>
            <charset val="1"/>
          </rPr>
          <t xml:space="preserve"> OdG (Dpt. de Géo)
8h20- 10h20 puis
10h50-12h50
</t>
        </r>
      </text>
    </comment>
    <comment ref="M25" authorId="0" shapeId="0">
      <text>
        <r>
          <rPr>
            <b/>
            <sz val="9"/>
            <color rgb="FF333333"/>
            <rFont val="Tahoma"/>
            <family val="2"/>
            <charset val="1"/>
          </rPr>
          <t xml:space="preserve">Séance 1/2 A. Doury: OSM
</t>
        </r>
      </text>
    </comment>
    <comment ref="N25" authorId="0" shapeId="0">
      <text>
        <r>
          <rPr>
            <sz val="11"/>
            <color rgb="FF333333"/>
            <rFont val="Calibri"/>
            <family val="2"/>
            <charset val="1"/>
          </rPr>
          <t xml:space="preserve">David:
</t>
        </r>
        <r>
          <rPr>
            <sz val="9"/>
            <color rgb="FF333333"/>
            <rFont val="Tahoma"/>
            <family val="2"/>
            <charset val="1"/>
          </rPr>
          <t>journée évaluation 2 x 3h</t>
        </r>
      </text>
    </comment>
    <comment ref="O25" authorId="0" shapeId="0">
      <text>
        <r>
          <rPr>
            <sz val="11"/>
            <color rgb="FF333333"/>
            <rFont val="Calibri"/>
            <family val="2"/>
            <charset val="1"/>
          </rPr>
          <t xml:space="preserve">David:
</t>
        </r>
        <r>
          <rPr>
            <sz val="9"/>
            <color rgb="FF333333"/>
            <rFont val="Tahoma"/>
            <family val="2"/>
            <charset val="1"/>
          </rPr>
          <t>journée évaluation 2 x 3h</t>
        </r>
      </text>
    </comment>
    <comment ref="G26" authorId="0" shapeId="0">
      <text>
        <r>
          <rPr>
            <b/>
            <sz val="9"/>
            <color rgb="FF333333"/>
            <rFont val="Tahoma"/>
            <family val="2"/>
            <charset val="1"/>
          </rPr>
          <t>Nicolas Lagarrigue
13h30-17h30</t>
        </r>
      </text>
    </comment>
    <comment ref="J26" authorId="0" shapeId="0">
      <text>
        <r>
          <rPr>
            <b/>
            <sz val="9"/>
            <color rgb="FF333333"/>
            <rFont val="Tahoma"/>
            <family val="2"/>
            <charset val="1"/>
          </rPr>
          <t xml:space="preserve">4h
</t>
        </r>
      </text>
    </comment>
    <comment ref="K26" authorId="0" shapeId="0">
      <text>
        <r>
          <rPr>
            <b/>
            <sz val="9"/>
            <color rgb="FF333333"/>
            <rFont val="Tahoma"/>
            <family val="2"/>
            <charset val="1"/>
          </rPr>
          <t>D. Birre 3h
13h30-16h30</t>
        </r>
      </text>
    </comment>
    <comment ref="L26" authorId="0" shapeId="0">
      <text>
        <r>
          <rPr>
            <b/>
            <sz val="9"/>
            <color rgb="FF333333"/>
            <rFont val="Tahoma"/>
            <family val="2"/>
            <charset val="1"/>
          </rPr>
          <t>A partir de cette date: Amhi 1 ODG
8h20- 10h20 puis
10h50-12h50</t>
        </r>
      </text>
    </comment>
    <comment ref="M26" authorId="0" shapeId="0">
      <text>
        <r>
          <rPr>
            <b/>
            <sz val="9"/>
            <color rgb="FF333333"/>
            <rFont val="Tahoma"/>
            <family val="2"/>
            <charset val="1"/>
          </rPr>
          <t xml:space="preserve">Séance 1/2 A. Doury: OSM
</t>
        </r>
      </text>
    </comment>
    <comment ref="G27" authorId="0" shapeId="0">
      <text>
        <r>
          <rPr>
            <sz val="11"/>
            <color rgb="FF333333"/>
            <rFont val="Calibri"/>
            <family val="2"/>
            <charset val="1"/>
          </rPr>
          <t xml:space="preserve">Nicolas Lagarrigue
</t>
        </r>
        <r>
          <rPr>
            <b/>
            <sz val="9"/>
            <color rgb="FF333333"/>
            <rFont val="Tahoma"/>
            <family val="2"/>
            <charset val="1"/>
          </rPr>
          <t>13h30-17h30</t>
        </r>
      </text>
    </comment>
    <comment ref="J27" authorId="0" shapeId="0">
      <text>
        <r>
          <rPr>
            <b/>
            <sz val="9"/>
            <color rgb="FF333333"/>
            <rFont val="Tahoma"/>
            <family val="2"/>
            <charset val="1"/>
          </rPr>
          <t xml:space="preserve">4h
</t>
        </r>
      </text>
    </comment>
    <comment ref="K27" authorId="0" shapeId="0">
      <text>
        <r>
          <rPr>
            <sz val="11"/>
            <color rgb="FF333333"/>
            <rFont val="Calibri"/>
            <family val="2"/>
            <charset val="1"/>
          </rPr>
          <t xml:space="preserve">D. Birre 3h
</t>
        </r>
        <r>
          <rPr>
            <b/>
            <sz val="9"/>
            <color rgb="FF333333"/>
            <rFont val="Tahoma"/>
            <family val="2"/>
            <charset val="1"/>
          </rPr>
          <t>13h30-16h30</t>
        </r>
      </text>
    </comment>
    <comment ref="L27" authorId="0" shapeId="0">
      <text>
        <r>
          <rPr>
            <sz val="11"/>
            <color rgb="FF333333"/>
            <rFont val="Calibri"/>
            <family val="2"/>
            <charset val="1"/>
          </rPr>
          <t xml:space="preserve">8h20- 10h20 puis
</t>
        </r>
        <r>
          <rPr>
            <b/>
            <sz val="9"/>
            <color rgb="FF333333"/>
            <rFont val="Tahoma"/>
            <family val="2"/>
            <charset val="1"/>
          </rPr>
          <t>10h50-12h50</t>
        </r>
      </text>
    </comment>
    <comment ref="M27" authorId="0" shapeId="0">
      <text>
        <r>
          <rPr>
            <b/>
            <sz val="9"/>
            <color rgb="FF333333"/>
            <rFont val="Tahoma"/>
            <family val="2"/>
            <charset val="1"/>
          </rPr>
          <t xml:space="preserve">4 séances de 3h
</t>
        </r>
      </text>
    </comment>
    <comment ref="G28" authorId="0" shapeId="0">
      <text>
        <r>
          <rPr>
            <sz val="11"/>
            <color rgb="FF333333"/>
            <rFont val="Calibri"/>
            <family val="2"/>
            <charset val="1"/>
          </rPr>
          <t xml:space="preserve">Nicolas Lagarrigue
</t>
        </r>
        <r>
          <rPr>
            <b/>
            <sz val="9"/>
            <color rgb="FF333333"/>
            <rFont val="Tahoma"/>
            <family val="2"/>
            <charset val="1"/>
          </rPr>
          <t>13h30-17h30</t>
        </r>
      </text>
    </comment>
    <comment ref="J28" authorId="0" shapeId="0">
      <text>
        <r>
          <rPr>
            <b/>
            <sz val="9"/>
            <color rgb="FF333333"/>
            <rFont val="Tahoma"/>
            <family val="2"/>
            <charset val="1"/>
          </rPr>
          <t xml:space="preserve">4h
</t>
        </r>
      </text>
    </comment>
    <comment ref="K28" authorId="0" shapeId="0">
      <text>
        <r>
          <rPr>
            <sz val="11"/>
            <color rgb="FF333333"/>
            <rFont val="Calibri"/>
            <family val="2"/>
            <charset val="1"/>
          </rPr>
          <t xml:space="preserve">D. Birre 3h
</t>
        </r>
        <r>
          <rPr>
            <b/>
            <sz val="9"/>
            <color rgb="FF333333"/>
            <rFont val="Tahoma"/>
            <family val="2"/>
            <charset val="1"/>
          </rPr>
          <t>13h30-16h30</t>
        </r>
      </text>
    </comment>
    <comment ref="L28" authorId="0" shapeId="0">
      <text>
        <r>
          <rPr>
            <sz val="11"/>
            <color rgb="FF333333"/>
            <rFont val="Calibri"/>
            <family val="2"/>
            <charset val="1"/>
          </rPr>
          <t xml:space="preserve">8h20- 10h20 puis
</t>
        </r>
        <r>
          <rPr>
            <b/>
            <sz val="9"/>
            <color rgb="FF333333"/>
            <rFont val="Tahoma"/>
            <family val="2"/>
            <charset val="1"/>
          </rPr>
          <t xml:space="preserve">10h50-12h50
</t>
        </r>
      </text>
    </comment>
    <comment ref="F29" authorId="0" shapeId="0">
      <text>
        <r>
          <rPr>
            <b/>
            <sz val="9"/>
            <color rgb="FF333333"/>
            <rFont val="Tahoma"/>
            <family val="2"/>
            <charset val="1"/>
          </rPr>
          <t>V. Thierion 3h</t>
        </r>
      </text>
    </comment>
    <comment ref="G29" authorId="0" shapeId="0">
      <text>
        <r>
          <rPr>
            <sz val="11"/>
            <color rgb="FF333333"/>
            <rFont val="Calibri"/>
            <family val="2"/>
            <charset val="1"/>
          </rPr>
          <t xml:space="preserve">Nicolas Lagarrigue
</t>
        </r>
        <r>
          <rPr>
            <b/>
            <sz val="9"/>
            <color rgb="FF333333"/>
            <rFont val="Tahoma"/>
            <family val="2"/>
            <charset val="1"/>
          </rPr>
          <t>13h30-17h30</t>
        </r>
      </text>
    </comment>
    <comment ref="H29" authorId="0" shapeId="0">
      <text>
        <r>
          <rPr>
            <b/>
            <sz val="9"/>
            <color rgb="FF333333"/>
            <rFont val="Tahoma"/>
            <family val="2"/>
            <charset val="1"/>
          </rPr>
          <t>6 séances de 4h regroupées à la fin du semestre</t>
        </r>
      </text>
    </comment>
    <comment ref="J29" authorId="0" shapeId="0">
      <text>
        <r>
          <rPr>
            <b/>
            <sz val="9"/>
            <color rgb="FF333333"/>
            <rFont val="Tahoma"/>
            <family val="2"/>
            <charset val="1"/>
          </rPr>
          <t xml:space="preserve">3h
</t>
        </r>
      </text>
    </comment>
    <comment ref="K29" authorId="0" shapeId="0">
      <text>
        <r>
          <rPr>
            <sz val="11"/>
            <color rgb="FF333333"/>
            <rFont val="Calibri"/>
            <family val="2"/>
            <charset val="1"/>
          </rPr>
          <t xml:space="preserve">Nicolas Lagarrigue
</t>
        </r>
        <r>
          <rPr>
            <b/>
            <sz val="9"/>
            <color rgb="FF333333"/>
            <rFont val="Tahoma"/>
            <family val="2"/>
            <charset val="1"/>
          </rPr>
          <t>13h30-16h30 (3h)</t>
        </r>
      </text>
    </comment>
    <comment ref="L29" authorId="0" shapeId="0">
      <text>
        <r>
          <rPr>
            <b/>
            <sz val="9"/>
            <color rgb="FF333333"/>
            <rFont val="Tahoma"/>
            <family val="2"/>
            <charset val="1"/>
          </rPr>
          <t>8h20- 10h20 puis
10h50-12h50</t>
        </r>
      </text>
    </comment>
    <comment ref="E30" authorId="0" shapeId="0">
      <text>
        <r>
          <rPr>
            <b/>
            <sz val="9"/>
            <color rgb="FF333333"/>
            <rFont val="Tahoma"/>
            <family val="2"/>
            <charset val="1"/>
          </rPr>
          <t xml:space="preserve">Vacances UT2J
</t>
        </r>
      </text>
    </comment>
    <comment ref="L30" authorId="0" shapeId="0">
      <text>
        <r>
          <rPr>
            <sz val="11"/>
            <color rgb="FF333333"/>
            <rFont val="Calibri"/>
            <family val="2"/>
            <charset val="1"/>
          </rPr>
          <t xml:space="preserve">8h20 - 10h20 
</t>
        </r>
        <r>
          <rPr>
            <b/>
            <sz val="9"/>
            <color rgb="FF333333"/>
            <rFont val="Tahoma"/>
            <family val="2"/>
            <charset val="1"/>
          </rPr>
          <t>10h50-12h50</t>
        </r>
      </text>
    </comment>
    <comment ref="H31" authorId="0" shapeId="0">
      <text>
        <r>
          <rPr>
            <sz val="11"/>
            <color rgb="FF333333"/>
            <rFont val="Calibri"/>
            <family val="2"/>
            <charset val="1"/>
          </rPr>
          <t xml:space="preserve">EN AUTONOMIE
</t>
        </r>
        <r>
          <rPr>
            <b/>
            <sz val="9"/>
            <color rgb="FF333333"/>
            <rFont val="Tahoma"/>
            <family val="2"/>
            <charset val="1"/>
          </rPr>
          <t>Nicolas Lagarrigue
8h30-12h</t>
        </r>
      </text>
    </comment>
    <comment ref="J31" authorId="0" shapeId="0">
      <text>
        <r>
          <rPr>
            <b/>
            <sz val="9"/>
            <color rgb="FF333333"/>
            <rFont val="Tahoma"/>
            <family val="2"/>
            <charset val="1"/>
          </rPr>
          <t xml:space="preserve">3h
</t>
        </r>
      </text>
    </comment>
    <comment ref="L31" authorId="0" shapeId="0">
      <text>
        <r>
          <rPr>
            <sz val="11"/>
            <color rgb="FF333333"/>
            <rFont val="Calibri"/>
            <family val="2"/>
            <charset val="1"/>
          </rPr>
          <t xml:space="preserve">8h20 - 10h20
</t>
        </r>
        <r>
          <rPr>
            <b/>
            <sz val="9"/>
            <color rgb="FF333333"/>
            <rFont val="Tahoma"/>
            <family val="2"/>
            <charset val="1"/>
          </rPr>
          <t>10h50-12h50</t>
        </r>
      </text>
    </comment>
    <comment ref="J32" authorId="0" shapeId="0">
      <text>
        <r>
          <rPr>
            <b/>
            <sz val="9"/>
            <color rgb="FF333333"/>
            <rFont val="Tahoma"/>
            <family val="2"/>
            <charset val="1"/>
          </rPr>
          <t>3h</t>
        </r>
      </text>
    </comment>
    <comment ref="L32" authorId="0" shapeId="0">
      <text>
        <r>
          <rPr>
            <b/>
            <sz val="9"/>
            <color rgb="FF333333"/>
            <rFont val="Tahoma"/>
            <family val="2"/>
            <charset val="1"/>
          </rPr>
          <t>8h20: Examen</t>
        </r>
      </text>
    </comment>
    <comment ref="E41" authorId="0" shapeId="0">
      <text>
        <r>
          <rPr>
            <b/>
            <sz val="8"/>
            <color rgb="FF333333"/>
            <rFont val="Tahoma"/>
            <family val="2"/>
            <charset val="1"/>
          </rPr>
          <t xml:space="preserve">nb de crénaux libres dans le planning
</t>
        </r>
      </text>
    </comment>
    <comment ref="C42" authorId="0" shapeId="0">
      <text>
        <r>
          <rPr>
            <b/>
            <sz val="8"/>
            <color rgb="FF333333"/>
            <rFont val="Tahoma"/>
            <family val="2"/>
            <charset val="1"/>
          </rPr>
          <t>Nb de séquences 3h/4h prévues</t>
        </r>
      </text>
    </comment>
    <comment ref="E42" authorId="0" shapeId="0">
      <text>
        <r>
          <rPr>
            <b/>
            <sz val="8"/>
            <color rgb="FF333333"/>
            <rFont val="Tahoma"/>
            <family val="2"/>
            <charset val="1"/>
          </rPr>
          <t xml:space="preserve">nb de séquences restant à placer
</t>
        </r>
      </text>
    </comment>
    <comment ref="B43" authorId="0" shapeId="0">
      <text>
        <r>
          <rPr>
            <b/>
            <sz val="8"/>
            <color rgb="FF333333"/>
            <rFont val="Tahoma"/>
            <family val="2"/>
            <charset val="1"/>
          </rPr>
          <t xml:space="preserve">nombre théorique de séquences basé sur une durée moyenne de 3.5h
</t>
        </r>
      </text>
    </comment>
    <comment ref="C43" authorId="0" shapeId="0">
      <text>
        <r>
          <rPr>
            <b/>
            <sz val="8"/>
            <color rgb="FF333333"/>
            <rFont val="Tahoma"/>
            <family val="2"/>
            <charset val="1"/>
          </rPr>
          <t xml:space="preserve">Nb de séquences prévues
</t>
        </r>
      </text>
    </comment>
    <comment ref="D43" authorId="0" shapeId="0">
      <text>
        <r>
          <rPr>
            <b/>
            <sz val="9"/>
            <color rgb="FF333333"/>
            <rFont val="Tahoma"/>
            <family val="2"/>
            <charset val="1"/>
          </rPr>
          <t>Séquences effectives en présentiel ou distanciel</t>
        </r>
      </text>
    </comment>
    <comment ref="E43" authorId="0" shapeId="0">
      <text>
        <r>
          <rPr>
            <b/>
            <sz val="8"/>
            <color rgb="FF333333"/>
            <rFont val="Tahoma"/>
            <family val="2"/>
            <charset val="1"/>
          </rPr>
          <t>Travail en Autonomie</t>
        </r>
      </text>
    </comment>
    <comment ref="D46" authorId="0" shapeId="0">
      <text>
        <r>
          <rPr>
            <b/>
            <sz val="9"/>
            <color rgb="FF333333"/>
            <rFont val="Tahoma"/>
            <family val="2"/>
            <charset val="1"/>
          </rPr>
          <t>dont 4 demi-journées</t>
        </r>
      </text>
    </comment>
    <comment ref="D56" authorId="0" shapeId="0">
      <text>
        <r>
          <rPr>
            <b/>
            <sz val="9"/>
            <color rgb="FF333333"/>
            <rFont val="Tahoma"/>
            <family val="2"/>
            <charset val="1"/>
          </rPr>
          <t xml:space="preserve">dont 9 demi-journées
</t>
        </r>
      </text>
    </comment>
  </commentList>
</comments>
</file>

<file path=xl/comments2.xml><?xml version="1.0" encoding="utf-8"?>
<comments xmlns="http://schemas.openxmlformats.org/spreadsheetml/2006/main">
  <authors>
    <author>ML</author>
  </authors>
  <commentList>
    <comment ref="L4" authorId="0" shapeId="0">
      <text>
        <r>
          <rPr>
            <b/>
            <sz val="9"/>
            <color rgb="FF333333"/>
            <rFont val="Tahoma"/>
            <family val="2"/>
            <charset val="1"/>
          </rPr>
          <t>ou 8h-10h /10h30-12h30</t>
        </r>
      </text>
    </comment>
    <comment ref="M4" authorId="0" shapeId="0">
      <text>
        <r>
          <rPr>
            <b/>
            <sz val="9"/>
            <color rgb="FF333333"/>
            <rFont val="Tahoma"/>
            <family val="2"/>
            <charset val="1"/>
          </rPr>
          <t xml:space="preserve">ou 13h30-15h30 / 16h-18h si présence de 2 UE
</t>
        </r>
      </text>
    </comment>
    <comment ref="F8" authorId="0" shapeId="0">
      <text>
        <r>
          <rPr>
            <b/>
            <sz val="9"/>
            <color rgb="FF333333"/>
            <rFont val="Tahoma"/>
            <family val="2"/>
            <charset val="1"/>
          </rPr>
          <t>Rentrée 3A ENSAT - 11H30 Présentation SPORT EPS en Amphi</t>
        </r>
      </text>
    </comment>
    <comment ref="G8" authorId="0" shapeId="0">
      <text>
        <r>
          <rPr>
            <b/>
            <sz val="9"/>
            <color rgb="FF333333"/>
            <rFont val="Tahoma"/>
            <family val="2"/>
            <charset val="1"/>
          </rPr>
          <t>M. Lang (3h)</t>
        </r>
      </text>
    </comment>
    <comment ref="H8" authorId="0" shapeId="0">
      <text>
        <r>
          <rPr>
            <b/>
            <sz val="9"/>
            <color rgb="FF333333"/>
            <rFont val="Tahoma"/>
            <family val="2"/>
            <charset val="1"/>
          </rPr>
          <t xml:space="preserve">S. Le Corre
</t>
        </r>
      </text>
    </comment>
    <comment ref="I8" authorId="0" shapeId="0">
      <text>
        <r>
          <rPr>
            <b/>
            <sz val="9"/>
            <color rgb="FF333333"/>
            <rFont val="Tahoma"/>
            <family val="2"/>
            <charset val="1"/>
          </rPr>
          <t>S. Le Corre</t>
        </r>
      </text>
    </comment>
    <comment ref="J8" authorId="0" shapeId="0">
      <text>
        <r>
          <rPr>
            <b/>
            <sz val="9"/>
            <color rgb="FF333333"/>
            <rFont val="Tahoma"/>
            <family val="2"/>
            <charset val="1"/>
          </rPr>
          <t>M. Lang</t>
        </r>
      </text>
    </comment>
    <comment ref="F9" authorId="0" shapeId="0">
      <text>
        <r>
          <rPr>
            <b/>
            <sz val="9"/>
            <color rgb="FF333333"/>
            <rFont val="Tahoma"/>
            <family val="2"/>
            <charset val="1"/>
          </rPr>
          <t>Journée RANDO PYRENEES et APS PLEIN AIR (7H/18H)</t>
        </r>
      </text>
    </comment>
    <comment ref="H9" authorId="0" shapeId="0">
      <text>
        <r>
          <rPr>
            <b/>
            <sz val="9"/>
            <color rgb="FF333333"/>
            <rFont val="Tahoma"/>
            <family val="2"/>
            <charset val="1"/>
          </rPr>
          <t>8h - 11h
M. Paegelow</t>
        </r>
      </text>
    </comment>
    <comment ref="I9" authorId="0" shapeId="0">
      <text>
        <r>
          <rPr>
            <b/>
            <sz val="9"/>
            <color rgb="FF333333"/>
            <rFont val="Tahoma"/>
            <family val="2"/>
            <charset val="1"/>
          </rPr>
          <t>13h - 16h
séance en autonomie</t>
        </r>
      </text>
    </comment>
    <comment ref="J9" authorId="0" shapeId="0">
      <text>
        <r>
          <rPr>
            <b/>
            <sz val="9"/>
            <color rgb="FF333333"/>
            <rFont val="Tahoma"/>
            <family val="2"/>
            <charset val="1"/>
          </rPr>
          <t xml:space="preserve">Marc Lang
</t>
        </r>
      </text>
    </comment>
    <comment ref="K9" authorId="0" shapeId="0">
      <text>
        <r>
          <rPr>
            <sz val="11"/>
            <color rgb="FF333333"/>
            <rFont val="Calibri"/>
            <family val="2"/>
            <charset val="1"/>
          </rPr>
          <t xml:space="preserve">14h : intervention J. Caminade (service relations entreprises)
</t>
        </r>
      </text>
    </comment>
    <comment ref="L9" authorId="0" shapeId="0">
      <text>
        <r>
          <rPr>
            <b/>
            <sz val="9"/>
            <color rgb="FF333333"/>
            <rFont val="Tahoma"/>
            <family val="2"/>
            <charset val="1"/>
          </rPr>
          <t>9h30-12h30 - 3h
Sarah Moure</t>
        </r>
      </text>
    </comment>
    <comment ref="M9" authorId="0" shapeId="0">
      <text>
        <r>
          <rPr>
            <b/>
            <sz val="9"/>
            <color rgb="FF333333"/>
            <rFont val="Tahoma"/>
            <family val="2"/>
            <charset val="1"/>
          </rPr>
          <t>13h30-16h30 3h
Sarah Moure</t>
        </r>
      </text>
    </comment>
    <comment ref="N9" authorId="0" shapeId="0">
      <text>
        <r>
          <rPr>
            <b/>
            <sz val="9"/>
            <color rgb="FF333333"/>
            <rFont val="Tahoma"/>
            <family val="2"/>
            <charset val="1"/>
          </rPr>
          <t>COURS ARCHEO JOURNEE COMPLETE</t>
        </r>
      </text>
    </comment>
    <comment ref="O9" authorId="0" shapeId="0">
      <text>
        <r>
          <rPr>
            <b/>
            <sz val="9"/>
            <color rgb="FF333333"/>
            <rFont val="Tahoma"/>
            <family val="2"/>
            <charset val="1"/>
          </rPr>
          <t>COURS ARCHEO JOURNEE COMPLETE</t>
        </r>
      </text>
    </comment>
    <comment ref="F10" authorId="0" shapeId="0">
      <text>
        <r>
          <rPr>
            <b/>
            <sz val="9"/>
            <color rgb="FF333333"/>
            <rFont val="Tahoma"/>
            <family val="2"/>
            <charset val="1"/>
          </rPr>
          <t>S. Ladet 4h (ODK Collect) – confirmé !</t>
        </r>
      </text>
    </comment>
    <comment ref="G10" authorId="0" shapeId="0">
      <text>
        <r>
          <rPr>
            <b/>
            <sz val="9"/>
            <color rgb="FF333333"/>
            <rFont val="Tahoma"/>
            <family val="2"/>
            <charset val="1"/>
          </rPr>
          <t>1/2 Journée RAID KAYAK RUN et APS PLEIN AIR ( 13H30/17H)</t>
        </r>
      </text>
    </comment>
    <comment ref="H10" authorId="0" shapeId="0">
      <text>
        <r>
          <rPr>
            <b/>
            <sz val="9"/>
            <color rgb="FF333333"/>
            <rFont val="Tahoma"/>
            <family val="2"/>
            <charset val="1"/>
          </rPr>
          <t>8h - 11h
M. Paegelow</t>
        </r>
      </text>
    </comment>
    <comment ref="J10" authorId="0" shapeId="0">
      <text>
        <r>
          <rPr>
            <b/>
            <sz val="9"/>
            <color rgb="FF333333"/>
            <rFont val="Tahoma"/>
            <family val="2"/>
            <charset val="1"/>
          </rPr>
          <t xml:space="preserve">Marc Lang
</t>
        </r>
      </text>
    </comment>
    <comment ref="L10" authorId="0" shapeId="0">
      <text>
        <r>
          <rPr>
            <b/>
            <sz val="9"/>
            <color rgb="FF333333"/>
            <rFont val="Tahoma"/>
            <family val="2"/>
            <charset val="1"/>
          </rPr>
          <t>8h30 - 11h30
Séance en autonomie</t>
        </r>
      </text>
    </comment>
    <comment ref="M10" authorId="0" shapeId="0">
      <text>
        <r>
          <rPr>
            <b/>
            <sz val="9"/>
            <color rgb="FF333333"/>
            <rFont val="Tahoma"/>
            <family val="2"/>
            <charset val="1"/>
          </rPr>
          <t>13h30-16h30 3h
Sarah Moure</t>
        </r>
      </text>
    </comment>
    <comment ref="F11" authorId="0" shapeId="0">
      <text>
        <r>
          <rPr>
            <b/>
            <sz val="9"/>
            <color rgb="FF333333"/>
            <rFont val="Tahoma"/>
            <family val="2"/>
            <charset val="1"/>
          </rPr>
          <t>V. Thierion</t>
        </r>
      </text>
    </comment>
    <comment ref="G11" authorId="0" shapeId="0">
      <text>
        <r>
          <rPr>
            <sz val="11"/>
            <color rgb="FF333333"/>
            <rFont val="Calibri"/>
            <family val="2"/>
            <charset val="1"/>
          </rPr>
          <t xml:space="preserve">Wilfried Heintz (3h) Centipède RTK à l’UT2J
</t>
        </r>
      </text>
    </comment>
    <comment ref="H11" authorId="0" shapeId="0">
      <text>
        <r>
          <rPr>
            <b/>
            <sz val="9"/>
            <color rgb="FF333333"/>
            <rFont val="Tahoma"/>
            <family val="2"/>
            <charset val="1"/>
          </rPr>
          <t>8h - 11h
M.Paegelow</t>
        </r>
      </text>
    </comment>
    <comment ref="I11" authorId="0" shapeId="0">
      <text>
        <r>
          <rPr>
            <b/>
            <sz val="9"/>
            <color rgb="FF333333"/>
            <rFont val="Tahoma"/>
            <family val="2"/>
            <charset val="1"/>
          </rPr>
          <t xml:space="preserve">13h - 16h
séance en autonomie
</t>
        </r>
      </text>
    </comment>
    <comment ref="J11" authorId="0" shapeId="0">
      <text>
        <r>
          <rPr>
            <b/>
            <sz val="9"/>
            <color rgb="FF333333"/>
            <rFont val="Tahoma"/>
            <family val="2"/>
            <charset val="1"/>
          </rPr>
          <t xml:space="preserve">Marc Lang
</t>
        </r>
      </text>
    </comment>
    <comment ref="L11" authorId="0" shapeId="0">
      <text>
        <r>
          <rPr>
            <b/>
            <sz val="9"/>
            <color rgb="FF333333"/>
            <rFont val="Tahoma"/>
            <family val="2"/>
            <charset val="1"/>
          </rPr>
          <t>Nicolas Lagarrigue
4h</t>
        </r>
      </text>
    </comment>
    <comment ref="M11" authorId="0" shapeId="0">
      <text>
        <r>
          <rPr>
            <b/>
            <sz val="9"/>
            <color rgb="FF333333"/>
            <rFont val="Tahoma"/>
            <family val="2"/>
            <charset val="1"/>
          </rPr>
          <t>Nicolas Lagarrigue
4h</t>
        </r>
      </text>
    </comment>
    <comment ref="N11" authorId="0" shapeId="0">
      <text>
        <r>
          <rPr>
            <b/>
            <sz val="9"/>
            <color rgb="FF333333"/>
            <rFont val="Tahoma"/>
            <family val="2"/>
            <charset val="1"/>
          </rPr>
          <t xml:space="preserve">8h30-11h30
Séance en autonomie
</t>
        </r>
      </text>
    </comment>
    <comment ref="O11" authorId="0" shapeId="0">
      <text>
        <r>
          <rPr>
            <b/>
            <sz val="9"/>
            <color rgb="FF333333"/>
            <rFont val="Tahoma"/>
            <family val="2"/>
            <charset val="1"/>
          </rPr>
          <t>13h - 16h
Séance en autonomie</t>
        </r>
      </text>
    </comment>
    <comment ref="F12" authorId="0" shapeId="0">
      <text>
        <r>
          <rPr>
            <b/>
            <sz val="9"/>
            <color rgb="FF333333"/>
            <rFont val="Tahoma"/>
            <family val="2"/>
            <charset val="1"/>
          </rPr>
          <t>D. Birre 4h</t>
        </r>
      </text>
    </comment>
    <comment ref="G12" authorId="0" shapeId="0">
      <text>
        <r>
          <rPr>
            <b/>
            <sz val="9"/>
            <color rgb="FF333333"/>
            <rFont val="Tahoma"/>
            <family val="2"/>
            <charset val="1"/>
          </rPr>
          <t>1/2 Journée TRAIL et APS PLEIN AIR ( 13H30/17H</t>
        </r>
      </text>
    </comment>
    <comment ref="H12" authorId="0" shapeId="0">
      <text>
        <r>
          <rPr>
            <b/>
            <sz val="9"/>
            <color rgb="FF333333"/>
            <rFont val="Tahoma"/>
            <family val="2"/>
            <charset val="1"/>
          </rPr>
          <t>8h - 11h
M. Paegelow</t>
        </r>
      </text>
    </comment>
    <comment ref="J12" authorId="0" shapeId="0">
      <text>
        <r>
          <rPr>
            <b/>
            <sz val="9"/>
            <color rgb="FF333333"/>
            <rFont val="Tahoma"/>
            <family val="2"/>
            <charset val="1"/>
          </rPr>
          <t xml:space="preserve">Marc Lang
</t>
        </r>
      </text>
    </comment>
    <comment ref="K12" authorId="0" shapeId="0">
      <text>
        <r>
          <rPr>
            <sz val="11"/>
            <color rgb="FF333333"/>
            <rFont val="Calibri"/>
            <family val="2"/>
            <charset val="1"/>
          </rPr>
          <t xml:space="preserve">David:
</t>
        </r>
        <r>
          <rPr>
            <sz val="9"/>
            <color rgb="FF333333"/>
            <rFont val="Tahoma"/>
            <family val="2"/>
            <charset val="1"/>
          </rPr>
          <t>D. Sheeren 3h (14h-17h)</t>
        </r>
      </text>
    </comment>
    <comment ref="L12" authorId="0" shapeId="0">
      <text>
        <r>
          <rPr>
            <b/>
            <sz val="9"/>
            <color rgb="FF333333"/>
            <rFont val="Tahoma"/>
            <family val="2"/>
            <charset val="1"/>
          </rPr>
          <t>Nicolas Lagarrigue
4h</t>
        </r>
      </text>
    </comment>
    <comment ref="M12" authorId="0" shapeId="0">
      <text>
        <r>
          <rPr>
            <b/>
            <sz val="9"/>
            <color rgb="FF333333"/>
            <rFont val="Tahoma"/>
            <family val="2"/>
            <charset val="1"/>
          </rPr>
          <t>Nicolas Lagarrigue
13h30-17h0</t>
        </r>
      </text>
    </comment>
    <comment ref="N12" authorId="0" shapeId="0">
      <text>
        <r>
          <rPr>
            <b/>
            <sz val="9"/>
            <color rgb="FF333333"/>
            <rFont val="Tahoma"/>
            <family val="2"/>
            <charset val="1"/>
          </rPr>
          <t xml:space="preserve">Philippe Abbadie (IGN)
Amphi ODG 4
9-12h
</t>
        </r>
      </text>
    </comment>
    <comment ref="O12" authorId="0" shapeId="0">
      <text>
        <r>
          <rPr>
            <b/>
            <sz val="9"/>
            <color rgb="FF333333"/>
            <rFont val="Tahoma"/>
            <family val="2"/>
            <charset val="1"/>
          </rPr>
          <t>904 Mathieu Noucher 2h (14h00-16h00)</t>
        </r>
      </text>
    </comment>
    <comment ref="F16" authorId="0" shapeId="0">
      <text>
        <r>
          <rPr>
            <b/>
            <sz val="9"/>
            <color rgb="FF333333"/>
            <rFont val="Tahoma"/>
            <family val="2"/>
            <charset val="1"/>
          </rPr>
          <t xml:space="preserve">Y. Hamrouni
</t>
        </r>
      </text>
    </comment>
    <comment ref="G16" authorId="0" shapeId="0">
      <text>
        <r>
          <rPr>
            <b/>
            <sz val="9"/>
            <color rgb="FF333333"/>
            <rFont val="Tahoma"/>
            <family val="2"/>
            <charset val="1"/>
          </rPr>
          <t>D. Birre (4h)</t>
        </r>
      </text>
    </comment>
    <comment ref="H16" authorId="0" shapeId="0">
      <text>
        <r>
          <rPr>
            <b/>
            <sz val="9"/>
            <color rgb="FF333333"/>
            <rFont val="Tahoma"/>
            <family val="2"/>
            <charset val="1"/>
          </rPr>
          <t xml:space="preserve">8h - 11h
M. Paegelow
</t>
        </r>
      </text>
    </comment>
    <comment ref="J16" authorId="0" shapeId="0">
      <text>
        <r>
          <rPr>
            <b/>
            <sz val="9"/>
            <color rgb="FF333333"/>
            <rFont val="Tahoma"/>
            <family val="2"/>
            <charset val="1"/>
          </rPr>
          <t xml:space="preserve">Marc Lang
</t>
        </r>
      </text>
    </comment>
    <comment ref="K16" authorId="0" shapeId="0">
      <text>
        <r>
          <rPr>
            <b/>
            <sz val="9"/>
            <color rgb="FF333333"/>
            <rFont val="Tahoma"/>
            <family val="2"/>
            <charset val="1"/>
          </rPr>
          <t>Jérôme Grapy / ML De Capella 3h – salle 1001 ENSAt</t>
        </r>
      </text>
    </comment>
    <comment ref="M16" authorId="0" shapeId="0">
      <text>
        <r>
          <rPr>
            <sz val="11"/>
            <color rgb="FF333333"/>
            <rFont val="Calibri"/>
            <family val="2"/>
            <charset val="1"/>
          </rPr>
          <t>Laurent (1)</t>
        </r>
      </text>
    </comment>
    <comment ref="N16" authorId="0" shapeId="0">
      <text>
        <r>
          <rPr>
            <b/>
            <sz val="9"/>
            <color rgb="FF333333"/>
            <rFont val="Tahoma"/>
            <family val="2"/>
            <charset val="1"/>
          </rPr>
          <t>Nicolas Lagarrigue
9h-12h30</t>
        </r>
      </text>
    </comment>
    <comment ref="O16" authorId="0" shapeId="0">
      <text>
        <r>
          <rPr>
            <b/>
            <sz val="9"/>
            <color rgb="FF333333"/>
            <rFont val="Tahoma"/>
            <family val="2"/>
            <charset val="1"/>
          </rPr>
          <t>Nicolas Lagarrigue
13h30-17h30</t>
        </r>
      </text>
    </comment>
    <comment ref="F17" authorId="0" shapeId="0">
      <text>
        <r>
          <rPr>
            <b/>
            <sz val="9"/>
            <color rgb="FF333333"/>
            <rFont val="Tahoma"/>
            <family val="2"/>
            <charset val="1"/>
          </rPr>
          <t xml:space="preserve">Y. Hamrouni
</t>
        </r>
      </text>
    </comment>
    <comment ref="G17" authorId="0" shapeId="0">
      <text>
        <r>
          <rPr>
            <b/>
            <sz val="9"/>
            <color rgb="FF333333"/>
            <rFont val="Tahoma"/>
            <family val="2"/>
            <charset val="1"/>
          </rPr>
          <t>D. Birre (4h)</t>
        </r>
      </text>
    </comment>
    <comment ref="H17" authorId="0" shapeId="0">
      <text>
        <r>
          <rPr>
            <b/>
            <sz val="9"/>
            <color rgb="FF333333"/>
            <rFont val="Tahoma"/>
            <family val="2"/>
            <charset val="1"/>
          </rPr>
          <t>8h- 11h
M. Paegelow</t>
        </r>
      </text>
    </comment>
    <comment ref="J17" authorId="0" shapeId="0">
      <text>
        <r>
          <rPr>
            <b/>
            <sz val="9"/>
            <color rgb="FF333333"/>
            <rFont val="Tahoma"/>
            <family val="2"/>
            <charset val="1"/>
          </rPr>
          <t>M.Fauvel 4h
13h30-17h30</t>
        </r>
      </text>
    </comment>
    <comment ref="K17" authorId="0" shapeId="0">
      <text>
        <r>
          <rPr>
            <b/>
            <sz val="9"/>
            <color rgb="FF333333"/>
            <rFont val="Tahoma"/>
            <family val="2"/>
            <charset val="1"/>
          </rPr>
          <t>D. Sheeren 4h
8h30-12h30</t>
        </r>
      </text>
    </comment>
    <comment ref="L17" authorId="0" shapeId="0">
      <text>
        <r>
          <rPr>
            <b/>
            <sz val="9"/>
            <color rgb="FF333333"/>
            <rFont val="Tahoma"/>
            <family val="2"/>
            <charset val="1"/>
          </rPr>
          <t>Nicolas Lagarrigue
9h-12h30</t>
        </r>
      </text>
    </comment>
    <comment ref="M17" authorId="0" shapeId="0">
      <text>
        <r>
          <rPr>
            <sz val="11"/>
            <color rgb="FF333333"/>
            <rFont val="Calibri"/>
            <family val="2"/>
            <charset val="1"/>
          </rPr>
          <t>Table-ronde de 13h30 à 15h</t>
        </r>
      </text>
    </comment>
    <comment ref="O17" authorId="0" shapeId="0">
      <text>
        <r>
          <rPr>
            <b/>
            <sz val="9"/>
            <color rgb="FF333333"/>
            <rFont val="Tahoma"/>
            <family val="2"/>
            <charset val="1"/>
          </rPr>
          <t>ENSAT, 14h30-16h
Table ronde géomatique à animer</t>
        </r>
      </text>
    </comment>
    <comment ref="F18" authorId="0" shapeId="0">
      <text>
        <r>
          <rPr>
            <b/>
            <sz val="9"/>
            <color rgb="FF333333"/>
            <rFont val="Tahoma"/>
            <family val="2"/>
            <charset val="1"/>
          </rPr>
          <t>David (LiDAR) - 4h</t>
        </r>
      </text>
    </comment>
    <comment ref="G18" authorId="0" shapeId="0">
      <text>
        <r>
          <rPr>
            <b/>
            <sz val="9"/>
            <color rgb="FF333333"/>
            <rFont val="Tahoma"/>
            <family val="2"/>
            <charset val="1"/>
          </rPr>
          <t>D. Birre (4h)</t>
        </r>
      </text>
    </comment>
    <comment ref="H18" authorId="0" shapeId="0">
      <text>
        <r>
          <rPr>
            <b/>
            <sz val="9"/>
            <color rgb="FF333333"/>
            <rFont val="Tahoma"/>
            <family val="2"/>
            <charset val="1"/>
          </rPr>
          <t>Nicolas Lagarrigue
9h-12h30</t>
        </r>
      </text>
    </comment>
    <comment ref="J18" authorId="0" shapeId="0">
      <text>
        <r>
          <rPr>
            <b/>
            <sz val="9"/>
            <color rgb="FF333333"/>
            <rFont val="Tahoma"/>
            <family val="2"/>
            <charset val="1"/>
          </rPr>
          <t>M. Fauvel 4h</t>
        </r>
      </text>
    </comment>
    <comment ref="K18" authorId="0" shapeId="0">
      <text>
        <r>
          <rPr>
            <b/>
            <sz val="9"/>
            <color rgb="FF333333"/>
            <rFont val="Tahoma"/>
            <family val="2"/>
            <charset val="1"/>
          </rPr>
          <t>M. Deconchat (INRAE) 2h
13h30-15h30</t>
        </r>
      </text>
    </comment>
    <comment ref="L18" authorId="0" shapeId="0">
      <text>
        <r>
          <rPr>
            <b/>
            <sz val="9"/>
            <color rgb="FF333333"/>
            <rFont val="Tahoma"/>
            <family val="2"/>
            <charset val="1"/>
          </rPr>
          <t xml:space="preserve">Laurent (2)
</t>
        </r>
      </text>
    </comment>
    <comment ref="O18" authorId="0" shapeId="0">
      <text>
        <r>
          <rPr>
            <b/>
            <sz val="9"/>
            <color rgb="FF333333"/>
            <rFont val="Tahoma"/>
            <family val="2"/>
            <charset val="1"/>
          </rPr>
          <t>Clément Igonet 13h30</t>
        </r>
      </text>
    </comment>
    <comment ref="F19" authorId="0" shapeId="0">
      <text>
        <r>
          <rPr>
            <b/>
            <sz val="9"/>
            <color rgb="FF333333"/>
            <rFont val="Tahoma"/>
            <family val="2"/>
            <charset val="1"/>
          </rPr>
          <t>David (LiDAR) - 4h</t>
        </r>
      </text>
    </comment>
    <comment ref="G19" authorId="0" shapeId="0">
      <text>
        <r>
          <rPr>
            <b/>
            <sz val="9"/>
            <color rgb="FF333333"/>
            <rFont val="Tahoma"/>
            <family val="2"/>
            <charset val="1"/>
          </rPr>
          <t>D. Birre (4h)</t>
        </r>
      </text>
    </comment>
    <comment ref="H19" authorId="0" shapeId="0">
      <text>
        <r>
          <rPr>
            <sz val="11"/>
            <color rgb="FF333333"/>
            <rFont val="Calibri"/>
            <family val="2"/>
            <charset val="1"/>
          </rPr>
          <t>Laurent (3)</t>
        </r>
      </text>
    </comment>
    <comment ref="J19" authorId="0" shapeId="0">
      <text>
        <r>
          <rPr>
            <b/>
            <sz val="9"/>
            <color rgb="FF333333"/>
            <rFont val="Tahoma"/>
            <family val="2"/>
            <charset val="1"/>
          </rPr>
          <t>M. Fauvel 4h</t>
        </r>
      </text>
    </comment>
    <comment ref="K19" authorId="0" shapeId="0">
      <text>
        <r>
          <rPr>
            <b/>
            <sz val="9"/>
            <color rgb="FF333333"/>
            <rFont val="Tahoma"/>
            <family val="2"/>
            <charset val="1"/>
          </rPr>
          <t>S. Christophe (IGN) 2h
13h30-15h30</t>
        </r>
      </text>
    </comment>
    <comment ref="F25" authorId="0" shapeId="0">
      <text>
        <r>
          <rPr>
            <b/>
            <sz val="9"/>
            <color rgb="FF333333"/>
            <rFont val="Tahoma"/>
            <family val="2"/>
            <charset val="1"/>
          </rPr>
          <t>Fabien Laroche 9h-12h</t>
        </r>
      </text>
    </comment>
    <comment ref="G25" authorId="0" shapeId="0">
      <text>
        <r>
          <rPr>
            <b/>
            <sz val="9"/>
            <color rgb="FF333333"/>
            <rFont val="Tahoma"/>
            <family val="2"/>
            <charset val="1"/>
          </rPr>
          <t xml:space="preserve">CNES (outils CARS)
F. Buffe
</t>
        </r>
      </text>
    </comment>
    <comment ref="H25" authorId="0" shapeId="0">
      <text>
        <r>
          <rPr>
            <b/>
            <sz val="9"/>
            <color rgb="FF333333"/>
            <rFont val="Tahoma"/>
            <family val="2"/>
            <charset val="1"/>
          </rPr>
          <t xml:space="preserve">Doctorants GdR MAGIS 10h00-12h00 </t>
        </r>
      </text>
    </comment>
    <comment ref="I25" authorId="0" shapeId="0">
      <text>
        <r>
          <rPr>
            <b/>
            <sz val="9"/>
            <color rgb="FF333333"/>
            <rFont val="Tahoma"/>
            <family val="2"/>
            <charset val="1"/>
          </rPr>
          <t>Fabien Laroche 13h30-16h30</t>
        </r>
      </text>
    </comment>
    <comment ref="J25" authorId="0" shapeId="0">
      <text>
        <r>
          <rPr>
            <b/>
            <sz val="9"/>
            <color rgb="FF333333"/>
            <rFont val="Tahoma"/>
            <family val="2"/>
            <charset val="1"/>
          </rPr>
          <t>Mathieu Fauvel 4h</t>
        </r>
      </text>
    </comment>
    <comment ref="K25" authorId="0" shapeId="0">
      <text>
        <r>
          <rPr>
            <b/>
            <sz val="9"/>
            <color rgb="FF333333"/>
            <rFont val="Tahoma"/>
            <family val="2"/>
            <charset val="1"/>
          </rPr>
          <t>Fabien Laroche 13h30-16h30</t>
        </r>
      </text>
    </comment>
    <comment ref="L25" authorId="0" shapeId="0">
      <text>
        <r>
          <rPr>
            <b/>
            <sz val="9"/>
            <color rgb="FF333333"/>
            <rFont val="Tahoma"/>
            <family val="2"/>
            <charset val="1"/>
          </rPr>
          <t>L. Jégou (4)</t>
        </r>
      </text>
    </comment>
    <comment ref="F26" authorId="0" shapeId="0">
      <text>
        <r>
          <rPr>
            <b/>
            <sz val="9"/>
            <color rgb="FF333333"/>
            <rFont val="Tahoma"/>
            <family val="2"/>
            <charset val="1"/>
          </rPr>
          <t xml:space="preserve">Journée RANDO HIVER Plateau de BEILLE et APS PLEIN AIR ( 7H/18H)
</t>
        </r>
      </text>
    </comment>
    <comment ref="H26" authorId="0" shapeId="0">
      <text>
        <r>
          <rPr>
            <b/>
            <sz val="9"/>
            <color rgb="FF333333"/>
            <rFont val="Tahoma"/>
            <family val="2"/>
            <charset val="1"/>
          </rPr>
          <t xml:space="preserve">906 Mathieu Fauvel 2h (8h-10h)
</t>
        </r>
      </text>
    </comment>
    <comment ref="I26" authorId="0" shapeId="0">
      <text>
        <r>
          <rPr>
            <b/>
            <sz val="9"/>
            <color rgb="FF333333"/>
            <rFont val="Tahoma"/>
            <family val="2"/>
            <charset val="1"/>
          </rPr>
          <t>Fabien Laroche 13h30-16h30</t>
        </r>
      </text>
    </comment>
    <comment ref="J26" authorId="0" shapeId="0">
      <text>
        <r>
          <rPr>
            <b/>
            <sz val="9"/>
            <color rgb="FF333333"/>
            <rFont val="Tahoma"/>
            <family val="2"/>
            <charset val="1"/>
          </rPr>
          <t>Mathieu Fauvel 4h</t>
        </r>
      </text>
    </comment>
    <comment ref="K26" authorId="0" shapeId="0">
      <text>
        <r>
          <rPr>
            <b/>
            <sz val="9"/>
            <color rgb="FF333333"/>
            <rFont val="Tahoma"/>
            <family val="2"/>
            <charset val="1"/>
          </rPr>
          <t>David - 2h CM
J. Perret (IGN) - 2h</t>
        </r>
      </text>
    </comment>
    <comment ref="L26" authorId="0" shapeId="0">
      <text>
        <r>
          <rPr>
            <b/>
            <sz val="9"/>
            <color rgb="FF333333"/>
            <rFont val="Tahoma"/>
            <family val="2"/>
            <charset val="1"/>
          </rPr>
          <t>D. Sheeren  3h
9h-12h</t>
        </r>
      </text>
    </comment>
    <comment ref="M26" authorId="0" shapeId="0">
      <text>
        <r>
          <rPr>
            <b/>
            <sz val="9"/>
            <color rgb="FF333333"/>
            <rFont val="Tahoma"/>
            <family val="2"/>
            <charset val="1"/>
          </rPr>
          <t>D. Sheeren 2h30
13h30-16h</t>
        </r>
      </text>
    </comment>
    <comment ref="F27" authorId="0" shapeId="0">
      <text>
        <r>
          <rPr>
            <b/>
            <sz val="9"/>
            <color rgb="FF333333"/>
            <rFont val="Tahoma"/>
            <family val="2"/>
            <charset val="1"/>
          </rPr>
          <t xml:space="preserve">David Sheeren 8h-10h (2h CM) + JF Dejoux 10h20 – 12h20
</t>
        </r>
      </text>
    </comment>
    <comment ref="G27" authorId="0" shapeId="0">
      <text>
        <r>
          <rPr>
            <b/>
            <sz val="9"/>
            <color rgb="FF333333"/>
            <rFont val="Tahoma"/>
            <family val="2"/>
            <charset val="1"/>
          </rPr>
          <t>D. Sheeren 4h TD</t>
        </r>
      </text>
    </comment>
    <comment ref="H27" authorId="0" shapeId="0">
      <text>
        <r>
          <rPr>
            <b/>
            <sz val="9"/>
            <color rgb="FF333333"/>
            <rFont val="Tahoma"/>
            <family val="2"/>
            <charset val="1"/>
          </rPr>
          <t>D. Sheeren 4h TD</t>
        </r>
      </text>
    </comment>
    <comment ref="I27" authorId="0" shapeId="0">
      <text>
        <r>
          <rPr>
            <b/>
            <sz val="10"/>
            <color rgb="FF333333"/>
            <rFont val="Arial"/>
            <family val="2"/>
            <charset val="1"/>
          </rPr>
          <t>Christophe Laplanche 14h-17h</t>
        </r>
      </text>
    </comment>
    <comment ref="J27" authorId="0" shapeId="0">
      <text>
        <r>
          <rPr>
            <b/>
            <sz val="9"/>
            <color rgb="FF333333"/>
            <rFont val="Tahoma"/>
            <family val="2"/>
            <charset val="1"/>
          </rPr>
          <t>David Sheeren (4h)</t>
        </r>
      </text>
    </comment>
    <comment ref="K27" authorId="0" shapeId="0">
      <text>
        <r>
          <rPr>
            <b/>
            <sz val="10"/>
            <color rgb="FF333333"/>
            <rFont val="Arial"/>
            <family val="2"/>
            <charset val="1"/>
          </rPr>
          <t>Christophe Laplanche 14h-17h</t>
        </r>
      </text>
    </comment>
    <comment ref="L27" authorId="0" shapeId="0">
      <text>
        <r>
          <rPr>
            <b/>
            <sz val="10"/>
            <color rgb="FF333333"/>
            <rFont val="Arial"/>
            <family val="2"/>
            <charset val="1"/>
          </rPr>
          <t>David Sheeren 14h-17h (clustering)</t>
        </r>
      </text>
    </comment>
    <comment ref="M27" authorId="0" shapeId="0">
      <text>
        <r>
          <rPr>
            <b/>
            <sz val="9"/>
            <color rgb="FF333333"/>
            <rFont val="Tahoma"/>
            <family val="2"/>
            <charset val="1"/>
          </rPr>
          <t>M Fauvel en 906 – examen
14h00 – 16h00</t>
        </r>
      </text>
    </comment>
    <comment ref="N27" authorId="0" shapeId="0">
      <text>
        <r>
          <rPr>
            <sz val="11"/>
            <color rgb="FF333333"/>
            <rFont val="Calibri"/>
            <family val="2"/>
            <charset val="1"/>
          </rPr>
          <t>L Jegou (GWR)</t>
        </r>
      </text>
    </comment>
    <comment ref="E30" authorId="0" shapeId="0">
      <text>
        <r>
          <rPr>
            <b/>
            <sz val="9"/>
            <color rgb="FF333333"/>
            <rFont val="Tahoma"/>
            <family val="2"/>
            <charset val="1"/>
          </rPr>
          <t xml:space="preserve">Vacances UT2J
</t>
        </r>
      </text>
    </comment>
    <comment ref="H37" authorId="0" shapeId="0">
      <text>
        <r>
          <rPr>
            <b/>
            <sz val="9"/>
            <color rgb="FF333333"/>
            <rFont val="Tahoma"/>
            <family val="2"/>
            <charset val="1"/>
          </rPr>
          <t xml:space="preserve">Disponibilité de la GS027 au 1er semestre: 8h- 16h15
</t>
        </r>
      </text>
    </comment>
    <comment ref="B42" authorId="0" shapeId="0">
      <text>
        <r>
          <rPr>
            <b/>
            <sz val="8"/>
            <color rgb="FF333333"/>
            <rFont val="Tahoma"/>
            <family val="2"/>
            <charset val="1"/>
          </rPr>
          <t xml:space="preserve">nombre théorique de séquences basé sur une durée moyenne de 3.5h
</t>
        </r>
      </text>
    </comment>
    <comment ref="C42" authorId="0" shapeId="0">
      <text>
        <r>
          <rPr>
            <b/>
            <sz val="8"/>
            <color rgb="FF333333"/>
            <rFont val="Tahoma"/>
            <family val="2"/>
            <charset val="1"/>
          </rPr>
          <t xml:space="preserve">Nb de séquences prévues
</t>
        </r>
      </text>
    </comment>
    <comment ref="D42" authorId="0" shapeId="0">
      <text>
        <r>
          <rPr>
            <b/>
            <sz val="9"/>
            <color rgb="FF333333"/>
            <rFont val="Tahoma"/>
            <family val="2"/>
            <charset val="1"/>
          </rPr>
          <t>Séquences effectives en présentiel ou distanciel</t>
        </r>
      </text>
    </comment>
    <comment ref="E42" authorId="0" shapeId="0">
      <text>
        <r>
          <rPr>
            <b/>
            <sz val="8"/>
            <color rgb="FF333333"/>
            <rFont val="Tahoma"/>
            <family val="2"/>
            <charset val="1"/>
          </rPr>
          <t>Travail en Autonomie</t>
        </r>
      </text>
    </comment>
  </commentList>
</comments>
</file>

<file path=xl/comments3.xml><?xml version="1.0" encoding="utf-8"?>
<comments xmlns="http://schemas.openxmlformats.org/spreadsheetml/2006/main">
  <authors>
    <author>ML</author>
  </authors>
  <commentList>
    <comment ref="X36" authorId="0" shapeId="0">
      <text>
        <r>
          <rPr>
            <b/>
            <sz val="9"/>
            <color rgb="FF333333"/>
            <rFont val="Tahoma"/>
            <family val="2"/>
            <charset val="1"/>
          </rPr>
          <t xml:space="preserve">semaines 6 + 7: évaluation / travail perso, dossier alternance équivalent Atelier
</t>
        </r>
      </text>
    </comment>
    <comment ref="X49" authorId="0" shapeId="0">
      <text>
        <r>
          <rPr>
            <b/>
            <sz val="9"/>
            <color rgb="FF333333"/>
            <rFont val="Tahoma"/>
            <family val="2"/>
            <charset val="1"/>
          </rPr>
          <t xml:space="preserve">Semaine 6: évaluation / travail perso, dossier
</t>
        </r>
      </text>
    </comment>
  </commentList>
</comments>
</file>

<file path=xl/sharedStrings.xml><?xml version="1.0" encoding="utf-8"?>
<sst xmlns="http://schemas.openxmlformats.org/spreadsheetml/2006/main" count="1248" uniqueCount="365">
  <si>
    <t>Pour les salles à l'ENSAT :</t>
  </si>
  <si>
    <t>https://edt.inp-toulouse.fr/direct/myplanning.jsp</t>
  </si>
  <si>
    <t>M1</t>
  </si>
  <si>
    <t>Aujourdhui :</t>
  </si>
  <si>
    <t>Horaires si ENSAT =&gt;</t>
  </si>
  <si>
    <t xml:space="preserve"> 8h30-12h30</t>
  </si>
  <si>
    <t>13h30-17h30</t>
  </si>
  <si>
    <t xml:space="preserve"> 8h-12h</t>
  </si>
  <si>
    <t>13h30-16h</t>
  </si>
  <si>
    <t>date</t>
  </si>
  <si>
    <t>Lu Matin</t>
  </si>
  <si>
    <t>Lu Aprem</t>
  </si>
  <si>
    <t>Ma Matin</t>
  </si>
  <si>
    <t>Ma Aprem</t>
  </si>
  <si>
    <t>Me Matin</t>
  </si>
  <si>
    <t>Me Aprem</t>
  </si>
  <si>
    <t>Je Matin</t>
  </si>
  <si>
    <t>Je Aprem</t>
  </si>
  <si>
    <t>Ve Matin</t>
  </si>
  <si>
    <t>Ve Aprem</t>
  </si>
  <si>
    <t>-</t>
  </si>
  <si>
    <t xml:space="preserve"> -</t>
  </si>
  <si>
    <r>
      <rPr>
        <b/>
        <sz val="11"/>
        <color rgb="FFFF3300"/>
        <rFont val="Calibri"/>
        <family val="2"/>
        <charset val="1"/>
      </rPr>
      <t>Rentrée</t>
    </r>
    <r>
      <rPr>
        <b/>
        <sz val="11"/>
        <color rgb="FF333333"/>
        <rFont val="Calibri"/>
        <family val="2"/>
        <charset val="1"/>
      </rPr>
      <t xml:space="preserve"> / 704</t>
    </r>
  </si>
  <si>
    <t>701_11</t>
  </si>
  <si>
    <t>inscr.INP / ---</t>
  </si>
  <si>
    <t>701_2</t>
  </si>
  <si>
    <t>701_4 Sortie terrain</t>
  </si>
  <si>
    <t>--- / 704</t>
  </si>
  <si>
    <t>706 / ---</t>
  </si>
  <si>
    <t>701_12</t>
  </si>
  <si>
    <t>701_32</t>
  </si>
  <si>
    <t>702_1</t>
  </si>
  <si>
    <t>X / 704</t>
  </si>
  <si>
    <t>702_2</t>
  </si>
  <si>
    <t>702_1 – Eval</t>
  </si>
  <si>
    <t>705 / R 703</t>
  </si>
  <si>
    <t>705 / 706</t>
  </si>
  <si>
    <t>706 / 702_2</t>
  </si>
  <si>
    <t>703 (projet) ou alternance (entreprise)</t>
  </si>
  <si>
    <t>férie</t>
  </si>
  <si>
    <t>férié</t>
  </si>
  <si>
    <t>701_31</t>
  </si>
  <si>
    <t>--- / 706</t>
  </si>
  <si>
    <t>802_11</t>
  </si>
  <si>
    <t>701_12 exam</t>
  </si>
  <si>
    <t>705 / R bilan</t>
  </si>
  <si>
    <t>Forum-Carrière</t>
  </si>
  <si>
    <t>&lt;- ??</t>
  </si>
  <si>
    <t>701_4</t>
  </si>
  <si>
    <t>702_3</t>
  </si>
  <si>
    <t xml:space="preserve"> - </t>
  </si>
  <si>
    <t>(séance 20 minutes de coaching par étudiant pour UE 706 – à planifier en semaine 2 avec enseignants)</t>
  </si>
  <si>
    <t>802_22</t>
  </si>
  <si>
    <t>802_12</t>
  </si>
  <si>
    <t>705 Eval / ---</t>
  </si>
  <si>
    <t>802_21</t>
  </si>
  <si>
    <t>802_21A</t>
  </si>
  <si>
    <t>802_23</t>
  </si>
  <si>
    <t>802_12A</t>
  </si>
  <si>
    <t>Réunion bilan</t>
  </si>
  <si>
    <t>802_11 exam</t>
  </si>
  <si>
    <t>Localisation des enseignements</t>
  </si>
  <si>
    <t>salle sans ordi</t>
  </si>
  <si>
    <t>salle avec ordi</t>
  </si>
  <si>
    <t>Les 1/2 journées vierges pourront être utilisées pour des conférences</t>
  </si>
  <si>
    <t>UT2J sans PC</t>
  </si>
  <si>
    <t>Toulouse II</t>
  </si>
  <si>
    <t>UT2J GS027</t>
  </si>
  <si>
    <t>UT2J GS021</t>
  </si>
  <si>
    <t>ou séquences de TP non encadrées ou de projet</t>
  </si>
  <si>
    <t>Ensat sans PC</t>
  </si>
  <si>
    <t>ENSAT</t>
  </si>
  <si>
    <t>1003-Langue</t>
  </si>
  <si>
    <t>&lt;= si possible</t>
  </si>
  <si>
    <t>Ex. NNN</t>
  </si>
  <si>
    <t>Examen unité(s) spécifiée(s)</t>
  </si>
  <si>
    <t>libre</t>
  </si>
  <si>
    <t>à placer</t>
  </si>
  <si>
    <t>durée h</t>
  </si>
  <si>
    <t>nb séq</t>
  </si>
  <si>
    <t>séq. Prév</t>
  </si>
  <si>
    <t>séq. Prés.</t>
  </si>
  <si>
    <t>Séquences en Autonomie</t>
  </si>
  <si>
    <t>Unité</t>
  </si>
  <si>
    <t>Interv.</t>
  </si>
  <si>
    <t>OBSERVATIONS</t>
  </si>
  <si>
    <t>DATE DEBUT DE PROJET</t>
  </si>
  <si>
    <t>DATE RENDU DE PROJET</t>
  </si>
  <si>
    <t>Lagarrigue</t>
  </si>
  <si>
    <t>2 x 2.5h + 1 x 4h</t>
  </si>
  <si>
    <t>Le Corre &amp; al.</t>
  </si>
  <si>
    <t>7 x 4h</t>
  </si>
  <si>
    <t>2 x Mathilde Joncheray, 2 x Nicolas Lagarrigue, 3 x Sébastien Le Corre</t>
  </si>
  <si>
    <t>Lang</t>
  </si>
  <si>
    <t>9 x 3h (pour compatibilité avec Universeh)</t>
  </si>
  <si>
    <t>Jégou</t>
  </si>
  <si>
    <t>3 x 3h</t>
  </si>
  <si>
    <t>Jégou &amp; al.</t>
  </si>
  <si>
    <t>4 x 4h</t>
  </si>
  <si>
    <t>4 x 3.5h + 6h</t>
  </si>
  <si>
    <t>Jemmal</t>
  </si>
  <si>
    <t>Thierion</t>
  </si>
  <si>
    <t>1 x 2h  + 4 x 4h</t>
  </si>
  <si>
    <t>Heintz</t>
  </si>
  <si>
    <t>1 x 3h (métadonnées et non plus 2x3h) =&gt; annulation d’une séance ou intervenant ext ?</t>
  </si>
  <si>
    <t>Paegelow &amp; al.</t>
  </si>
  <si>
    <t>10 séquences en autonomie</t>
  </si>
  <si>
    <t>(mutualisé)</t>
  </si>
  <si>
    <t>12 x 2h</t>
  </si>
  <si>
    <t>Alibert &amp; al.</t>
  </si>
  <si>
    <t>A. Alibert 4x2h (8h), A. Mansat 1x2h, 2x4h + 1x2h ou 3h eval (13h), N. Lagarrigue (3h), N. Maestripieri 4h</t>
  </si>
  <si>
    <t>P. Lake, A. Alibert</t>
  </si>
  <si>
    <t>9 x 2h + 1 journée évaluation (2x3h)</t>
  </si>
  <si>
    <t>???</t>
  </si>
  <si>
    <t>10 séquences prévues  : préciser durée et nature pour 32h d'enseignements + 5h en autonomie + examen</t>
  </si>
  <si>
    <t>23h Lagarrigue (5x4 + 1x3)  + 4h travail autonome (pas dans EDT)</t>
  </si>
  <si>
    <t>Le Corre</t>
  </si>
  <si>
    <t>1 x 4h Lagarrigue +  Le Corre (11h) Quelle séance en autonomie ?</t>
  </si>
  <si>
    <t>4 x 4h + 1 x 3h (dont  1 séance V. Thierion)</t>
  </si>
  <si>
    <t>Bohbot</t>
  </si>
  <si>
    <t>3 jours bloqués (intervenant venant de loin) [validé]</t>
  </si>
  <si>
    <t>Boignard &amp; Doury</t>
  </si>
  <si>
    <t>JP Boignard 4 séances  + 2 x 4h A. Doury à UT2J</t>
  </si>
  <si>
    <t>Jégou &amp; Sheeren</t>
  </si>
  <si>
    <t xml:space="preserve">4 x 3h (Sheeren) + 4 x 3h (Jégou) </t>
  </si>
  <si>
    <t>12 x 2h sur 8 semaines le jeudi matin =&gt; actuellemement 9 semaines ? Certains jeudis à 4h ?</t>
  </si>
  <si>
    <t>6 x 4h</t>
  </si>
  <si>
    <t>Subject</t>
  </si>
  <si>
    <t>Start Date</t>
  </si>
  <si>
    <t>Start Time</t>
  </si>
  <si>
    <t>End Date</t>
  </si>
  <si>
    <t>End Time</t>
  </si>
  <si>
    <t>Location</t>
  </si>
  <si>
    <t>Description</t>
  </si>
  <si>
    <t>CATEGORIES</t>
  </si>
  <si>
    <t>Réunion de rentrée</t>
  </si>
  <si>
    <t>GS139</t>
  </si>
  <si>
    <t>Réunion</t>
  </si>
  <si>
    <t>test</t>
  </si>
  <si>
    <t>UE704</t>
  </si>
  <si>
    <t>Lois et grands programmes de la transition environnementale</t>
  </si>
  <si>
    <t>UE705</t>
  </si>
  <si>
    <t>GS027</t>
  </si>
  <si>
    <t>Communication</t>
  </si>
  <si>
    <t>UE701-11</t>
  </si>
  <si>
    <t>GS021</t>
  </si>
  <si>
    <t>SIG: notions de base, N. Lagarrigue</t>
  </si>
  <si>
    <t>toto</t>
  </si>
  <si>
    <t>Inscriptions INP</t>
  </si>
  <si>
    <t>INP</t>
  </si>
  <si>
    <t>Inscriptions</t>
  </si>
  <si>
    <t>UE701-2</t>
  </si>
  <si>
    <t>Télédétection: notions introductives</t>
  </si>
  <si>
    <t>UE701-4</t>
  </si>
  <si>
    <t>Terrain</t>
  </si>
  <si>
    <t>Sortie terrain</t>
  </si>
  <si>
    <t>UE706</t>
  </si>
  <si>
    <t>Anglais appliqué à la géomatique</t>
  </si>
  <si>
    <t>UE701-12</t>
  </si>
  <si>
    <t>SIG: prise en main et traitements</t>
  </si>
  <si>
    <t>UE701-32</t>
  </si>
  <si>
    <t>Cartographie</t>
  </si>
  <si>
    <t>UE803</t>
  </si>
  <si>
    <t>Gestion de projet</t>
  </si>
  <si>
    <t>UE702-1</t>
  </si>
  <si>
    <t>Analyse et conception des systèmes d’information</t>
  </si>
  <si>
    <t>UE702-2</t>
  </si>
  <si>
    <t>Théorie et ingénierie des bases de données</t>
  </si>
  <si>
    <t>Analyse et conception des systèmes d’information - Évaluation</t>
  </si>
  <si>
    <t>UE703</t>
  </si>
  <si>
    <t>Réunion démarrage projets géomatiques</t>
  </si>
  <si>
    <t>12010/2023</t>
  </si>
  <si>
    <t>Distanciel</t>
  </si>
  <si>
    <t>Projets / Alternance</t>
  </si>
  <si>
    <t>UE701-31</t>
  </si>
  <si>
    <t>Conception graphique</t>
  </si>
  <si>
    <t>UE802-11</t>
  </si>
  <si>
    <t>Algorithmique et Programmation orientées objet</t>
  </si>
  <si>
    <t>SIG: prise en main et traitements - Évaluation</t>
  </si>
  <si>
    <t>Bilan</t>
  </si>
  <si>
    <t>Réunion - bilan</t>
  </si>
  <si>
    <t>Forum Carrières</t>
  </si>
  <si>
    <t>Géomatique Terrain</t>
  </si>
  <si>
    <t>UE702-3</t>
  </si>
  <si>
    <t>Normes, métadonnées, INSPIRE</t>
  </si>
  <si>
    <t>UE802-22</t>
  </si>
  <si>
    <t>Connexions SIG - BD</t>
  </si>
  <si>
    <t>UE802-12</t>
  </si>
  <si>
    <t>Mise en œuvre d'applications Web</t>
  </si>
  <si>
    <t>Communication - Évaluation</t>
  </si>
  <si>
    <t>UE802-21</t>
  </si>
  <si>
    <t>Programmation et bases de données spatialisées</t>
  </si>
  <si>
    <t>UE804</t>
  </si>
  <si>
    <t>Analyse spatiale</t>
  </si>
  <si>
    <t>UE805</t>
  </si>
  <si>
    <t>Amphi4</t>
  </si>
  <si>
    <t>Planification stratégique et urbanisme opérationnel</t>
  </si>
  <si>
    <t>Anglais appliqué à la géomatique - Évaluation</t>
  </si>
  <si>
    <t>UE806</t>
  </si>
  <si>
    <t>SIG : mise en situation</t>
  </si>
  <si>
    <t>UE802-23</t>
  </si>
  <si>
    <t xml:space="preserve">Programmation SIG </t>
  </si>
  <si>
    <t>Mise en œuvre d'applications Web - Autonomie</t>
  </si>
  <si>
    <t>Algorithmique et Programmation orientées objet - Évaluation</t>
  </si>
  <si>
    <t>M2</t>
  </si>
  <si>
    <t>Rentrée</t>
  </si>
  <si>
    <t xml:space="preserve">   Soutenances      de       stage   de     la     promotion      précédente</t>
  </si>
  <si>
    <t>Sport</t>
  </si>
  <si>
    <t>901_11</t>
  </si>
  <si>
    <t>901_11A</t>
  </si>
  <si>
    <t>901_32</t>
  </si>
  <si>
    <t>901_32A</t>
  </si>
  <si>
    <t>901_21</t>
  </si>
  <si>
    <t>prepa Forum</t>
  </si>
  <si>
    <t>901_12</t>
  </si>
  <si>
    <t>901_31</t>
  </si>
  <si>
    <t>904 / ---</t>
  </si>
  <si>
    <t>901_22</t>
  </si>
  <si>
    <t>902_1</t>
  </si>
  <si>
    <t xml:space="preserve">Forum – Carrière </t>
  </si>
  <si>
    <t>Forum - Carrière</t>
  </si>
  <si>
    <t>Viste CNES (901_22)</t>
  </si>
  <si>
    <t>902_2</t>
  </si>
  <si>
    <t>--- / 904</t>
  </si>
  <si>
    <t>906 / ---</t>
  </si>
  <si>
    <t>901_32 / 904</t>
  </si>
  <si>
    <t>T r a v a i l                     i n d i v i d u e l                       d o s s i e r s</t>
  </si>
  <si>
    <t>Alternants: travail sur dossier mission / compétences</t>
  </si>
  <si>
    <t>Non    Alternants :    début    de    période    de    stage   /    Alternants :   travail     sur    dossier   mission   /   compétences</t>
  </si>
  <si>
    <t>UT2J GS028</t>
  </si>
  <si>
    <t>Les séquences de sport ne concernent que les agrogéomaticiens</t>
  </si>
  <si>
    <t>1x 4h Marc + 2x4h Sébastien + 5 séances TA de 4h</t>
  </si>
  <si>
    <t>1x4h (V.Thierion) + 4 x 4h (L. Jégou)</t>
  </si>
  <si>
    <t>5 x 4h</t>
  </si>
  <si>
    <t>Yousra 2x4h Radar, David 2x4h Lidar, F. Buffe (CNES) 4h, visite CNES 4h</t>
  </si>
  <si>
    <t>Sheeren</t>
  </si>
  <si>
    <t xml:space="preserve">5 x 4h </t>
  </si>
  <si>
    <t>Martin (5x3h modélis. Pattern, 2x3h EMC + 5x3h TA), David (4h CM Agent+UML, 8h TD Netlogo)</t>
  </si>
  <si>
    <t>9 x 4h</t>
  </si>
  <si>
    <t>3 x 4h + 1 x 3h</t>
  </si>
  <si>
    <t>Lang &amp; al.</t>
  </si>
  <si>
    <t>1 x 3h (M. Lang), 4 x 4h (N.Lagarrigue), 3 x 3h (S. Moore)</t>
  </si>
  <si>
    <t>2 x 3h au début + 6 x 2h (conférences) + journée 13 déc</t>
  </si>
  <si>
    <t>8 x 3h (Fabien Laroche GLM/LMM/GLMM 12h ; C. Laplanche ACP/AFC 6h ; L. Jegou GWR 3h ; D. Sheeren Clustering 3h)</t>
  </si>
  <si>
    <t xml:space="preserve">4h D. Sheeren (2 x 2h) + 20h M. Fauvel (4x4h + 2x2h) </t>
  </si>
  <si>
    <t>séances de 2, 3 et 4 h</t>
  </si>
  <si>
    <t>6 x 4h (avec 4h S. Ladet ODK Collect ; 3-4h W. Heintz sur Centipède RTK + 2x4h archéo et 2x4h??)</t>
  </si>
  <si>
    <t>Mise à jour :</t>
  </si>
  <si>
    <t>UE</t>
  </si>
  <si>
    <t>Code</t>
  </si>
  <si>
    <t xml:space="preserve">Intitulé </t>
  </si>
  <si>
    <t>HETD</t>
  </si>
  <si>
    <t>H autonomie</t>
  </si>
  <si>
    <t>Coef</t>
  </si>
  <si>
    <t>ECTS</t>
  </si>
  <si>
    <t>Responsable</t>
  </si>
  <si>
    <t>Fondamentaux en SIG et télédétection</t>
  </si>
  <si>
    <t>S. Le Corre</t>
  </si>
  <si>
    <t>701_1</t>
  </si>
  <si>
    <t>SIG : notions introductives</t>
  </si>
  <si>
    <t>SIG: notions de base</t>
  </si>
  <si>
    <t>N. Lagarrigue</t>
  </si>
  <si>
    <t>M. Lang</t>
  </si>
  <si>
    <t>701_3</t>
  </si>
  <si>
    <t>Cartographie et conception graphique</t>
  </si>
  <si>
    <t>L. Jégou</t>
  </si>
  <si>
    <t>Ingénierie de bases de données spatiales</t>
  </si>
  <si>
    <t>H. Jemmal</t>
  </si>
  <si>
    <t>V. Thierion</t>
  </si>
  <si>
    <t>W. Heintz</t>
  </si>
  <si>
    <t>Projets géomatiques</t>
  </si>
  <si>
    <t>D. Sheeren, M. Paegelow</t>
  </si>
  <si>
    <t>D. Marc</t>
  </si>
  <si>
    <t>M. Paegelow</t>
  </si>
  <si>
    <t>Anne Alibert</t>
  </si>
  <si>
    <t>Stage</t>
  </si>
  <si>
    <t>Algorithmique et programmation</t>
  </si>
  <si>
    <t>802_1</t>
  </si>
  <si>
    <t>Algorithmique, programmation et développement web</t>
  </si>
  <si>
    <t>802_2</t>
  </si>
  <si>
    <t>UE 802_2</t>
  </si>
  <si>
    <t>Programmation et BD spatialisées</t>
  </si>
  <si>
    <t>H. Bobot</t>
  </si>
  <si>
    <t>J.P. Boignard</t>
  </si>
  <si>
    <t>L. Jégou, D. Sheeren</t>
  </si>
  <si>
    <t>F. Escaffre</t>
  </si>
  <si>
    <t>Géomatique avancée: SIG, télédétection et modélisation</t>
  </si>
  <si>
    <t>D. Sheeren</t>
  </si>
  <si>
    <t>901_1</t>
  </si>
  <si>
    <t>Programmation SIG avancée</t>
  </si>
  <si>
    <t>Y. Hamrouni</t>
  </si>
  <si>
    <t>Mise à niveau</t>
  </si>
  <si>
    <t>Programmation Javascript et outils de versionnement</t>
  </si>
  <si>
    <t>901_2</t>
  </si>
  <si>
    <t>Télédétection avancée</t>
  </si>
  <si>
    <t>Traitement d'image satellite: approfondissement</t>
  </si>
  <si>
    <t>Nouveaux capteurs</t>
  </si>
  <si>
    <t>901_3</t>
  </si>
  <si>
    <t>Analyse spatio-temporelle et Modélisation</t>
  </si>
  <si>
    <t>Traitements spatialisés dans les SIG</t>
  </si>
  <si>
    <t>Modélisation spatio-temporelle</t>
  </si>
  <si>
    <t>Visualisation de données et webmapping</t>
  </si>
  <si>
    <t>Webmapping</t>
  </si>
  <si>
    <t>Dataviz</t>
  </si>
  <si>
    <t>Algorithmique avancée en traitement de données spatiales</t>
  </si>
  <si>
    <t>La recherche en géomatique</t>
  </si>
  <si>
    <t>Analyse statistique de données spatiales</t>
  </si>
  <si>
    <t>Qualité et fouille de données</t>
  </si>
  <si>
    <t>Ateliers Géomatiques</t>
  </si>
  <si>
    <t>Géomatique en environnement, aménagement et agronomie</t>
  </si>
  <si>
    <t>Techniques d'acquisition - terrain</t>
  </si>
  <si>
    <t>Date MAJ</t>
  </si>
  <si>
    <t>Par</t>
  </si>
  <si>
    <t>An</t>
  </si>
  <si>
    <t>Opération</t>
  </si>
  <si>
    <t>Martin</t>
  </si>
  <si>
    <t>basculement de la séance 903 de Nicolas du mercredi 27/09 (ENSAT) au jeudi 05/10 (UT2J)</t>
  </si>
  <si>
    <t>plusieurs</t>
  </si>
  <si>
    <t>Tous les cours du mardi après-midi basculeront en salle GS021 (salle mobile)</t>
  </si>
  <si>
    <t>Nicolas</t>
  </si>
  <si>
    <t>M1-M2</t>
  </si>
  <si>
    <t>Mise à jour des notes de cellules me concernant avec Mon nom + horaires</t>
  </si>
  <si>
    <t>701_4, 803</t>
  </si>
  <si>
    <t>Permutation des séances 803 du mardi 28 novembre &lt;=&gt; et des séances 701_4 du mercredi 6 décembre.</t>
  </si>
  <si>
    <t>séance N. Maestripieri du mardi 14/11 PM avancée au mardi 19/09 matin</t>
  </si>
  <si>
    <r>
      <rPr>
        <b/>
        <sz val="14"/>
        <color rgb="FF333333"/>
        <rFont val="Calibri"/>
        <family val="2"/>
        <charset val="1"/>
      </rPr>
      <t xml:space="preserve">Calendrier de </t>
    </r>
    <r>
      <rPr>
        <b/>
        <sz val="14"/>
        <color rgb="FFFF3300"/>
        <rFont val="Calibri"/>
        <family val="2"/>
        <charset val="1"/>
      </rPr>
      <t>l'alternance</t>
    </r>
    <r>
      <rPr>
        <b/>
        <sz val="14"/>
        <color rgb="FF333333"/>
        <rFont val="Calibri"/>
        <family val="2"/>
        <charset val="1"/>
      </rPr>
      <t xml:space="preserve"> SIGMA Master </t>
    </r>
    <r>
      <rPr>
        <b/>
        <sz val="14"/>
        <color rgb="FFFF3300"/>
        <rFont val="Calibri"/>
        <family val="2"/>
        <charset val="1"/>
      </rPr>
      <t>1</t>
    </r>
  </si>
  <si>
    <t>Période Université</t>
  </si>
  <si>
    <t>Période Entreprise</t>
  </si>
  <si>
    <t>Jour férié</t>
  </si>
  <si>
    <t>Soutenance</t>
  </si>
  <si>
    <t xml:space="preserve">Année 2023-2024  </t>
  </si>
  <si>
    <t>SEMESTRE 9</t>
  </si>
  <si>
    <t>SEMESTRE 10</t>
  </si>
  <si>
    <t>Jour/mois</t>
  </si>
  <si>
    <t>Sem</t>
  </si>
  <si>
    <t>LUN</t>
  </si>
  <si>
    <t>R</t>
  </si>
  <si>
    <t>MAR</t>
  </si>
  <si>
    <t>MER</t>
  </si>
  <si>
    <t>JEU</t>
  </si>
  <si>
    <t>VEN</t>
  </si>
  <si>
    <r>
      <rPr>
        <b/>
        <sz val="14"/>
        <color rgb="FF333333"/>
        <rFont val="Calibri"/>
        <family val="2"/>
        <charset val="1"/>
      </rPr>
      <t xml:space="preserve">Calendrier SIGMA Master </t>
    </r>
    <r>
      <rPr>
        <b/>
        <sz val="14"/>
        <color rgb="FFFF3300"/>
        <rFont val="Calibri"/>
        <family val="2"/>
        <charset val="1"/>
      </rPr>
      <t xml:space="preserve">1 </t>
    </r>
    <r>
      <rPr>
        <b/>
        <sz val="14"/>
        <rFont val="Calibri"/>
        <family val="2"/>
        <charset val="1"/>
      </rPr>
      <t>sans alternance</t>
    </r>
  </si>
  <si>
    <t>Période Atelier</t>
  </si>
  <si>
    <t>Période Stage</t>
  </si>
  <si>
    <t>Vacances</t>
  </si>
  <si>
    <r>
      <rPr>
        <b/>
        <sz val="14"/>
        <color rgb="FF333333"/>
        <rFont val="Calibri"/>
        <family val="2"/>
        <charset val="1"/>
      </rPr>
      <t xml:space="preserve">Calendrier de </t>
    </r>
    <r>
      <rPr>
        <b/>
        <sz val="14"/>
        <color rgb="FFFF3300"/>
        <rFont val="Calibri"/>
        <family val="2"/>
        <charset val="1"/>
      </rPr>
      <t>l'alternance</t>
    </r>
    <r>
      <rPr>
        <b/>
        <sz val="14"/>
        <color rgb="FF333333"/>
        <rFont val="Calibri"/>
        <family val="2"/>
        <charset val="1"/>
      </rPr>
      <t xml:space="preserve"> SIGMA Master </t>
    </r>
    <r>
      <rPr>
        <b/>
        <sz val="14"/>
        <color rgb="FFFF3300"/>
        <rFont val="Calibri"/>
        <family val="2"/>
        <charset val="1"/>
      </rPr>
      <t>2</t>
    </r>
  </si>
  <si>
    <r>
      <rPr>
        <b/>
        <sz val="14"/>
        <color rgb="FF333333"/>
        <rFont val="Calibri"/>
        <family val="2"/>
        <charset val="1"/>
      </rPr>
      <t xml:space="preserve">Calendrier SIGMA Master </t>
    </r>
    <r>
      <rPr>
        <b/>
        <sz val="14"/>
        <color rgb="FFFF3300"/>
        <rFont val="Calibri"/>
        <family val="2"/>
        <charset val="1"/>
      </rPr>
      <t>2 s</t>
    </r>
    <r>
      <rPr>
        <b/>
        <sz val="14"/>
        <rFont val="Calibri"/>
        <family val="2"/>
        <charset val="1"/>
      </rPr>
      <t>ans alternance</t>
    </r>
  </si>
  <si>
    <t>Calendrier 3A Agrogéomatique (alternance – contrat pro)</t>
  </si>
  <si>
    <t xml:space="preserve">SEMESTRE 10 </t>
  </si>
  <si>
    <t>aout-24</t>
  </si>
  <si>
    <t>S</t>
  </si>
  <si>
    <t>Période entreprise</t>
  </si>
  <si>
    <t xml:space="preserve">Période école </t>
  </si>
  <si>
    <t xml:space="preserve"> Rentrée </t>
  </si>
  <si>
    <t xml:space="preserve"> Jour férié</t>
  </si>
  <si>
    <t xml:space="preserve">Soutenance </t>
  </si>
  <si>
    <t xml:space="preserve">Master 2 </t>
  </si>
  <si>
    <t xml:space="preserve">Dates Master 2 </t>
  </si>
  <si>
    <t>Rentrée (mardi)</t>
  </si>
  <si>
    <t>Soutenances  mercredi - vendredi</t>
  </si>
  <si>
    <t>2023/24</t>
  </si>
  <si>
    <t>11 - 12 - 13 septembre 2024</t>
  </si>
  <si>
    <t>2024/25</t>
  </si>
  <si>
    <t>10-11-12 septembre 2025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</si>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</sst>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"/>
    <numFmt numFmtId="165" formatCode="0&quot; TA&quot;"/>
    <numFmt numFmtId="166" formatCode="ddd\ dd/mm/yy;@"/>
    <numFmt numFmtId="167" formatCode="hh:mm"/>
    <numFmt numFmtId="168" formatCode="&quot;GE0S&quot;0\T"/>
    <numFmt numFmtId="169" formatCode="d/m;@"/>
    <numFmt numFmtId="170" formatCode="dddd&quot;, &quot;mmmm\ dd&quot;, &quot;yyyy"/>
  </numFmts>
  <fonts count="55" x14ac:knownFonts="1">
    <font>
      <sz val="11"/>
      <color rgb="FF333333"/>
      <name val="Calibri"/>
      <family val="2"/>
      <charset val="1"/>
    </font>
    <font>
      <i/>
      <sz val="10"/>
      <name val="Arial"/>
      <family val="2"/>
      <charset val="1"/>
    </font>
    <font>
      <i/>
      <u/>
      <sz val="10"/>
      <color rgb="FF0000FF"/>
      <name val="Arial"/>
      <family val="2"/>
      <charset val="1"/>
    </font>
    <font>
      <u/>
      <sz val="11"/>
      <color rgb="FF0563C1"/>
      <name val="Calibri"/>
      <family val="2"/>
      <charset val="1"/>
    </font>
    <font>
      <b/>
      <sz val="14"/>
      <color rgb="FFFF3300"/>
      <name val="Arial"/>
      <family val="2"/>
      <charset val="1"/>
    </font>
    <font>
      <b/>
      <sz val="12"/>
      <name val="Arial"/>
      <family val="2"/>
      <charset val="1"/>
    </font>
    <font>
      <b/>
      <sz val="10"/>
      <color rgb="FF993366"/>
      <name val="Arial"/>
      <family val="2"/>
      <charset val="1"/>
    </font>
    <font>
      <sz val="8"/>
      <name val="Arial"/>
      <family val="2"/>
      <charset val="1"/>
    </font>
    <font>
      <sz val="10"/>
      <name val="Times New Roman"/>
      <family val="1"/>
      <charset val="1"/>
    </font>
    <font>
      <b/>
      <sz val="10"/>
      <name val="Times New Roman"/>
      <family val="1"/>
      <charset val="1"/>
    </font>
    <font>
      <b/>
      <sz val="11"/>
      <color rgb="FF333333"/>
      <name val="Calibri"/>
      <family val="2"/>
      <charset val="1"/>
    </font>
    <font>
      <sz val="10"/>
      <color rgb="FFD9D9D9"/>
      <name val="Arial"/>
      <family val="2"/>
      <charset val="1"/>
    </font>
    <font>
      <b/>
      <sz val="11"/>
      <name val="Calibri"/>
      <family val="2"/>
      <charset val="1"/>
    </font>
    <font>
      <b/>
      <sz val="11"/>
      <color rgb="FFFF3300"/>
      <name val="Calibri"/>
      <family val="2"/>
      <charset val="1"/>
    </font>
    <font>
      <b/>
      <i/>
      <sz val="11"/>
      <name val="Calibri"/>
      <family val="2"/>
      <charset val="1"/>
    </font>
    <font>
      <sz val="11"/>
      <name val="Calibri"/>
      <family val="2"/>
      <charset val="1"/>
    </font>
    <font>
      <i/>
      <sz val="11"/>
      <name val="Calibri"/>
      <family val="2"/>
      <charset val="1"/>
    </font>
    <font>
      <b/>
      <u/>
      <sz val="10"/>
      <name val="Arial"/>
      <family val="2"/>
      <charset val="1"/>
    </font>
    <font>
      <sz val="10"/>
      <color rgb="FFFF3300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0"/>
      <color rgb="FFFF6600"/>
      <name val="Arial"/>
      <family val="2"/>
      <charset val="1"/>
    </font>
    <font>
      <b/>
      <sz val="10"/>
      <color rgb="FF008000"/>
      <name val="Arial"/>
      <family val="2"/>
      <charset val="1"/>
    </font>
    <font>
      <b/>
      <sz val="9"/>
      <name val="Arial"/>
      <family val="2"/>
      <charset val="1"/>
    </font>
    <font>
      <sz val="10"/>
      <name val="Arial"/>
      <family val="2"/>
      <charset val="1"/>
    </font>
    <font>
      <b/>
      <i/>
      <sz val="10"/>
      <name val="Arial"/>
      <family val="2"/>
      <charset val="1"/>
    </font>
    <font>
      <sz val="10"/>
      <color rgb="FFBFBFBF"/>
      <name val="Arial"/>
      <family val="2"/>
      <charset val="1"/>
    </font>
    <font>
      <b/>
      <sz val="8"/>
      <color rgb="FF333333"/>
      <name val="Tahoma"/>
      <family val="2"/>
      <charset val="1"/>
    </font>
    <font>
      <b/>
      <sz val="9"/>
      <color rgb="FF333333"/>
      <name val="Tahoma"/>
      <family val="2"/>
      <charset val="1"/>
    </font>
    <font>
      <sz val="9"/>
      <color rgb="FF333333"/>
      <name val="Tahoma"/>
      <family val="2"/>
      <charset val="1"/>
    </font>
    <font>
      <b/>
      <sz val="9"/>
      <color rgb="FF000000"/>
      <name val="Tahoma"/>
      <family val="2"/>
      <charset val="1"/>
    </font>
    <font>
      <i/>
      <sz val="11"/>
      <color rgb="FF7F7F7F"/>
      <name val="Calibri"/>
      <family val="2"/>
      <charset val="1"/>
    </font>
    <font>
      <b/>
      <i/>
      <sz val="9"/>
      <name val="Arial"/>
      <family val="2"/>
      <charset val="1"/>
    </font>
    <font>
      <b/>
      <sz val="9"/>
      <color rgb="FF333333"/>
      <name val="Arial"/>
      <family val="2"/>
      <charset val="1"/>
    </font>
    <font>
      <b/>
      <sz val="8"/>
      <name val="Arial"/>
      <family val="2"/>
      <charset val="1"/>
    </font>
    <font>
      <i/>
      <sz val="8"/>
      <name val="Arial"/>
      <family val="2"/>
      <charset val="1"/>
    </font>
    <font>
      <sz val="11"/>
      <color rgb="FFFF3300"/>
      <name val="Calibri"/>
      <family val="2"/>
      <charset val="1"/>
    </font>
    <font>
      <b/>
      <sz val="10"/>
      <color rgb="FF333333"/>
      <name val="Arial"/>
      <family val="2"/>
      <charset val="1"/>
    </font>
    <font>
      <b/>
      <sz val="10"/>
      <color rgb="FFFF3300"/>
      <name val="Arial"/>
      <family val="2"/>
      <charset val="1"/>
    </font>
    <font>
      <b/>
      <sz val="12"/>
      <color rgb="FF00CCFF"/>
      <name val="Arial"/>
      <family val="2"/>
      <charset val="1"/>
    </font>
    <font>
      <u/>
      <sz val="10"/>
      <name val="Arial"/>
      <family val="2"/>
      <charset val="1"/>
    </font>
    <font>
      <sz val="9"/>
      <color rgb="FF333333"/>
      <name val="Calibri"/>
      <family val="2"/>
      <charset val="1"/>
    </font>
    <font>
      <b/>
      <sz val="14"/>
      <color rgb="FF333333"/>
      <name val="Calibri"/>
      <family val="2"/>
      <charset val="1"/>
    </font>
    <font>
      <b/>
      <sz val="14"/>
      <color rgb="FFFF3300"/>
      <name val="Calibri"/>
      <family val="2"/>
      <charset val="1"/>
    </font>
    <font>
      <sz val="8"/>
      <color rgb="FF333333"/>
      <name val="Calibri"/>
      <family val="2"/>
      <charset val="1"/>
    </font>
    <font>
      <b/>
      <sz val="12"/>
      <color rgb="FF333333"/>
      <name val="Calibri"/>
      <family val="2"/>
      <charset val="1"/>
    </font>
    <font>
      <sz val="10"/>
      <color rgb="FF333333"/>
      <name val="Calibri"/>
      <family val="2"/>
      <charset val="1"/>
    </font>
    <font>
      <b/>
      <sz val="14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4"/>
      <color rgb="FFFFFFFF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1"/>
      <color rgb="FF4472C4"/>
      <name val="Calibri"/>
      <family val="2"/>
      <charset val="1"/>
    </font>
    <font>
      <b/>
      <sz val="16"/>
      <color rgb="FF4472C4"/>
      <name val="Calibri"/>
      <family val="2"/>
      <charset val="1"/>
    </font>
    <font>
      <sz val="16"/>
      <color rgb="FF333333"/>
      <name val="Calibri"/>
      <family val="2"/>
      <charset val="1"/>
    </font>
  </fonts>
  <fills count="32">
    <fill>
      <patternFill patternType="none"/>
    </fill>
    <fill>
      <patternFill patternType="gray125"/>
    </fill>
    <fill>
      <patternFill patternType="solid">
        <fgColor rgb="FFF8CBAD"/>
        <bgColor rgb="FFFFCC99"/>
      </patternFill>
    </fill>
    <fill>
      <patternFill patternType="solid">
        <fgColor rgb="FFFF9933"/>
        <bgColor rgb="FFEF8F30"/>
      </patternFill>
    </fill>
    <fill>
      <patternFill patternType="solid">
        <fgColor rgb="FFFFCC66"/>
        <bgColor rgb="FFFFCC99"/>
      </patternFill>
    </fill>
    <fill>
      <patternFill patternType="solid">
        <fgColor rgb="FF99CCFF"/>
        <bgColor rgb="FF8FBFF0"/>
      </patternFill>
    </fill>
    <fill>
      <patternFill patternType="solid">
        <fgColor rgb="FFA9D18E"/>
        <bgColor rgb="FF92D050"/>
      </patternFill>
    </fill>
    <fill>
      <patternFill patternType="solid">
        <fgColor rgb="FFE2F0D9"/>
        <bgColor rgb="FFDAE3F3"/>
      </patternFill>
    </fill>
    <fill>
      <patternFill patternType="solid">
        <fgColor rgb="FFD9D9D9"/>
        <bgColor rgb="FFDAE3F3"/>
      </patternFill>
    </fill>
    <fill>
      <patternFill patternType="solid">
        <fgColor rgb="FFCCFFCC"/>
        <bgColor rgb="FFCCFFFF"/>
      </patternFill>
    </fill>
    <fill>
      <patternFill patternType="solid">
        <fgColor rgb="FFFFCC99"/>
        <bgColor rgb="FFF8CBAD"/>
      </patternFill>
    </fill>
    <fill>
      <patternFill patternType="solid">
        <fgColor rgb="FFFF9900"/>
        <bgColor rgb="FFFF9933"/>
      </patternFill>
    </fill>
    <fill>
      <patternFill patternType="solid">
        <fgColor rgb="FF00CC00"/>
        <bgColor rgb="FF00B050"/>
      </patternFill>
    </fill>
    <fill>
      <patternFill patternType="solid">
        <fgColor rgb="FFFFC000"/>
        <bgColor rgb="FFFF9900"/>
      </patternFill>
    </fill>
    <fill>
      <patternFill patternType="solid">
        <fgColor rgb="FF008000"/>
        <bgColor rgb="FF00B050"/>
      </patternFill>
    </fill>
    <fill>
      <patternFill patternType="solid">
        <fgColor rgb="FF8FBFF0"/>
        <bgColor rgb="FF99CCFF"/>
      </patternFill>
    </fill>
    <fill>
      <patternFill patternType="solid">
        <fgColor rgb="FFEF8F30"/>
        <bgColor rgb="FFFF9933"/>
      </patternFill>
    </fill>
    <fill>
      <patternFill patternType="solid">
        <fgColor rgb="FF92D050"/>
        <bgColor rgb="FFA9D18E"/>
      </patternFill>
    </fill>
    <fill>
      <patternFill patternType="solid">
        <fgColor rgb="FF66CC00"/>
        <bgColor rgb="FF70AD47"/>
      </patternFill>
    </fill>
    <fill>
      <patternFill patternType="solid">
        <fgColor rgb="FFCCFFFF"/>
        <bgColor rgb="FFCCFFCC"/>
      </patternFill>
    </fill>
    <fill>
      <patternFill patternType="solid">
        <fgColor rgb="FF70AD47"/>
        <bgColor rgb="FF92D050"/>
      </patternFill>
    </fill>
    <fill>
      <patternFill patternType="solid">
        <fgColor rgb="FFFFE699"/>
        <bgColor rgb="FFFFFF99"/>
      </patternFill>
    </fill>
    <fill>
      <patternFill patternType="solid">
        <fgColor rgb="FFFF99CC"/>
        <bgColor rgb="FFF8CBAD"/>
      </patternFill>
    </fill>
    <fill>
      <patternFill patternType="solid">
        <fgColor rgb="FF333333"/>
        <bgColor rgb="FF3C3C3C"/>
      </patternFill>
    </fill>
    <fill>
      <patternFill patternType="solid">
        <fgColor rgb="FFB4C7E7"/>
        <bgColor rgb="FFC0C0C0"/>
      </patternFill>
    </fill>
    <fill>
      <patternFill patternType="solid">
        <fgColor rgb="FFC0C0C0"/>
        <bgColor rgb="FFBFBFBF"/>
      </patternFill>
    </fill>
    <fill>
      <patternFill patternType="solid">
        <fgColor rgb="FF00B050"/>
        <bgColor rgb="FF00CC00"/>
      </patternFill>
    </fill>
    <fill>
      <patternFill patternType="solid">
        <fgColor rgb="FF0070C0"/>
        <bgColor rgb="FF0563C1"/>
      </patternFill>
    </fill>
    <fill>
      <patternFill patternType="solid">
        <fgColor rgb="FF000000"/>
        <bgColor rgb="FF003300"/>
      </patternFill>
    </fill>
    <fill>
      <patternFill patternType="solid">
        <fgColor rgb="FF2E75B6"/>
        <bgColor rgb="FF4472C4"/>
      </patternFill>
    </fill>
    <fill>
      <patternFill patternType="solid">
        <fgColor rgb="FFFFFF00"/>
        <bgColor rgb="FFFFC000"/>
      </patternFill>
    </fill>
    <fill>
      <patternFill patternType="solid">
        <fgColor rgb="FFDAE3F3"/>
        <bgColor rgb="FFD9D9D9"/>
      </patternFill>
    </fill>
  </fills>
  <borders count="65">
    <border>
      <left/>
      <right/>
      <top/>
      <bottom/>
      <diagonal/>
    </border>
    <border>
      <left style="medium">
        <color rgb="FF3C3C3C"/>
      </left>
      <right style="thin">
        <color rgb="FF3C3C3C"/>
      </right>
      <top style="medium">
        <color rgb="FF3C3C3C"/>
      </top>
      <bottom style="thin">
        <color rgb="FF3C3C3C"/>
      </bottom>
      <diagonal/>
    </border>
    <border>
      <left style="thin">
        <color rgb="FF3C3C3C"/>
      </left>
      <right style="medium">
        <color rgb="FF3C3C3C"/>
      </right>
      <top style="medium">
        <color rgb="FF3C3C3C"/>
      </top>
      <bottom style="thin">
        <color rgb="FF3C3C3C"/>
      </bottom>
      <diagonal/>
    </border>
    <border>
      <left style="medium">
        <color rgb="FF3C3C3C"/>
      </left>
      <right/>
      <top style="medium">
        <color rgb="FF3C3C3C"/>
      </top>
      <bottom style="thin">
        <color rgb="FF3C3C3C"/>
      </bottom>
      <diagonal/>
    </border>
    <border>
      <left/>
      <right/>
      <top style="medium">
        <color rgb="FF3C3C3C"/>
      </top>
      <bottom style="thin">
        <color rgb="FF3C3C3C"/>
      </bottom>
      <diagonal/>
    </border>
    <border>
      <left/>
      <right style="medium">
        <color rgb="FF3C3C3C"/>
      </right>
      <top style="medium">
        <color rgb="FF3C3C3C"/>
      </top>
      <bottom style="thin">
        <color rgb="FF3C3C3C"/>
      </bottom>
      <diagonal/>
    </border>
    <border>
      <left style="medium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thin">
        <color rgb="FF3C3C3C"/>
      </left>
      <right/>
      <top style="thin">
        <color rgb="FF3C3C3C"/>
      </top>
      <bottom style="thin">
        <color rgb="FF3C3C3C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/>
      <diagonal/>
    </border>
    <border>
      <left style="medium">
        <color rgb="FF3C3C3C"/>
      </left>
      <right style="thin">
        <color rgb="FF3C3C3C"/>
      </right>
      <top style="thin">
        <color rgb="FF3C3C3C"/>
      </top>
      <bottom/>
      <diagonal/>
    </border>
    <border>
      <left style="thin">
        <color rgb="FF3C3C3C"/>
      </left>
      <right/>
      <top style="thin">
        <color rgb="FF3C3C3C"/>
      </top>
      <bottom/>
      <diagonal/>
    </border>
    <border>
      <left style="thin">
        <color rgb="FF3C3C3C"/>
      </left>
      <right/>
      <top/>
      <bottom/>
      <diagonal/>
    </border>
    <border>
      <left/>
      <right/>
      <top style="thin">
        <color rgb="FF3C3C3C"/>
      </top>
      <bottom/>
      <diagonal/>
    </border>
    <border>
      <left/>
      <right style="thin">
        <color rgb="FF3C3C3C"/>
      </right>
      <top style="thin">
        <color rgb="FF3C3C3C"/>
      </top>
      <bottom/>
      <diagonal/>
    </border>
    <border>
      <left/>
      <right style="thin">
        <color rgb="FF3C3C3C"/>
      </right>
      <top/>
      <bottom/>
      <diagonal/>
    </border>
    <border>
      <left style="thin">
        <color rgb="FF3C3C3C"/>
      </left>
      <right/>
      <top/>
      <bottom style="thin">
        <color rgb="FF3C3C3C"/>
      </bottom>
      <diagonal/>
    </border>
    <border>
      <left/>
      <right/>
      <top/>
      <bottom style="thin">
        <color rgb="FF3C3C3C"/>
      </bottom>
      <diagonal/>
    </border>
    <border>
      <left/>
      <right style="thin">
        <color rgb="FF3C3C3C"/>
      </right>
      <top/>
      <bottom style="thin">
        <color rgb="FF3C3C3C"/>
      </bottom>
      <diagonal/>
    </border>
    <border>
      <left style="medium">
        <color rgb="FF3C3C3C"/>
      </left>
      <right style="thin">
        <color rgb="FF3C3C3C"/>
      </right>
      <top/>
      <bottom style="thin">
        <color rgb="FF3C3C3C"/>
      </bottom>
      <diagonal/>
    </border>
    <border>
      <left style="medium">
        <color rgb="FF3C3C3C"/>
      </left>
      <right style="medium">
        <color rgb="FF3C3C3C"/>
      </right>
      <top style="medium">
        <color rgb="FF3C3C3C"/>
      </top>
      <bottom/>
      <diagonal/>
    </border>
    <border>
      <left style="medium">
        <color rgb="FF3C3C3C"/>
      </left>
      <right style="medium">
        <color rgb="FF3C3C3C"/>
      </right>
      <top style="medium">
        <color rgb="FF3C3C3C"/>
      </top>
      <bottom style="medium">
        <color rgb="FF3C3C3C"/>
      </bottom>
      <diagonal/>
    </border>
    <border>
      <left style="medium">
        <color rgb="FF3C3C3C"/>
      </left>
      <right style="medium">
        <color rgb="FF3C3C3C"/>
      </right>
      <top/>
      <bottom style="medium">
        <color rgb="FF3C3C3C"/>
      </bottom>
      <diagonal/>
    </border>
    <border>
      <left style="medium">
        <color rgb="FF3C3C3C"/>
      </left>
      <right style="medium">
        <color rgb="FF3C3C3C"/>
      </right>
      <top style="medium">
        <color rgb="FF3C3C3C"/>
      </top>
      <bottom style="thin">
        <color rgb="FF3C3C3C"/>
      </bottom>
      <diagonal/>
    </border>
    <border>
      <left style="medium">
        <color rgb="FF3C3C3C"/>
      </left>
      <right/>
      <top style="thin">
        <color rgb="FF3C3C3C"/>
      </top>
      <bottom/>
      <diagonal/>
    </border>
    <border>
      <left style="medium">
        <color rgb="FF3C3C3C"/>
      </left>
      <right style="medium">
        <color rgb="FF3C3C3C"/>
      </right>
      <top style="thin">
        <color rgb="FF3C3C3C"/>
      </top>
      <bottom/>
      <diagonal/>
    </border>
    <border>
      <left style="medium">
        <color rgb="FF3C3C3C"/>
      </left>
      <right/>
      <top style="medium">
        <color rgb="FF3C3C3C"/>
      </top>
      <bottom/>
      <diagonal/>
    </border>
    <border>
      <left/>
      <right/>
      <top style="medium">
        <color rgb="FF3C3C3C"/>
      </top>
      <bottom/>
      <diagonal/>
    </border>
    <border>
      <left style="medium">
        <color rgb="FF3C3C3C"/>
      </left>
      <right/>
      <top style="thin">
        <color rgb="FF3C3C3C"/>
      </top>
      <bottom style="thin">
        <color rgb="FF3C3C3C"/>
      </bottom>
      <diagonal/>
    </border>
    <border>
      <left/>
      <right/>
      <top style="thin">
        <color rgb="FF3C3C3C"/>
      </top>
      <bottom style="thin">
        <color rgb="FF3C3C3C"/>
      </bottom>
      <diagonal/>
    </border>
    <border>
      <left style="medium">
        <color rgb="FF3C3C3C"/>
      </left>
      <right style="medium">
        <color rgb="FF3C3C3C"/>
      </right>
      <top style="thin">
        <color rgb="FF3C3C3C"/>
      </top>
      <bottom style="thin">
        <color rgb="FF3C3C3C"/>
      </bottom>
      <diagonal/>
    </border>
    <border>
      <left style="medium">
        <color rgb="FF3C3C3C"/>
      </left>
      <right/>
      <top style="thick">
        <color rgb="FF3C3C3C"/>
      </top>
      <bottom style="medium">
        <color rgb="FF3C3C3C"/>
      </bottom>
      <diagonal/>
    </border>
    <border>
      <left/>
      <right/>
      <top style="thick">
        <color rgb="FF3C3C3C"/>
      </top>
      <bottom style="medium">
        <color rgb="FF3C3C3C"/>
      </bottom>
      <diagonal/>
    </border>
    <border>
      <left style="medium">
        <color rgb="FF3C3C3C"/>
      </left>
      <right style="medium">
        <color rgb="FF3C3C3C"/>
      </right>
      <top style="thick">
        <color rgb="FF3C3C3C"/>
      </top>
      <bottom style="medium">
        <color rgb="FF3C3C3C"/>
      </bottom>
      <diagonal/>
    </border>
    <border>
      <left style="medium">
        <color rgb="FF3C3C3C"/>
      </left>
      <right/>
      <top style="medium">
        <color rgb="FF3C3C3C"/>
      </top>
      <bottom style="medium">
        <color rgb="FF3C3C3C"/>
      </bottom>
      <diagonal/>
    </border>
    <border>
      <left/>
      <right/>
      <top style="medium">
        <color rgb="FF3C3C3C"/>
      </top>
      <bottom style="medium">
        <color rgb="FF3C3C3C"/>
      </bottom>
      <diagonal/>
    </border>
    <border>
      <left/>
      <right style="medium">
        <color rgb="FF3C3C3C"/>
      </right>
      <top style="medium">
        <color rgb="FF3C3C3C"/>
      </top>
      <bottom style="medium">
        <color rgb="FF3C3C3C"/>
      </bottom>
      <diagonal/>
    </border>
    <border>
      <left style="thin">
        <color rgb="FF3C3C3C"/>
      </left>
      <right style="medium">
        <color rgb="FF3C3C3C"/>
      </right>
      <top style="thin">
        <color rgb="FF3C3C3C"/>
      </top>
      <bottom style="thin">
        <color rgb="FF3C3C3C"/>
      </bottom>
      <diagonal/>
    </border>
    <border>
      <left/>
      <right style="medium">
        <color rgb="FF3C3C3C"/>
      </right>
      <top style="thin">
        <color rgb="FF3C3C3C"/>
      </top>
      <bottom style="thin">
        <color rgb="FF3C3C3C"/>
      </bottom>
      <diagonal/>
    </border>
    <border>
      <left/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thin">
        <color rgb="FF3C3C3C"/>
      </left>
      <right style="thin">
        <color rgb="FF3C3C3C"/>
      </right>
      <top/>
      <bottom/>
      <diagonal/>
    </border>
    <border>
      <left/>
      <right style="medium">
        <color rgb="FF3C3C3C"/>
      </right>
      <top/>
      <bottom style="thin">
        <color rgb="FF3C3C3C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/>
      <right style="medium">
        <color rgb="FF3C3C3C"/>
      </right>
      <top/>
      <bottom/>
      <diagonal/>
    </border>
    <border>
      <left style="medium">
        <color rgb="FF3C3C3C"/>
      </left>
      <right/>
      <top style="thin">
        <color rgb="FF3C3C3C"/>
      </top>
      <bottom style="medium">
        <color rgb="FF3C3C3C"/>
      </bottom>
      <diagonal/>
    </border>
    <border>
      <left/>
      <right/>
      <top style="thin">
        <color rgb="FF3C3C3C"/>
      </top>
      <bottom style="medium">
        <color rgb="FF3C3C3C"/>
      </bottom>
      <diagonal/>
    </border>
    <border>
      <left style="medium">
        <color rgb="FF3C3C3C"/>
      </left>
      <right style="medium">
        <color rgb="FF3C3C3C"/>
      </right>
      <top style="thin">
        <color rgb="FF3C3C3C"/>
      </top>
      <bottom style="medium">
        <color rgb="FF3C3C3C"/>
      </bottom>
      <diagonal/>
    </border>
    <border>
      <left style="medium">
        <color rgb="FF3C3C3C"/>
      </left>
      <right style="medium">
        <color rgb="FF3C3C3C"/>
      </right>
      <top/>
      <bottom style="thin">
        <color rgb="FF3C3C3C"/>
      </bottom>
      <diagonal/>
    </border>
    <border>
      <left style="medium">
        <color rgb="FF3C3C3C"/>
      </left>
      <right/>
      <top/>
      <bottom style="thin">
        <color rgb="FF3C3C3C"/>
      </bottom>
      <diagonal/>
    </border>
    <border>
      <left style="medium">
        <color rgb="FF3C3C3C"/>
      </left>
      <right/>
      <top style="medium">
        <color rgb="FF3C3C3C"/>
      </top>
      <bottom style="thick">
        <color rgb="FF3C3C3C"/>
      </bottom>
      <diagonal/>
    </border>
    <border>
      <left/>
      <right/>
      <top style="medium">
        <color rgb="FF3C3C3C"/>
      </top>
      <bottom style="thick">
        <color rgb="FF3C3C3C"/>
      </bottom>
      <diagonal/>
    </border>
    <border>
      <left style="medium">
        <color rgb="FF3C3C3C"/>
      </left>
      <right style="medium">
        <color rgb="FF3C3C3C"/>
      </right>
      <top style="medium">
        <color rgb="FF3C3C3C"/>
      </top>
      <bottom style="thick">
        <color rgb="FF3C3C3C"/>
      </bottom>
      <diagonal/>
    </border>
    <border>
      <left style="medium">
        <color rgb="FF3C3C3C"/>
      </left>
      <right/>
      <top/>
      <bottom style="medium">
        <color rgb="FF3C3C3C"/>
      </bottom>
      <diagonal/>
    </border>
    <border>
      <left/>
      <right/>
      <top/>
      <bottom style="medium">
        <color rgb="FF3C3C3C"/>
      </bottom>
      <diagonal/>
    </border>
    <border>
      <left/>
      <right style="medium">
        <color rgb="FF3C3C3C"/>
      </right>
      <top style="medium">
        <color rgb="FF3C3C3C"/>
      </top>
      <bottom/>
      <diagonal/>
    </border>
    <border>
      <left style="medium">
        <color rgb="FF3C3C3C"/>
      </left>
      <right style="medium">
        <color rgb="FF3C3C3C"/>
      </right>
      <top/>
      <bottom/>
      <diagonal/>
    </border>
    <border>
      <left/>
      <right style="medium">
        <color rgb="FF3C3C3C"/>
      </right>
      <top style="thin">
        <color rgb="FF3C3C3C"/>
      </top>
      <bottom/>
      <diagonal/>
    </border>
    <border>
      <left/>
      <right style="medium">
        <color rgb="FF3C3C3C"/>
      </right>
      <top/>
      <bottom style="medium">
        <color rgb="FF3C3C3C"/>
      </bottom>
      <diagonal/>
    </border>
    <border>
      <left style="thin">
        <color rgb="FF3C3C3C"/>
      </left>
      <right style="thin">
        <color rgb="FF3C3C3C"/>
      </right>
      <top style="medium">
        <color rgb="FF3C3C3C"/>
      </top>
      <bottom style="thin">
        <color rgb="FF3C3C3C"/>
      </bottom>
      <diagonal/>
    </border>
    <border>
      <left style="thin">
        <color rgb="FF3C3C3C"/>
      </left>
      <right/>
      <top style="medium">
        <color rgb="FF3C3C3C"/>
      </top>
      <bottom style="thin">
        <color rgb="FF3C3C3C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Border="0" applyProtection="0"/>
    <xf numFmtId="0" fontId="31" fillId="0" borderId="0" applyBorder="0" applyProtection="0"/>
  </cellStyleXfs>
  <cellXfs count="369">
    <xf numFmtId="0" fontId="0" fillId="0" borderId="0" xfId="0"/>
    <xf numFmtId="0" fontId="1" fillId="0" borderId="0" xfId="0" applyFont="1" applyAlignment="1" applyProtection="1">
      <alignment horizontal="right" vertical="center"/>
      <protection hidden="1"/>
    </xf>
    <xf numFmtId="0" fontId="2" fillId="0" borderId="0" xfId="1" applyFont="1" applyBorder="1" applyAlignment="1" applyProtection="1">
      <alignment horizontal="left" vertical="center"/>
      <protection hidden="1"/>
    </xf>
    <xf numFmtId="14" fontId="4" fillId="0" borderId="0" xfId="0" applyNumberFormat="1" applyFont="1" applyAlignment="1" applyProtection="1">
      <alignment horizontal="center" vertical="center"/>
      <protection hidden="1"/>
    </xf>
    <xf numFmtId="0" fontId="6" fillId="0" borderId="0" xfId="0" applyFont="1" applyAlignment="1" applyProtection="1">
      <alignment horizontal="right" vertical="center"/>
      <protection hidden="1"/>
    </xf>
    <xf numFmtId="14" fontId="6" fillId="0" borderId="0" xfId="0" applyNumberFormat="1" applyFont="1" applyAlignment="1" applyProtection="1">
      <alignment horizontal="left" vertical="center"/>
      <protection hidden="1"/>
    </xf>
    <xf numFmtId="0" fontId="7" fillId="0" borderId="0" xfId="0" applyFont="1" applyAlignment="1" applyProtection="1">
      <alignment horizontal="right" vertical="center"/>
      <protection hidden="1"/>
    </xf>
    <xf numFmtId="0" fontId="7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8" fillId="0" borderId="1" xfId="0" applyFont="1" applyBorder="1" applyAlignment="1" applyProtection="1">
      <alignment horizontal="center" vertical="center"/>
      <protection hidden="1"/>
    </xf>
    <xf numFmtId="0" fontId="9" fillId="0" borderId="2" xfId="0" applyFont="1" applyBorder="1" applyAlignment="1" applyProtection="1">
      <alignment horizontal="center" vertical="center"/>
      <protection hidden="1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14" fontId="11" fillId="0" borderId="0" xfId="0" applyNumberFormat="1" applyFont="1" applyAlignment="1" applyProtection="1">
      <alignment horizontal="center" vertical="center"/>
      <protection hidden="1"/>
    </xf>
    <xf numFmtId="0" fontId="9" fillId="0" borderId="6" xfId="0" applyFont="1" applyBorder="1" applyAlignment="1" applyProtection="1">
      <alignment horizontal="center" vertical="center"/>
      <protection hidden="1"/>
    </xf>
    <xf numFmtId="14" fontId="9" fillId="0" borderId="7" xfId="0" applyNumberFormat="1" applyFont="1" applyBorder="1" applyAlignment="1" applyProtection="1">
      <alignment vertical="center"/>
      <protection hidden="1"/>
    </xf>
    <xf numFmtId="0" fontId="12" fillId="0" borderId="8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0" fillId="0" borderId="0" xfId="0" applyAlignment="1">
      <alignment horizontal="left"/>
    </xf>
    <xf numFmtId="0" fontId="9" fillId="0" borderId="7" xfId="0" applyFont="1" applyBorder="1" applyAlignment="1" applyProtection="1">
      <alignment vertical="center"/>
      <protection hidden="1"/>
    </xf>
    <xf numFmtId="0" fontId="13" fillId="2" borderId="8" xfId="0" applyFont="1" applyFill="1" applyBorder="1" applyAlignment="1">
      <alignment horizontal="center"/>
    </xf>
    <xf numFmtId="0" fontId="12" fillId="3" borderId="8" xfId="0" applyFont="1" applyFill="1" applyBorder="1" applyAlignment="1">
      <alignment horizontal="center"/>
    </xf>
    <xf numFmtId="0" fontId="12" fillId="4" borderId="8" xfId="0" applyFont="1" applyFill="1" applyBorder="1" applyAlignment="1">
      <alignment horizontal="center"/>
    </xf>
    <xf numFmtId="0" fontId="12" fillId="5" borderId="8" xfId="0" applyFont="1" applyFill="1" applyBorder="1" applyAlignment="1">
      <alignment horizontal="center"/>
    </xf>
    <xf numFmtId="0" fontId="12" fillId="2" borderId="8" xfId="0" applyFont="1" applyFill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3" fillId="0" borderId="0" xfId="0" applyFont="1" applyAlignment="1">
      <alignment horizontal="left"/>
    </xf>
    <xf numFmtId="0" fontId="9" fillId="0" borderId="10" xfId="0" applyFont="1" applyBorder="1" applyAlignment="1" applyProtection="1">
      <alignment horizontal="center" vertical="center"/>
      <protection hidden="1"/>
    </xf>
    <xf numFmtId="14" fontId="9" fillId="0" borderId="11" xfId="0" applyNumberFormat="1" applyFont="1" applyBorder="1" applyAlignment="1" applyProtection="1">
      <alignment vertical="center"/>
      <protection hidden="1"/>
    </xf>
    <xf numFmtId="0" fontId="12" fillId="7" borderId="12" xfId="0" applyFont="1" applyFill="1" applyBorder="1" applyAlignment="1">
      <alignment horizontal="center"/>
    </xf>
    <xf numFmtId="0" fontId="14" fillId="7" borderId="13" xfId="0" applyFont="1" applyFill="1" applyBorder="1" applyAlignment="1">
      <alignment horizontal="left"/>
    </xf>
    <xf numFmtId="0" fontId="12" fillId="7" borderId="13" xfId="0" applyFont="1" applyFill="1" applyBorder="1" applyAlignment="1">
      <alignment horizontal="center"/>
    </xf>
    <xf numFmtId="0" fontId="12" fillId="7" borderId="14" xfId="0" applyFont="1" applyFill="1" applyBorder="1" applyAlignment="1">
      <alignment horizontal="center"/>
    </xf>
    <xf numFmtId="0" fontId="14" fillId="7" borderId="12" xfId="0" applyFont="1" applyFill="1" applyBorder="1" applyAlignment="1">
      <alignment horizontal="center"/>
    </xf>
    <xf numFmtId="0" fontId="14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/>
    </xf>
    <xf numFmtId="0" fontId="12" fillId="8" borderId="0" xfId="0" applyFont="1" applyFill="1" applyAlignment="1">
      <alignment horizontal="center"/>
    </xf>
    <xf numFmtId="0" fontId="12" fillId="7" borderId="15" xfId="0" applyFont="1" applyFill="1" applyBorder="1" applyAlignment="1">
      <alignment horizontal="center"/>
    </xf>
    <xf numFmtId="0" fontId="12" fillId="7" borderId="16" xfId="0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7" borderId="1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9" fillId="0" borderId="11" xfId="0" applyFont="1" applyBorder="1" applyAlignment="1" applyProtection="1">
      <alignment vertical="center"/>
      <protection hidden="1"/>
    </xf>
    <xf numFmtId="0" fontId="9" fillId="0" borderId="19" xfId="0" applyFont="1" applyBorder="1" applyAlignment="1" applyProtection="1">
      <alignment horizontal="center" vertical="center"/>
      <protection hidden="1"/>
    </xf>
    <xf numFmtId="0" fontId="9" fillId="0" borderId="8" xfId="0" applyFont="1" applyBorder="1" applyAlignment="1" applyProtection="1">
      <alignment vertical="center"/>
      <protection hidden="1"/>
    </xf>
    <xf numFmtId="0" fontId="9" fillId="0" borderId="16" xfId="0" applyFont="1" applyBorder="1" applyAlignment="1" applyProtection="1">
      <alignment vertical="center"/>
      <protection hidden="1"/>
    </xf>
    <xf numFmtId="0" fontId="15" fillId="7" borderId="17" xfId="0" applyFont="1" applyFill="1" applyBorder="1" applyAlignment="1">
      <alignment horizontal="center"/>
    </xf>
    <xf numFmtId="0" fontId="16" fillId="7" borderId="17" xfId="0" applyFont="1" applyFill="1" applyBorder="1" applyAlignment="1">
      <alignment horizontal="center"/>
    </xf>
    <xf numFmtId="0" fontId="15" fillId="0" borderId="0" xfId="0" applyFont="1"/>
    <xf numFmtId="0" fontId="9" fillId="8" borderId="11" xfId="0" applyFont="1" applyFill="1" applyBorder="1" applyAlignment="1" applyProtection="1">
      <alignment vertical="center"/>
      <protection hidden="1"/>
    </xf>
    <xf numFmtId="0" fontId="18" fillId="0" borderId="0" xfId="0" applyFont="1" applyAlignment="1" applyProtection="1">
      <alignment horizontal="center" vertical="center"/>
      <protection hidden="1"/>
    </xf>
    <xf numFmtId="0" fontId="18" fillId="0" borderId="0" xfId="0" applyFont="1" applyAlignment="1" applyProtection="1">
      <alignment horizontal="left" vertical="center"/>
      <protection hidden="1"/>
    </xf>
    <xf numFmtId="0" fontId="20" fillId="10" borderId="21" xfId="0" applyFont="1" applyFill="1" applyBorder="1" applyAlignment="1" applyProtection="1">
      <alignment horizontal="center" vertical="center"/>
      <protection hidden="1"/>
    </xf>
    <xf numFmtId="0" fontId="21" fillId="0" borderId="0" xfId="0" applyFont="1" applyAlignment="1" applyProtection="1">
      <alignment horizontal="center" vertical="center"/>
      <protection hidden="1"/>
    </xf>
    <xf numFmtId="0" fontId="20" fillId="11" borderId="21" xfId="0" applyFont="1" applyFill="1" applyBorder="1" applyAlignment="1" applyProtection="1">
      <alignment horizontal="center" vertical="center"/>
      <protection hidden="1"/>
    </xf>
    <xf numFmtId="0" fontId="0" fillId="4" borderId="0" xfId="0" applyFont="1" applyFill="1" applyAlignment="1" applyProtection="1">
      <alignment horizontal="center" vertical="center"/>
      <protection hidden="1"/>
    </xf>
    <xf numFmtId="0" fontId="20" fillId="9" borderId="21" xfId="0" applyFont="1" applyFill="1" applyBorder="1" applyAlignment="1" applyProtection="1">
      <alignment horizontal="center" vertical="center"/>
      <protection hidden="1"/>
    </xf>
    <xf numFmtId="0" fontId="22" fillId="0" borderId="0" xfId="0" applyFont="1" applyAlignment="1" applyProtection="1">
      <alignment horizontal="center" vertical="center"/>
      <protection hidden="1"/>
    </xf>
    <xf numFmtId="0" fontId="23" fillId="5" borderId="21" xfId="0" applyFont="1" applyFill="1" applyBorder="1" applyAlignment="1" applyProtection="1">
      <alignment horizontal="center" vertical="center"/>
      <protection hidden="1"/>
    </xf>
    <xf numFmtId="0" fontId="24" fillId="0" borderId="0" xfId="0" applyFont="1" applyAlignment="1" applyProtection="1">
      <alignment horizontal="center" vertical="center"/>
      <protection hidden="1"/>
    </xf>
    <xf numFmtId="0" fontId="25" fillId="0" borderId="0" xfId="0" applyFont="1" applyAlignment="1" applyProtection="1">
      <alignment horizontal="center" vertical="center"/>
      <protection hidden="1"/>
    </xf>
    <xf numFmtId="0" fontId="0" fillId="0" borderId="0" xfId="0" applyFont="1" applyAlignment="1" applyProtection="1">
      <alignment horizontal="left" vertical="center"/>
      <protection hidden="1"/>
    </xf>
    <xf numFmtId="0" fontId="0" fillId="0" borderId="0" xfId="0" applyAlignment="1" applyProtection="1">
      <alignment vertical="center"/>
      <protection hidden="1"/>
    </xf>
    <xf numFmtId="0" fontId="26" fillId="0" borderId="0" xfId="0" applyFont="1" applyAlignment="1" applyProtection="1">
      <alignment horizontal="center" vertical="center"/>
      <protection hidden="1"/>
    </xf>
    <xf numFmtId="0" fontId="26" fillId="0" borderId="0" xfId="0" applyFont="1" applyAlignment="1" applyProtection="1">
      <alignment horizontal="right" vertical="center"/>
      <protection hidden="1"/>
    </xf>
    <xf numFmtId="0" fontId="26" fillId="0" borderId="0" xfId="0" applyFont="1" applyAlignment="1" applyProtection="1">
      <alignment horizontal="left" vertical="center"/>
      <protection hidden="1"/>
    </xf>
    <xf numFmtId="1" fontId="26" fillId="0" borderId="0" xfId="0" applyNumberFormat="1" applyFont="1" applyAlignment="1" applyProtection="1">
      <alignment horizontal="right" vertic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center" vertical="center" wrapText="1"/>
      <protection hidden="1"/>
    </xf>
    <xf numFmtId="0" fontId="23" fillId="0" borderId="0" xfId="0" applyFont="1" applyAlignment="1" applyProtection="1">
      <alignment horizontal="center" vertical="center" wrapText="1"/>
      <protection hidden="1"/>
    </xf>
    <xf numFmtId="0" fontId="19" fillId="0" borderId="0" xfId="0" applyFont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left" vertical="center"/>
      <protection hidden="1"/>
    </xf>
    <xf numFmtId="0" fontId="19" fillId="0" borderId="23" xfId="0" applyFont="1" applyBorder="1" applyAlignment="1" applyProtection="1">
      <alignment horizontal="center" vertical="center" wrapText="1"/>
      <protection hidden="1"/>
    </xf>
    <xf numFmtId="164" fontId="0" fillId="0" borderId="0" xfId="0" applyNumberFormat="1" applyAlignment="1" applyProtection="1">
      <alignment horizontal="center" vertical="center"/>
      <protection hidden="1"/>
    </xf>
    <xf numFmtId="1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165" fontId="0" fillId="0" borderId="0" xfId="0" applyNumberFormat="1" applyAlignment="1" applyProtection="1">
      <alignment horizontal="center" vertical="center"/>
      <protection hidden="1"/>
    </xf>
    <xf numFmtId="0" fontId="24" fillId="0" borderId="3" xfId="0" applyFont="1" applyBorder="1" applyAlignment="1" applyProtection="1">
      <alignment horizontal="center" vertical="center"/>
      <protection hidden="1"/>
    </xf>
    <xf numFmtId="0" fontId="7" fillId="0" borderId="4" xfId="0" applyFont="1" applyBorder="1" applyAlignment="1" applyProtection="1">
      <alignment horizontal="left" vertical="center"/>
      <protection hidden="1"/>
    </xf>
    <xf numFmtId="0" fontId="24" fillId="0" borderId="4" xfId="0" applyFont="1" applyBorder="1" applyAlignment="1" applyProtection="1">
      <alignment horizontal="left" vertical="center"/>
      <protection hidden="1"/>
    </xf>
    <xf numFmtId="0" fontId="15" fillId="0" borderId="4" xfId="0" applyFont="1" applyBorder="1" applyAlignment="1" applyProtection="1">
      <alignment horizontal="center" vertical="center"/>
      <protection hidden="1"/>
    </xf>
    <xf numFmtId="166" fontId="24" fillId="0" borderId="23" xfId="0" applyNumberFormat="1" applyFont="1" applyBorder="1" applyAlignment="1" applyProtection="1">
      <alignment horizontal="center" vertical="center"/>
      <protection hidden="1"/>
    </xf>
    <xf numFmtId="0" fontId="11" fillId="8" borderId="23" xfId="0" applyFont="1" applyFill="1" applyBorder="1" applyAlignment="1" applyProtection="1">
      <alignment horizontal="center" vertical="center"/>
      <protection hidden="1"/>
    </xf>
    <xf numFmtId="0" fontId="24" fillId="0" borderId="0" xfId="0" applyFont="1" applyAlignment="1">
      <alignment vertical="center"/>
    </xf>
    <xf numFmtId="0" fontId="24" fillId="0" borderId="24" xfId="0" applyFont="1" applyBorder="1" applyAlignment="1" applyProtection="1">
      <alignment horizontal="center" vertical="center"/>
      <protection hidden="1"/>
    </xf>
    <xf numFmtId="0" fontId="7" fillId="0" borderId="13" xfId="0" applyFont="1" applyBorder="1" applyAlignment="1" applyProtection="1">
      <alignment horizontal="left" vertical="center"/>
      <protection hidden="1"/>
    </xf>
    <xf numFmtId="0" fontId="24" fillId="0" borderId="13" xfId="0" applyFont="1" applyBorder="1" applyAlignment="1" applyProtection="1">
      <alignment horizontal="left" vertical="center"/>
      <protection hidden="1"/>
    </xf>
    <xf numFmtId="0" fontId="15" fillId="0" borderId="13" xfId="0" applyFont="1" applyBorder="1" applyAlignment="1" applyProtection="1">
      <alignment horizontal="center" vertical="center"/>
      <protection hidden="1"/>
    </xf>
    <xf numFmtId="166" fontId="24" fillId="0" borderId="25" xfId="0" applyNumberFormat="1" applyFont="1" applyBorder="1" applyAlignment="1" applyProtection="1">
      <alignment horizontal="center" vertical="center"/>
      <protection hidden="1"/>
    </xf>
    <xf numFmtId="0" fontId="11" fillId="8" borderId="25" xfId="0" applyFont="1" applyFill="1" applyBorder="1" applyAlignment="1" applyProtection="1">
      <alignment horizontal="center" vertical="center"/>
      <protection hidden="1"/>
    </xf>
    <xf numFmtId="0" fontId="24" fillId="0" borderId="26" xfId="0" applyFont="1" applyBorder="1" applyAlignment="1" applyProtection="1">
      <alignment horizontal="center" vertical="center"/>
      <protection hidden="1"/>
    </xf>
    <xf numFmtId="0" fontId="7" fillId="0" borderId="27" xfId="0" applyFont="1" applyBorder="1" applyAlignment="1" applyProtection="1">
      <alignment horizontal="left" vertical="center"/>
      <protection hidden="1"/>
    </xf>
    <xf numFmtId="0" fontId="24" fillId="0" borderId="27" xfId="0" applyFont="1" applyBorder="1" applyAlignment="1" applyProtection="1">
      <alignment horizontal="left" vertical="center"/>
      <protection hidden="1"/>
    </xf>
    <xf numFmtId="0" fontId="15" fillId="0" borderId="27" xfId="0" applyFont="1" applyBorder="1" applyAlignment="1" applyProtection="1">
      <alignment horizontal="center" vertical="center"/>
      <protection hidden="1"/>
    </xf>
    <xf numFmtId="166" fontId="24" fillId="0" borderId="20" xfId="0" applyNumberFormat="1" applyFont="1" applyBorder="1" applyAlignment="1" applyProtection="1">
      <alignment horizontal="center" vertical="center"/>
      <protection hidden="1"/>
    </xf>
    <xf numFmtId="0" fontId="11" fillId="8" borderId="20" xfId="0" applyFont="1" applyFill="1" applyBorder="1" applyAlignment="1" applyProtection="1">
      <alignment horizontal="center" vertical="center"/>
      <protection hidden="1"/>
    </xf>
    <xf numFmtId="0" fontId="24" fillId="0" borderId="24" xfId="0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28" xfId="0" applyFont="1" applyBorder="1" applyAlignment="1" applyProtection="1">
      <alignment horizontal="center" vertical="center"/>
      <protection hidden="1"/>
    </xf>
    <xf numFmtId="0" fontId="7" fillId="0" borderId="29" xfId="0" applyFont="1" applyBorder="1" applyAlignment="1" applyProtection="1">
      <alignment horizontal="left" vertical="center"/>
      <protection hidden="1"/>
    </xf>
    <xf numFmtId="0" fontId="24" fillId="0" borderId="29" xfId="0" applyFont="1" applyBorder="1" applyAlignment="1" applyProtection="1">
      <alignment horizontal="left" vertical="center"/>
      <protection hidden="1"/>
    </xf>
    <xf numFmtId="0" fontId="15" fillId="0" borderId="29" xfId="0" applyFont="1" applyBorder="1" applyAlignment="1" applyProtection="1">
      <alignment horizontal="center" vertical="center"/>
      <protection hidden="1"/>
    </xf>
    <xf numFmtId="166" fontId="24" fillId="0" borderId="30" xfId="0" applyNumberFormat="1" applyFont="1" applyBorder="1" applyAlignment="1" applyProtection="1">
      <alignment horizontal="center" vertical="center"/>
      <protection hidden="1"/>
    </xf>
    <xf numFmtId="0" fontId="11" fillId="8" borderId="30" xfId="0" applyFont="1" applyFill="1" applyBorder="1" applyAlignment="1" applyProtection="1">
      <alignment horizontal="center" vertical="center"/>
      <protection hidden="1"/>
    </xf>
    <xf numFmtId="0" fontId="24" fillId="12" borderId="26" xfId="0" applyFont="1" applyFill="1" applyBorder="1" applyAlignment="1" applyProtection="1">
      <alignment horizontal="center" vertical="center"/>
      <protection hidden="1"/>
    </xf>
    <xf numFmtId="0" fontId="24" fillId="0" borderId="31" xfId="0" applyFont="1" applyBorder="1" applyAlignment="1" applyProtection="1">
      <alignment horizontal="center" vertical="center"/>
      <protection hidden="1"/>
    </xf>
    <xf numFmtId="0" fontId="7" fillId="0" borderId="32" xfId="0" applyFont="1" applyBorder="1" applyAlignment="1" applyProtection="1">
      <alignment horizontal="left" vertical="center"/>
      <protection hidden="1"/>
    </xf>
    <xf numFmtId="0" fontId="24" fillId="0" borderId="32" xfId="0" applyFont="1" applyBorder="1" applyAlignment="1" applyProtection="1">
      <alignment horizontal="left" vertical="center"/>
      <protection hidden="1"/>
    </xf>
    <xf numFmtId="0" fontId="15" fillId="0" borderId="32" xfId="0" applyFont="1" applyBorder="1" applyAlignment="1" applyProtection="1">
      <alignment horizontal="center" vertical="center"/>
      <protection hidden="1"/>
    </xf>
    <xf numFmtId="166" fontId="24" fillId="0" borderId="33" xfId="0" applyNumberFormat="1" applyFont="1" applyBorder="1" applyAlignment="1" applyProtection="1">
      <alignment horizontal="center" vertical="center"/>
      <protection hidden="1"/>
    </xf>
    <xf numFmtId="0" fontId="11" fillId="8" borderId="33" xfId="0" applyFont="1" applyFill="1" applyBorder="1" applyAlignment="1" applyProtection="1">
      <alignment horizontal="center" vertical="center"/>
      <protection hidden="1"/>
    </xf>
    <xf numFmtId="0" fontId="24" fillId="13" borderId="4" xfId="0" applyFont="1" applyFill="1" applyBorder="1" applyAlignment="1" applyProtection="1">
      <alignment horizontal="left" vertical="center"/>
      <protection hidden="1"/>
    </xf>
    <xf numFmtId="0" fontId="15" fillId="13" borderId="4" xfId="0" applyFont="1" applyFill="1" applyBorder="1" applyAlignment="1" applyProtection="1">
      <alignment horizontal="center" vertical="center"/>
      <protection hidden="1"/>
    </xf>
    <xf numFmtId="0" fontId="24" fillId="0" borderId="17" xfId="0" applyFont="1" applyBorder="1" applyAlignment="1" applyProtection="1">
      <alignment horizontal="left" vertical="center"/>
      <protection hidden="1"/>
    </xf>
    <xf numFmtId="166" fontId="24" fillId="0" borderId="25" xfId="0" applyNumberFormat="1" applyFont="1" applyBorder="1" applyAlignment="1" applyProtection="1">
      <alignment vertical="center"/>
      <protection hidden="1"/>
    </xf>
    <xf numFmtId="0" fontId="24" fillId="0" borderId="34" xfId="0" applyFont="1" applyBorder="1" applyAlignment="1" applyProtection="1">
      <alignment horizontal="center" vertical="center"/>
      <protection hidden="1"/>
    </xf>
    <xf numFmtId="0" fontId="7" fillId="0" borderId="35" xfId="0" applyFont="1" applyBorder="1" applyAlignment="1" applyProtection="1">
      <alignment horizontal="left" vertical="center"/>
      <protection hidden="1"/>
    </xf>
    <xf numFmtId="0" fontId="24" fillId="0" borderId="35" xfId="0" applyFont="1" applyBorder="1" applyAlignment="1" applyProtection="1">
      <alignment horizontal="left" vertical="center"/>
      <protection hidden="1"/>
    </xf>
    <xf numFmtId="0" fontId="15" fillId="0" borderId="35" xfId="0" applyFont="1" applyBorder="1" applyAlignment="1" applyProtection="1">
      <alignment horizontal="center" vertical="center"/>
      <protection hidden="1"/>
    </xf>
    <xf numFmtId="0" fontId="24" fillId="0" borderId="21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4" fillId="0" borderId="21" xfId="0" applyFont="1" applyBorder="1" applyAlignment="1">
      <alignment vertical="center"/>
    </xf>
    <xf numFmtId="166" fontId="24" fillId="0" borderId="21" xfId="0" applyNumberFormat="1" applyFont="1" applyBorder="1" applyAlignment="1" applyProtection="1">
      <alignment horizontal="center" vertical="center"/>
      <protection hidden="1"/>
    </xf>
    <xf numFmtId="0" fontId="11" fillId="8" borderId="21" xfId="0" applyFont="1" applyFill="1" applyBorder="1" applyAlignment="1" applyProtection="1">
      <alignment horizontal="center" vertical="center"/>
      <protection hidden="1"/>
    </xf>
    <xf numFmtId="0" fontId="10" fillId="0" borderId="0" xfId="0" applyFont="1"/>
    <xf numFmtId="14" fontId="0" fillId="0" borderId="0" xfId="0" applyNumberFormat="1"/>
    <xf numFmtId="167" fontId="0" fillId="0" borderId="0" xfId="0" applyNumberFormat="1"/>
    <xf numFmtId="0" fontId="24" fillId="0" borderId="0" xfId="2" applyFont="1" applyBorder="1" applyAlignment="1" applyProtection="1">
      <alignment horizontal="left" vertical="top"/>
    </xf>
    <xf numFmtId="0" fontId="12" fillId="14" borderId="8" xfId="0" applyFont="1" applyFill="1" applyBorder="1" applyAlignment="1">
      <alignment horizontal="center"/>
    </xf>
    <xf numFmtId="0" fontId="23" fillId="5" borderId="9" xfId="0" applyFont="1" applyFill="1" applyBorder="1" applyAlignment="1" applyProtection="1">
      <alignment horizontal="center" vertical="center"/>
      <protection hidden="1"/>
    </xf>
    <xf numFmtId="0" fontId="23" fillId="11" borderId="7" xfId="0" applyFont="1" applyFill="1" applyBorder="1" applyAlignment="1" applyProtection="1">
      <alignment horizontal="center" vertical="center"/>
      <protection hidden="1"/>
    </xf>
    <xf numFmtId="0" fontId="23" fillId="3" borderId="29" xfId="0" applyFont="1" applyFill="1" applyBorder="1" applyAlignment="1" applyProtection="1">
      <alignment horizontal="center" vertical="center"/>
      <protection hidden="1"/>
    </xf>
    <xf numFmtId="0" fontId="23" fillId="5" borderId="29" xfId="0" applyFont="1" applyFill="1" applyBorder="1" applyAlignment="1" applyProtection="1">
      <alignment horizontal="center" vertical="center"/>
      <protection hidden="1"/>
    </xf>
    <xf numFmtId="0" fontId="23" fillId="5" borderId="13" xfId="0" applyFont="1" applyFill="1" applyBorder="1" applyAlignment="1" applyProtection="1">
      <alignment horizontal="center" vertical="center"/>
      <protection hidden="1"/>
    </xf>
    <xf numFmtId="0" fontId="23" fillId="3" borderId="38" xfId="0" applyFont="1" applyFill="1" applyBorder="1" applyAlignment="1" applyProtection="1">
      <alignment horizontal="center" vertical="center"/>
      <protection hidden="1"/>
    </xf>
    <xf numFmtId="0" fontId="33" fillId="0" borderId="0" xfId="0" applyFont="1" applyAlignment="1" applyProtection="1">
      <alignment horizontal="left" vertical="center"/>
      <protection hidden="1"/>
    </xf>
    <xf numFmtId="0" fontId="12" fillId="14" borderId="7" xfId="0" applyFont="1" applyFill="1" applyBorder="1" applyAlignment="1">
      <alignment horizontal="center"/>
    </xf>
    <xf numFmtId="0" fontId="12" fillId="14" borderId="39" xfId="0" applyFont="1" applyFill="1" applyBorder="1" applyAlignment="1">
      <alignment horizontal="center"/>
    </xf>
    <xf numFmtId="0" fontId="23" fillId="11" borderId="13" xfId="0" applyFont="1" applyFill="1" applyBorder="1" applyAlignment="1" applyProtection="1">
      <alignment horizontal="center" vertical="center"/>
      <protection hidden="1"/>
    </xf>
    <xf numFmtId="0" fontId="23" fillId="11" borderId="0" xfId="0" applyFont="1" applyFill="1" applyAlignment="1" applyProtection="1">
      <alignment horizontal="center" vertical="center"/>
      <protection hidden="1"/>
    </xf>
    <xf numFmtId="0" fontId="23" fillId="5" borderId="12" xfId="0" applyFont="1" applyFill="1" applyBorder="1" applyAlignment="1" applyProtection="1">
      <alignment horizontal="center" vertical="center"/>
      <protection hidden="1"/>
    </xf>
    <xf numFmtId="0" fontId="23" fillId="5" borderId="40" xfId="0" applyFont="1" applyFill="1" applyBorder="1" applyAlignment="1" applyProtection="1">
      <alignment horizontal="center" vertical="center"/>
      <protection hidden="1"/>
    </xf>
    <xf numFmtId="0" fontId="23" fillId="11" borderId="39" xfId="0" applyFont="1" applyFill="1" applyBorder="1" applyAlignment="1" applyProtection="1">
      <alignment horizontal="center" vertical="center"/>
      <protection hidden="1"/>
    </xf>
    <xf numFmtId="0" fontId="23" fillId="11" borderId="41" xfId="0" applyFont="1" applyFill="1" applyBorder="1" applyAlignment="1" applyProtection="1">
      <alignment horizontal="center" vertical="center"/>
      <protection hidden="1"/>
    </xf>
    <xf numFmtId="0" fontId="23" fillId="5" borderId="7" xfId="0" applyFont="1" applyFill="1" applyBorder="1" applyAlignment="1" applyProtection="1">
      <alignment horizontal="center" vertical="center"/>
      <protection hidden="1"/>
    </xf>
    <xf numFmtId="0" fontId="23" fillId="11" borderId="8" xfId="0" applyFont="1" applyFill="1" applyBorder="1" applyAlignment="1" applyProtection="1">
      <alignment horizontal="center" vertical="center"/>
      <protection hidden="1"/>
    </xf>
    <xf numFmtId="0" fontId="23" fillId="11" borderId="16" xfId="0" applyFont="1" applyFill="1" applyBorder="1" applyAlignment="1" applyProtection="1">
      <alignment horizontal="center" vertical="center"/>
      <protection hidden="1"/>
    </xf>
    <xf numFmtId="0" fontId="23" fillId="5" borderId="0" xfId="0" applyFont="1" applyFill="1" applyAlignment="1" applyProtection="1">
      <alignment horizontal="center" vertical="center"/>
      <protection hidden="1"/>
    </xf>
    <xf numFmtId="0" fontId="23" fillId="11" borderId="38" xfId="0" applyFont="1" applyFill="1" applyBorder="1" applyAlignment="1" applyProtection="1">
      <alignment horizontal="center" vertical="center"/>
      <protection hidden="1"/>
    </xf>
    <xf numFmtId="0" fontId="23" fillId="5" borderId="39" xfId="0" applyFont="1" applyFill="1" applyBorder="1" applyAlignment="1" applyProtection="1">
      <alignment horizontal="center" vertical="center"/>
      <protection hidden="1"/>
    </xf>
    <xf numFmtId="0" fontId="23" fillId="11" borderId="12" xfId="0" applyFont="1" applyFill="1" applyBorder="1" applyAlignment="1" applyProtection="1">
      <alignment horizontal="center" vertical="center"/>
      <protection hidden="1"/>
    </xf>
    <xf numFmtId="0" fontId="23" fillId="11" borderId="9" xfId="0" applyFont="1" applyFill="1" applyBorder="1" applyAlignment="1" applyProtection="1">
      <alignment horizontal="center" vertical="center"/>
      <protection locked="0"/>
    </xf>
    <xf numFmtId="0" fontId="23" fillId="5" borderId="42" xfId="0" applyFont="1" applyFill="1" applyBorder="1" applyAlignment="1" applyProtection="1">
      <alignment horizontal="center" vertical="center"/>
      <protection hidden="1"/>
    </xf>
    <xf numFmtId="0" fontId="23" fillId="3" borderId="9" xfId="0" applyFont="1" applyFill="1" applyBorder="1" applyAlignment="1" applyProtection="1">
      <alignment horizontal="center" vertical="center"/>
      <protection hidden="1"/>
    </xf>
    <xf numFmtId="0" fontId="23" fillId="11" borderId="8" xfId="0" applyFont="1" applyFill="1" applyBorder="1" applyAlignment="1" applyProtection="1">
      <alignment horizontal="center" vertical="center"/>
      <protection locked="0"/>
    </xf>
    <xf numFmtId="0" fontId="23" fillId="11" borderId="42" xfId="0" applyFont="1" applyFill="1" applyBorder="1" applyAlignment="1" applyProtection="1">
      <alignment horizontal="center" vertical="center"/>
      <protection hidden="1"/>
    </xf>
    <xf numFmtId="14" fontId="23" fillId="5" borderId="15" xfId="0" applyNumberFormat="1" applyFont="1" applyFill="1" applyBorder="1" applyAlignment="1" applyProtection="1">
      <alignment horizontal="center" vertical="center"/>
      <protection hidden="1"/>
    </xf>
    <xf numFmtId="0" fontId="23" fillId="11" borderId="40" xfId="0" applyFont="1" applyFill="1" applyBorder="1" applyAlignment="1" applyProtection="1">
      <alignment horizontal="center" vertical="center"/>
      <protection locked="0"/>
    </xf>
    <xf numFmtId="0" fontId="23" fillId="5" borderId="8" xfId="0" applyFont="1" applyFill="1" applyBorder="1" applyAlignment="1" applyProtection="1">
      <alignment horizontal="center" vertical="center"/>
      <protection hidden="1"/>
    </xf>
    <xf numFmtId="0" fontId="23" fillId="11" borderId="37" xfId="0" applyFont="1" applyFill="1" applyBorder="1" applyAlignment="1" applyProtection="1">
      <alignment horizontal="center" vertical="center"/>
      <protection hidden="1"/>
    </xf>
    <xf numFmtId="0" fontId="23" fillId="11" borderId="18" xfId="0" applyFont="1" applyFill="1" applyBorder="1" applyAlignment="1" applyProtection="1">
      <alignment horizontal="center" vertical="center"/>
      <protection hidden="1"/>
    </xf>
    <xf numFmtId="0" fontId="23" fillId="11" borderId="0" xfId="0" applyFont="1" applyFill="1" applyAlignment="1" applyProtection="1">
      <alignment horizontal="center" vertical="center"/>
      <protection locked="0"/>
    </xf>
    <xf numFmtId="0" fontId="23" fillId="9" borderId="9" xfId="0" applyFont="1" applyFill="1" applyBorder="1" applyAlignment="1" applyProtection="1">
      <alignment horizontal="center" vertical="center"/>
      <protection locked="0"/>
    </xf>
    <xf numFmtId="0" fontId="34" fillId="9" borderId="43" xfId="0" applyFont="1" applyFill="1" applyBorder="1" applyAlignment="1" applyProtection="1">
      <alignment horizontal="center" vertical="center"/>
      <protection hidden="1"/>
    </xf>
    <xf numFmtId="0" fontId="23" fillId="11" borderId="39" xfId="0" applyFont="1" applyFill="1" applyBorder="1" applyAlignment="1" applyProtection="1">
      <alignment horizontal="center" vertical="center"/>
      <protection locked="0"/>
    </xf>
    <xf numFmtId="0" fontId="23" fillId="11" borderId="37" xfId="0" applyFont="1" applyFill="1" applyBorder="1" applyAlignment="1" applyProtection="1">
      <alignment horizontal="center" vertical="center"/>
      <protection locked="0"/>
    </xf>
    <xf numFmtId="0" fontId="28" fillId="0" borderId="0" xfId="0" applyFont="1"/>
    <xf numFmtId="14" fontId="23" fillId="5" borderId="9" xfId="0" applyNumberFormat="1" applyFont="1" applyFill="1" applyBorder="1" applyAlignment="1" applyProtection="1">
      <alignment horizontal="center" vertical="center"/>
      <protection hidden="1"/>
    </xf>
    <xf numFmtId="0" fontId="23" fillId="5" borderId="11" xfId="0" applyFont="1" applyFill="1" applyBorder="1" applyAlignment="1" applyProtection="1">
      <alignment horizontal="center" vertical="center"/>
      <protection locked="0"/>
    </xf>
    <xf numFmtId="0" fontId="23" fillId="5" borderId="13" xfId="0" applyFont="1" applyFill="1" applyBorder="1" applyAlignment="1" applyProtection="1">
      <alignment horizontal="center" vertical="center"/>
      <protection locked="0"/>
    </xf>
    <xf numFmtId="0" fontId="23" fillId="5" borderId="15" xfId="0" applyFont="1" applyFill="1" applyBorder="1" applyAlignment="1" applyProtection="1">
      <alignment horizontal="center" vertical="center"/>
      <protection locked="0"/>
    </xf>
    <xf numFmtId="0" fontId="23" fillId="5" borderId="15" xfId="0" applyFont="1" applyFill="1" applyBorder="1" applyAlignment="1" applyProtection="1">
      <alignment horizontal="center" vertical="center"/>
      <protection hidden="1"/>
    </xf>
    <xf numFmtId="0" fontId="23" fillId="3" borderId="7" xfId="0" applyFont="1" applyFill="1" applyBorder="1" applyAlignment="1" applyProtection="1">
      <alignment horizontal="center" vertical="center"/>
      <protection hidden="1"/>
    </xf>
    <xf numFmtId="0" fontId="12" fillId="5" borderId="8" xfId="0" applyFont="1" applyFill="1" applyBorder="1" applyAlignment="1">
      <alignment horizontal="left"/>
    </xf>
    <xf numFmtId="0" fontId="12" fillId="15" borderId="8" xfId="0" applyFont="1" applyFill="1" applyBorder="1" applyAlignment="1">
      <alignment horizontal="left"/>
    </xf>
    <xf numFmtId="0" fontId="12" fillId="16" borderId="8" xfId="0" applyFont="1" applyFill="1" applyBorder="1" applyAlignment="1">
      <alignment horizontal="left"/>
    </xf>
    <xf numFmtId="0" fontId="10" fillId="0" borderId="8" xfId="0" applyFont="1" applyBorder="1" applyAlignment="1">
      <alignment horizontal="center"/>
    </xf>
    <xf numFmtId="0" fontId="35" fillId="14" borderId="0" xfId="0" applyFont="1" applyFill="1" applyAlignment="1" applyProtection="1">
      <alignment horizontal="left" vertical="center"/>
      <protection hidden="1"/>
    </xf>
    <xf numFmtId="0" fontId="0" fillId="14" borderId="0" xfId="0" applyFill="1" applyAlignment="1" applyProtection="1">
      <alignment horizontal="center" vertical="center"/>
      <protection hidden="1"/>
    </xf>
    <xf numFmtId="0" fontId="24" fillId="17" borderId="3" xfId="0" applyFont="1" applyFill="1" applyBorder="1" applyAlignment="1" applyProtection="1">
      <alignment horizontal="center" vertical="center"/>
      <protection hidden="1"/>
    </xf>
    <xf numFmtId="0" fontId="0" fillId="0" borderId="4" xfId="0" applyBorder="1" applyAlignment="1" applyProtection="1">
      <alignment horizontal="center" vertical="center"/>
      <protection hidden="1"/>
    </xf>
    <xf numFmtId="166" fontId="18" fillId="0" borderId="23" xfId="0" applyNumberFormat="1" applyFont="1" applyBorder="1" applyAlignment="1" applyProtection="1">
      <alignment horizontal="center" vertical="center"/>
      <protection hidden="1"/>
    </xf>
    <xf numFmtId="0" fontId="18" fillId="8" borderId="23" xfId="0" applyFont="1" applyFill="1" applyBorder="1" applyAlignment="1" applyProtection="1">
      <alignment horizontal="center" vertical="center"/>
      <protection hidden="1"/>
    </xf>
    <xf numFmtId="0" fontId="24" fillId="17" borderId="44" xfId="0" applyFont="1" applyFill="1" applyBorder="1" applyAlignment="1" applyProtection="1">
      <alignment horizontal="center" vertical="center"/>
      <protection hidden="1"/>
    </xf>
    <xf numFmtId="0" fontId="7" fillId="0" borderId="45" xfId="0" applyFont="1" applyBorder="1" applyAlignment="1" applyProtection="1">
      <alignment horizontal="left" vertical="center"/>
      <protection hidden="1"/>
    </xf>
    <xf numFmtId="0" fontId="24" fillId="0" borderId="45" xfId="0" applyFont="1" applyBorder="1" applyAlignment="1" applyProtection="1">
      <alignment horizontal="left" vertical="center"/>
      <protection hidden="1"/>
    </xf>
    <xf numFmtId="0" fontId="0" fillId="0" borderId="45" xfId="0" applyBorder="1" applyAlignment="1" applyProtection="1">
      <alignment horizontal="center" vertical="center"/>
      <protection hidden="1"/>
    </xf>
    <xf numFmtId="166" fontId="18" fillId="0" borderId="46" xfId="0" applyNumberFormat="1" applyFont="1" applyBorder="1" applyAlignment="1" applyProtection="1">
      <alignment horizontal="center" vertical="center"/>
      <protection hidden="1"/>
    </xf>
    <xf numFmtId="0" fontId="18" fillId="8" borderId="46" xfId="0" applyFont="1" applyFill="1" applyBorder="1" applyAlignment="1" applyProtection="1">
      <alignment horizontal="center" vertical="center"/>
      <protection hidden="1"/>
    </xf>
    <xf numFmtId="0" fontId="7" fillId="0" borderId="17" xfId="0" applyFont="1" applyBorder="1" applyAlignment="1" applyProtection="1">
      <alignment horizontal="left" vertical="center"/>
      <protection hidden="1"/>
    </xf>
    <xf numFmtId="0" fontId="0" fillId="0" borderId="17" xfId="0" applyBorder="1" applyAlignment="1" applyProtection="1">
      <alignment horizontal="center" vertical="center"/>
      <protection hidden="1"/>
    </xf>
    <xf numFmtId="166" fontId="18" fillId="0" borderId="47" xfId="0" applyNumberFormat="1" applyFont="1" applyBorder="1" applyAlignment="1" applyProtection="1">
      <alignment horizontal="center" vertical="center"/>
      <protection hidden="1"/>
    </xf>
    <xf numFmtId="0" fontId="18" fillId="8" borderId="47" xfId="0" applyFont="1" applyFill="1" applyBorder="1" applyAlignment="1" applyProtection="1">
      <alignment horizontal="center" vertical="center"/>
      <protection hidden="1"/>
    </xf>
    <xf numFmtId="0" fontId="36" fillId="0" borderId="45" xfId="0" applyFont="1" applyBorder="1" applyAlignment="1" applyProtection="1">
      <alignment horizontal="center" vertical="center"/>
      <protection hidden="1"/>
    </xf>
    <xf numFmtId="0" fontId="24" fillId="18" borderId="48" xfId="0" applyFont="1" applyFill="1" applyBorder="1" applyAlignment="1">
      <alignment horizontal="center" vertical="center"/>
    </xf>
    <xf numFmtId="165" fontId="24" fillId="0" borderId="0" xfId="0" applyNumberFormat="1" applyFont="1" applyAlignment="1" applyProtection="1">
      <alignment horizontal="center" vertical="center"/>
      <protection hidden="1"/>
    </xf>
    <xf numFmtId="0" fontId="24" fillId="17" borderId="24" xfId="0" applyFont="1" applyFill="1" applyBorder="1" applyAlignment="1">
      <alignment horizontal="center" vertical="center"/>
    </xf>
    <xf numFmtId="0" fontId="0" fillId="0" borderId="13" xfId="0" applyBorder="1" applyAlignment="1" applyProtection="1">
      <alignment horizontal="center" vertical="center"/>
      <protection hidden="1"/>
    </xf>
    <xf numFmtId="166" fontId="18" fillId="0" borderId="25" xfId="0" applyNumberFormat="1" applyFont="1" applyBorder="1" applyAlignment="1" applyProtection="1">
      <alignment horizontal="center" vertical="center"/>
      <protection hidden="1"/>
    </xf>
    <xf numFmtId="0" fontId="18" fillId="8" borderId="25" xfId="0" applyFont="1" applyFill="1" applyBorder="1" applyAlignment="1" applyProtection="1">
      <alignment horizontal="center" vertical="center"/>
      <protection hidden="1"/>
    </xf>
    <xf numFmtId="0" fontId="24" fillId="18" borderId="24" xfId="0" applyFont="1" applyFill="1" applyBorder="1" applyAlignment="1">
      <alignment horizontal="center" vertical="center"/>
    </xf>
    <xf numFmtId="0" fontId="24" fillId="18" borderId="44" xfId="0" applyFont="1" applyFill="1" applyBorder="1" applyAlignment="1" applyProtection="1">
      <alignment horizontal="center" vertical="center"/>
      <protection hidden="1"/>
    </xf>
    <xf numFmtId="0" fontId="24" fillId="17" borderId="34" xfId="0" applyFont="1" applyFill="1" applyBorder="1" applyAlignment="1" applyProtection="1">
      <alignment horizontal="center" vertical="center"/>
      <protection hidden="1"/>
    </xf>
    <xf numFmtId="0" fontId="0" fillId="0" borderId="35" xfId="0" applyBorder="1" applyAlignment="1" applyProtection="1">
      <alignment horizontal="center" vertical="center"/>
      <protection hidden="1"/>
    </xf>
    <xf numFmtId="166" fontId="18" fillId="0" borderId="21" xfId="0" applyNumberFormat="1" applyFont="1" applyBorder="1" applyAlignment="1" applyProtection="1">
      <alignment horizontal="center" vertical="center"/>
      <protection hidden="1"/>
    </xf>
    <xf numFmtId="0" fontId="18" fillId="8" borderId="21" xfId="0" applyFont="1" applyFill="1" applyBorder="1" applyAlignment="1" applyProtection="1">
      <alignment horizontal="center" vertical="center"/>
      <protection hidden="1"/>
    </xf>
    <xf numFmtId="0" fontId="24" fillId="18" borderId="34" xfId="0" applyFont="1" applyFill="1" applyBorder="1" applyAlignment="1" applyProtection="1">
      <alignment horizontal="center" vertical="center"/>
      <protection hidden="1"/>
    </xf>
    <xf numFmtId="0" fontId="36" fillId="0" borderId="35" xfId="0" applyFont="1" applyBorder="1" applyAlignment="1" applyProtection="1">
      <alignment horizontal="center" vertical="center"/>
      <protection hidden="1"/>
    </xf>
    <xf numFmtId="0" fontId="24" fillId="18" borderId="49" xfId="0" applyFont="1" applyFill="1" applyBorder="1" applyAlignment="1" applyProtection="1">
      <alignment horizontal="center" vertical="center"/>
      <protection hidden="1"/>
    </xf>
    <xf numFmtId="0" fontId="7" fillId="0" borderId="50" xfId="0" applyFont="1" applyBorder="1" applyAlignment="1" applyProtection="1">
      <alignment horizontal="left" vertical="center"/>
      <protection hidden="1"/>
    </xf>
    <xf numFmtId="0" fontId="24" fillId="0" borderId="50" xfId="0" applyFont="1" applyBorder="1" applyAlignment="1" applyProtection="1">
      <alignment horizontal="left" vertical="center"/>
      <protection hidden="1"/>
    </xf>
    <xf numFmtId="0" fontId="0" fillId="0" borderId="50" xfId="0" applyBorder="1" applyAlignment="1" applyProtection="1">
      <alignment horizontal="center" vertical="center"/>
      <protection hidden="1"/>
    </xf>
    <xf numFmtId="166" fontId="18" fillId="0" borderId="51" xfId="0" applyNumberFormat="1" applyFont="1" applyBorder="1" applyAlignment="1" applyProtection="1">
      <alignment horizontal="center" vertical="center"/>
      <protection hidden="1"/>
    </xf>
    <xf numFmtId="0" fontId="18" fillId="8" borderId="51" xfId="0" applyFont="1" applyFill="1" applyBorder="1" applyAlignment="1" applyProtection="1">
      <alignment horizontal="center" vertical="center"/>
      <protection hidden="1"/>
    </xf>
    <xf numFmtId="0" fontId="24" fillId="0" borderId="52" xfId="0" applyFont="1" applyBorder="1" applyAlignment="1" applyProtection="1">
      <alignment horizontal="center" vertical="center"/>
      <protection hidden="1"/>
    </xf>
    <xf numFmtId="0" fontId="7" fillId="0" borderId="53" xfId="0" applyFont="1" applyBorder="1" applyAlignment="1" applyProtection="1">
      <alignment horizontal="left" vertical="center"/>
      <protection hidden="1"/>
    </xf>
    <xf numFmtId="0" fontId="24" fillId="0" borderId="53" xfId="0" applyFont="1" applyBorder="1" applyAlignment="1" applyProtection="1">
      <alignment horizontal="left" vertical="center"/>
      <protection hidden="1"/>
    </xf>
    <xf numFmtId="0" fontId="0" fillId="0" borderId="53" xfId="0" applyBorder="1" applyAlignment="1" applyProtection="1">
      <alignment horizontal="center" vertical="center"/>
      <protection hidden="1"/>
    </xf>
    <xf numFmtId="166" fontId="18" fillId="0" borderId="22" xfId="0" applyNumberFormat="1" applyFont="1" applyBorder="1" applyAlignment="1" applyProtection="1">
      <alignment horizontal="center" vertical="center"/>
      <protection hidden="1"/>
    </xf>
    <xf numFmtId="0" fontId="18" fillId="8" borderId="22" xfId="0" applyFont="1" applyFill="1" applyBorder="1" applyAlignment="1" applyProtection="1">
      <alignment horizontal="center" vertical="center"/>
      <protection hidden="1"/>
    </xf>
    <xf numFmtId="0" fontId="24" fillId="0" borderId="0" xfId="2" applyFont="1" applyBorder="1" applyProtection="1"/>
    <xf numFmtId="0" fontId="24" fillId="0" borderId="0" xfId="2" applyFont="1" applyBorder="1" applyAlignment="1" applyProtection="1">
      <alignment horizontal="center"/>
    </xf>
    <xf numFmtId="0" fontId="24" fillId="0" borderId="0" xfId="2" applyFont="1" applyBorder="1" applyAlignment="1" applyProtection="1">
      <alignment vertical="center"/>
    </xf>
    <xf numFmtId="0" fontId="38" fillId="0" borderId="0" xfId="2" applyFont="1" applyBorder="1" applyAlignment="1" applyProtection="1">
      <alignment horizontal="center" vertical="center"/>
    </xf>
    <xf numFmtId="0" fontId="39" fillId="0" borderId="0" xfId="2" applyFont="1" applyBorder="1" applyAlignment="1" applyProtection="1">
      <alignment horizontal="center" vertical="center"/>
    </xf>
    <xf numFmtId="0" fontId="24" fillId="0" borderId="0" xfId="2" applyFont="1" applyBorder="1" applyAlignment="1" applyProtection="1">
      <alignment horizontal="center" vertical="center"/>
    </xf>
    <xf numFmtId="0" fontId="17" fillId="0" borderId="0" xfId="2" applyFont="1" applyBorder="1" applyAlignment="1" applyProtection="1">
      <alignment horizontal="center" vertical="center" wrapText="1"/>
    </xf>
    <xf numFmtId="0" fontId="19" fillId="0" borderId="0" xfId="2" applyFont="1" applyBorder="1" applyAlignment="1" applyProtection="1">
      <alignment horizontal="center" vertical="center" wrapText="1"/>
    </xf>
    <xf numFmtId="0" fontId="19" fillId="19" borderId="20" xfId="2" applyFont="1" applyFill="1" applyBorder="1" applyAlignment="1" applyProtection="1">
      <alignment horizontal="center" vertical="center"/>
    </xf>
    <xf numFmtId="168" fontId="19" fillId="19" borderId="3" xfId="2" applyNumberFormat="1" applyFont="1" applyFill="1" applyBorder="1" applyAlignment="1" applyProtection="1">
      <alignment horizontal="center" vertical="center"/>
    </xf>
    <xf numFmtId="0" fontId="17" fillId="19" borderId="5" xfId="2" applyFont="1" applyFill="1" applyBorder="1" applyAlignment="1" applyProtection="1">
      <alignment vertical="center"/>
    </xf>
    <xf numFmtId="0" fontId="17" fillId="19" borderId="5" xfId="2" applyFont="1" applyFill="1" applyBorder="1" applyAlignment="1" applyProtection="1">
      <alignment horizontal="center" vertical="center"/>
    </xf>
    <xf numFmtId="0" fontId="17" fillId="0" borderId="0" xfId="2" applyFont="1" applyBorder="1" applyAlignment="1" applyProtection="1">
      <alignment horizontal="center" vertical="center"/>
    </xf>
    <xf numFmtId="0" fontId="19" fillId="0" borderId="0" xfId="2" applyFont="1" applyBorder="1" applyAlignment="1" applyProtection="1">
      <alignment horizontal="center" vertical="center"/>
    </xf>
    <xf numFmtId="0" fontId="19" fillId="13" borderId="0" xfId="2" applyFont="1" applyFill="1" applyBorder="1" applyAlignment="1" applyProtection="1">
      <alignment horizontal="center" vertical="center"/>
    </xf>
    <xf numFmtId="0" fontId="19" fillId="13" borderId="0" xfId="2" applyFont="1" applyFill="1" applyBorder="1" applyAlignment="1" applyProtection="1">
      <alignment horizontal="left" vertical="top"/>
    </xf>
    <xf numFmtId="0" fontId="25" fillId="0" borderId="0" xfId="2" applyFont="1" applyBorder="1" applyAlignment="1" applyProtection="1">
      <alignment horizontal="center" vertical="center"/>
    </xf>
    <xf numFmtId="0" fontId="25" fillId="13" borderId="0" xfId="2" applyFont="1" applyFill="1" applyBorder="1" applyAlignment="1" applyProtection="1">
      <alignment horizontal="center" vertical="center"/>
    </xf>
    <xf numFmtId="0" fontId="24" fillId="20" borderId="0" xfId="2" applyFont="1" applyFill="1" applyBorder="1" applyAlignment="1" applyProtection="1">
      <alignment horizontal="center" vertical="center"/>
    </xf>
    <xf numFmtId="0" fontId="24" fillId="0" borderId="43" xfId="2" applyFont="1" applyBorder="1" applyAlignment="1" applyProtection="1">
      <alignment vertical="center"/>
    </xf>
    <xf numFmtId="0" fontId="17" fillId="21" borderId="5" xfId="2" applyFont="1" applyFill="1" applyBorder="1" applyAlignment="1" applyProtection="1">
      <alignment vertical="center"/>
    </xf>
    <xf numFmtId="0" fontId="19" fillId="0" borderId="0" xfId="2" applyFont="1" applyBorder="1" applyAlignment="1" applyProtection="1">
      <alignment horizontal="center"/>
    </xf>
    <xf numFmtId="168" fontId="19" fillId="9" borderId="5" xfId="2" applyNumberFormat="1" applyFont="1" applyFill="1" applyBorder="1" applyAlignment="1" applyProtection="1">
      <alignment horizontal="center" vertical="center"/>
    </xf>
    <xf numFmtId="0" fontId="19" fillId="19" borderId="54" xfId="2" applyFont="1" applyFill="1" applyBorder="1" applyAlignment="1" applyProtection="1">
      <alignment vertical="center"/>
    </xf>
    <xf numFmtId="0" fontId="17" fillId="19" borderId="4" xfId="2" applyFont="1" applyFill="1" applyBorder="1" applyAlignment="1" applyProtection="1">
      <alignment horizontal="center" vertical="center"/>
    </xf>
    <xf numFmtId="0" fontId="19" fillId="13" borderId="25" xfId="2" applyFont="1" applyFill="1" applyBorder="1" applyAlignment="1" applyProtection="1">
      <alignment horizontal="center" vertical="center"/>
    </xf>
    <xf numFmtId="0" fontId="19" fillId="13" borderId="13" xfId="2" applyFont="1" applyFill="1" applyBorder="1" applyAlignment="1" applyProtection="1">
      <alignment horizontal="center" vertical="center"/>
    </xf>
    <xf numFmtId="0" fontId="19" fillId="20" borderId="13" xfId="2" applyFont="1" applyFill="1" applyBorder="1" applyAlignment="1" applyProtection="1">
      <alignment horizontal="center" vertical="center"/>
    </xf>
    <xf numFmtId="0" fontId="24" fillId="0" borderId="55" xfId="2" applyFont="1" applyBorder="1" applyAlignment="1" applyProtection="1">
      <alignment horizontal="center" vertical="center"/>
    </xf>
    <xf numFmtId="0" fontId="24" fillId="21" borderId="0" xfId="2" applyFont="1" applyFill="1" applyBorder="1" applyAlignment="1" applyProtection="1">
      <alignment horizontal="left" vertical="top"/>
    </xf>
    <xf numFmtId="0" fontId="19" fillId="13" borderId="24" xfId="2" applyFont="1" applyFill="1" applyBorder="1" applyAlignment="1" applyProtection="1">
      <alignment horizontal="center" vertical="center"/>
    </xf>
    <xf numFmtId="0" fontId="19" fillId="13" borderId="56" xfId="2" applyFont="1" applyFill="1" applyBorder="1" applyAlignment="1" applyProtection="1">
      <alignment vertical="center"/>
    </xf>
    <xf numFmtId="0" fontId="40" fillId="0" borderId="0" xfId="2" applyFont="1" applyBorder="1" applyAlignment="1" applyProtection="1">
      <alignment horizontal="center" vertical="center"/>
    </xf>
    <xf numFmtId="0" fontId="24" fillId="0" borderId="22" xfId="2" applyFont="1" applyBorder="1" applyAlignment="1" applyProtection="1">
      <alignment horizontal="center" vertical="center"/>
    </xf>
    <xf numFmtId="0" fontId="24" fillId="0" borderId="57" xfId="2" applyFont="1" applyBorder="1" applyAlignment="1" applyProtection="1">
      <alignment vertical="center"/>
    </xf>
    <xf numFmtId="0" fontId="19" fillId="19" borderId="3" xfId="2" applyFont="1" applyFill="1" applyBorder="1" applyAlignment="1" applyProtection="1">
      <alignment horizontal="center" vertical="center"/>
    </xf>
    <xf numFmtId="0" fontId="15" fillId="0" borderId="0" xfId="2" applyFont="1" applyBorder="1" applyAlignment="1" applyProtection="1">
      <alignment horizontal="center" vertical="center"/>
    </xf>
    <xf numFmtId="0" fontId="19" fillId="19" borderId="22" xfId="2" applyFont="1" applyFill="1" applyBorder="1" applyAlignment="1" applyProtection="1">
      <alignment horizontal="center" vertical="center"/>
    </xf>
    <xf numFmtId="168" fontId="19" fillId="19" borderId="52" xfId="2" applyNumberFormat="1" applyFont="1" applyFill="1" applyBorder="1" applyAlignment="1" applyProtection="1">
      <alignment horizontal="center" vertical="center"/>
    </xf>
    <xf numFmtId="0" fontId="17" fillId="19" borderId="22" xfId="2" applyFont="1" applyFill="1" applyBorder="1" applyAlignment="1" applyProtection="1">
      <alignment vertical="center"/>
    </xf>
    <xf numFmtId="0" fontId="17" fillId="19" borderId="53" xfId="2" applyFont="1" applyFill="1" applyBorder="1" applyAlignment="1" applyProtection="1">
      <alignment horizontal="center" vertical="center"/>
    </xf>
    <xf numFmtId="0" fontId="19" fillId="19" borderId="21" xfId="2" applyFont="1" applyFill="1" applyBorder="1" applyAlignment="1" applyProtection="1">
      <alignment horizontal="center" vertical="center"/>
    </xf>
    <xf numFmtId="168" fontId="19" fillId="19" borderId="34" xfId="2" applyNumberFormat="1" applyFont="1" applyFill="1" applyBorder="1" applyAlignment="1" applyProtection="1">
      <alignment horizontal="center" vertical="center"/>
    </xf>
    <xf numFmtId="0" fontId="17" fillId="19" borderId="21" xfId="2" applyFont="1" applyFill="1" applyBorder="1" applyAlignment="1" applyProtection="1">
      <alignment vertical="center"/>
    </xf>
    <xf numFmtId="0" fontId="17" fillId="19" borderId="35" xfId="2" applyFont="1" applyFill="1" applyBorder="1" applyAlignment="1" applyProtection="1">
      <alignment horizontal="center" vertical="center"/>
    </xf>
    <xf numFmtId="168" fontId="19" fillId="19" borderId="21" xfId="2" applyNumberFormat="1" applyFont="1" applyFill="1" applyBorder="1" applyAlignment="1" applyProtection="1">
      <alignment horizontal="center" vertical="center"/>
    </xf>
    <xf numFmtId="0" fontId="17" fillId="19" borderId="34" xfId="2" applyFont="1" applyFill="1" applyBorder="1" applyAlignment="1" applyProtection="1">
      <alignment horizontal="center" vertical="center"/>
    </xf>
    <xf numFmtId="0" fontId="19" fillId="19" borderId="21" xfId="2" applyFont="1" applyFill="1" applyBorder="1" applyAlignment="1" applyProtection="1">
      <alignment vertical="center"/>
    </xf>
    <xf numFmtId="0" fontId="19" fillId="19" borderId="35" xfId="2" applyFont="1" applyFill="1" applyBorder="1" applyAlignment="1" applyProtection="1">
      <alignment horizontal="center" vertical="center"/>
    </xf>
    <xf numFmtId="168" fontId="19" fillId="19" borderId="20" xfId="2" applyNumberFormat="1" applyFont="1" applyFill="1" applyBorder="1" applyAlignment="1" applyProtection="1">
      <alignment horizontal="center" vertical="center"/>
    </xf>
    <xf numFmtId="0" fontId="17" fillId="19" borderId="20" xfId="2" applyFont="1" applyFill="1" applyBorder="1" applyAlignment="1" applyProtection="1">
      <alignment vertical="center"/>
    </xf>
    <xf numFmtId="0" fontId="17" fillId="19" borderId="27" xfId="2" applyFont="1" applyFill="1" applyBorder="1" applyAlignment="1" applyProtection="1">
      <alignment horizontal="center" vertical="center"/>
    </xf>
    <xf numFmtId="0" fontId="19" fillId="19" borderId="1" xfId="2" applyFont="1" applyFill="1" applyBorder="1" applyAlignment="1" applyProtection="1">
      <alignment horizontal="center" vertical="center"/>
    </xf>
    <xf numFmtId="168" fontId="19" fillId="19" borderId="58" xfId="2" applyNumberFormat="1" applyFont="1" applyFill="1" applyBorder="1" applyAlignment="1" applyProtection="1">
      <alignment horizontal="center" vertical="center"/>
    </xf>
    <xf numFmtId="0" fontId="17" fillId="19" borderId="58" xfId="2" applyFont="1" applyFill="1" applyBorder="1" applyAlignment="1" applyProtection="1">
      <alignment vertical="center"/>
    </xf>
    <xf numFmtId="0" fontId="17" fillId="19" borderId="59" xfId="2" applyFont="1" applyFill="1" applyBorder="1" applyAlignment="1" applyProtection="1">
      <alignment horizontal="center" vertical="center"/>
    </xf>
    <xf numFmtId="0" fontId="17" fillId="0" borderId="0" xfId="2" applyFont="1" applyBorder="1" applyAlignment="1" applyProtection="1">
      <alignment horizontal="left"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19" fillId="0" borderId="8" xfId="0" applyNumberFormat="1" applyFont="1" applyBorder="1" applyAlignment="1">
      <alignment horizontal="left"/>
    </xf>
    <xf numFmtId="0" fontId="19" fillId="0" borderId="8" xfId="0" applyFont="1" applyBorder="1" applyAlignment="1">
      <alignment horizontal="left"/>
    </xf>
    <xf numFmtId="0" fontId="19" fillId="0" borderId="8" xfId="0" applyFont="1" applyBorder="1" applyAlignment="1">
      <alignment horizontal="center"/>
    </xf>
    <xf numFmtId="0" fontId="19" fillId="0" borderId="8" xfId="0" applyFont="1" applyBorder="1"/>
    <xf numFmtId="0" fontId="19" fillId="0" borderId="0" xfId="0" applyFont="1"/>
    <xf numFmtId="14" fontId="24" fillId="0" borderId="8" xfId="0" applyNumberFormat="1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14" fontId="24" fillId="0" borderId="8" xfId="0" applyNumberFormat="1" applyFont="1" applyBorder="1"/>
    <xf numFmtId="14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4" fontId="24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14" fontId="24" fillId="0" borderId="40" xfId="0" applyNumberFormat="1" applyFont="1" applyBorder="1"/>
    <xf numFmtId="0" fontId="24" fillId="0" borderId="8" xfId="0" applyFont="1" applyBorder="1"/>
    <xf numFmtId="0" fontId="0" fillId="0" borderId="8" xfId="0" applyBorder="1"/>
    <xf numFmtId="0" fontId="41" fillId="0" borderId="0" xfId="0" applyFont="1"/>
    <xf numFmtId="0" fontId="0" fillId="9" borderId="8" xfId="0" applyFill="1" applyBorder="1" applyAlignment="1">
      <alignment horizontal="center"/>
    </xf>
    <xf numFmtId="0" fontId="0" fillId="22" borderId="8" xfId="0" applyFill="1" applyBorder="1" applyAlignment="1">
      <alignment horizontal="center"/>
    </xf>
    <xf numFmtId="0" fontId="0" fillId="23" borderId="8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0" borderId="12" xfId="0" applyBorder="1" applyAlignment="1">
      <alignment horizontal="center"/>
    </xf>
    <xf numFmtId="169" fontId="44" fillId="0" borderId="8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45" fillId="0" borderId="0" xfId="0" applyFont="1" applyAlignment="1">
      <alignment horizontal="center" vertical="center" wrapText="1"/>
    </xf>
    <xf numFmtId="0" fontId="46" fillId="0" borderId="0" xfId="0" applyFont="1"/>
    <xf numFmtId="0" fontId="0" fillId="24" borderId="8" xfId="0" applyFill="1" applyBorder="1" applyAlignment="1">
      <alignment horizontal="center"/>
    </xf>
    <xf numFmtId="0" fontId="0" fillId="25" borderId="8" xfId="0" applyFill="1" applyBorder="1" applyAlignment="1">
      <alignment horizontal="center"/>
    </xf>
    <xf numFmtId="169" fontId="44" fillId="0" borderId="42" xfId="0" applyNumberFormat="1" applyFont="1" applyBorder="1" applyAlignment="1">
      <alignment horizontal="center"/>
    </xf>
    <xf numFmtId="169" fontId="44" fillId="0" borderId="40" xfId="0" applyNumberFormat="1" applyFon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13" borderId="8" xfId="0" applyFill="1" applyBorder="1" applyAlignment="1">
      <alignment horizontal="center"/>
    </xf>
    <xf numFmtId="0" fontId="0" fillId="24" borderId="42" xfId="0" applyFill="1" applyBorder="1" applyAlignment="1">
      <alignment horizontal="center"/>
    </xf>
    <xf numFmtId="0" fontId="42" fillId="0" borderId="0" xfId="0" applyFont="1"/>
    <xf numFmtId="0" fontId="0" fillId="0" borderId="60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1" xfId="0" applyFont="1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26" borderId="62" xfId="0" applyFill="1" applyBorder="1"/>
    <xf numFmtId="0" fontId="0" fillId="26" borderId="62" xfId="0" applyFill="1" applyBorder="1" applyAlignment="1">
      <alignment horizontal="center" vertical="center"/>
    </xf>
    <xf numFmtId="0" fontId="0" fillId="27" borderId="62" xfId="0" applyFill="1" applyBorder="1" applyAlignment="1">
      <alignment horizontal="center" vertical="center"/>
    </xf>
    <xf numFmtId="0" fontId="0" fillId="27" borderId="61" xfId="0" applyFill="1" applyBorder="1" applyAlignment="1">
      <alignment horizontal="center" vertical="center"/>
    </xf>
    <xf numFmtId="0" fontId="0" fillId="28" borderId="62" xfId="0" applyFill="1" applyBorder="1" applyAlignment="1">
      <alignment horizontal="center" vertical="center"/>
    </xf>
    <xf numFmtId="0" fontId="49" fillId="26" borderId="62" xfId="0" applyFont="1" applyFill="1" applyBorder="1" applyAlignment="1">
      <alignment horizontal="center" vertical="center"/>
    </xf>
    <xf numFmtId="0" fontId="49" fillId="29" borderId="62" xfId="0" applyFont="1" applyFill="1" applyBorder="1" applyAlignment="1">
      <alignment horizontal="center" vertical="center"/>
    </xf>
    <xf numFmtId="0" fontId="49" fillId="28" borderId="62" xfId="0" applyFont="1" applyFill="1" applyBorder="1" applyAlignment="1">
      <alignment horizontal="center" vertical="center"/>
    </xf>
    <xf numFmtId="0" fontId="0" fillId="26" borderId="62" xfId="0" applyFill="1" applyBorder="1" applyAlignment="1">
      <alignment vertical="center"/>
    </xf>
    <xf numFmtId="0" fontId="0" fillId="30" borderId="62" xfId="0" applyFont="1" applyFill="1" applyBorder="1" applyAlignment="1">
      <alignment horizontal="center"/>
    </xf>
    <xf numFmtId="0" fontId="0" fillId="8" borderId="62" xfId="0" applyFill="1" applyBorder="1" applyAlignment="1">
      <alignment horizontal="center" vertical="center"/>
    </xf>
    <xf numFmtId="0" fontId="0" fillId="26" borderId="64" xfId="0" applyFill="1" applyBorder="1" applyAlignment="1">
      <alignment horizontal="center" vertical="center"/>
    </xf>
    <xf numFmtId="0" fontId="50" fillId="27" borderId="62" xfId="0" applyFont="1" applyFill="1" applyBorder="1" applyAlignment="1">
      <alignment horizontal="center" vertical="center"/>
    </xf>
    <xf numFmtId="0" fontId="0" fillId="26" borderId="62" xfId="0" applyFill="1" applyBorder="1" applyAlignment="1">
      <alignment horizontal="center"/>
    </xf>
    <xf numFmtId="0" fontId="0" fillId="0" borderId="63" xfId="0" applyFont="1" applyBorder="1"/>
    <xf numFmtId="0" fontId="0" fillId="29" borderId="62" xfId="0" applyFill="1" applyBorder="1" applyAlignment="1">
      <alignment horizontal="center"/>
    </xf>
    <xf numFmtId="0" fontId="0" fillId="28" borderId="62" xfId="0" applyFill="1" applyBorder="1" applyAlignment="1">
      <alignment horizontal="center"/>
    </xf>
    <xf numFmtId="0" fontId="0" fillId="8" borderId="62" xfId="0" applyFont="1" applyFill="1" applyBorder="1" applyAlignment="1">
      <alignment horizontal="center"/>
    </xf>
    <xf numFmtId="0" fontId="51" fillId="0" borderId="0" xfId="0" applyFont="1"/>
    <xf numFmtId="0" fontId="52" fillId="0" borderId="0" xfId="0" applyFont="1"/>
    <xf numFmtId="170" fontId="0" fillId="0" borderId="0" xfId="0" applyNumberFormat="1"/>
    <xf numFmtId="0" fontId="53" fillId="31" borderId="0" xfId="0" applyFont="1" applyFill="1"/>
    <xf numFmtId="170" fontId="54" fillId="31" borderId="0" xfId="0" applyNumberFormat="1" applyFont="1" applyFill="1"/>
    <xf numFmtId="0" fontId="54" fillId="31" borderId="0" xfId="0" applyFont="1" applyFill="1"/>
    <xf numFmtId="0" fontId="20" fillId="0" borderId="35" xfId="0" applyFont="1" applyBorder="1" applyAlignment="1" applyProtection="1">
      <alignment horizontal="left" vertical="center" wrapText="1"/>
      <protection hidden="1"/>
    </xf>
    <xf numFmtId="0" fontId="24" fillId="13" borderId="36" xfId="0" applyFont="1" applyFill="1" applyBorder="1" applyAlignment="1" applyProtection="1">
      <alignment horizontal="left" vertical="center" wrapText="1"/>
      <protection hidden="1"/>
    </xf>
    <xf numFmtId="0" fontId="5" fillId="0" borderId="0" xfId="0" applyFont="1" applyBorder="1" applyAlignment="1" applyProtection="1">
      <alignment horizontal="center" vertical="center"/>
      <protection hidden="1"/>
    </xf>
    <xf numFmtId="0" fontId="12" fillId="6" borderId="8" xfId="0" applyFont="1" applyFill="1" applyBorder="1" applyAlignment="1">
      <alignment horizontal="center"/>
    </xf>
    <xf numFmtId="0" fontId="17" fillId="0" borderId="0" xfId="0" applyFont="1" applyBorder="1" applyAlignment="1" applyProtection="1">
      <alignment horizontal="center" vertical="center"/>
      <protection hidden="1"/>
    </xf>
    <xf numFmtId="0" fontId="19" fillId="0" borderId="20" xfId="0" applyFont="1" applyBorder="1" applyAlignment="1" applyProtection="1">
      <alignment horizontal="center" vertical="center"/>
      <protection hidden="1"/>
    </xf>
    <xf numFmtId="0" fontId="19" fillId="0" borderId="22" xfId="0" applyFont="1" applyBorder="1" applyAlignment="1" applyProtection="1">
      <alignment horizontal="center" vertical="center"/>
      <protection hidden="1"/>
    </xf>
    <xf numFmtId="0" fontId="32" fillId="3" borderId="37" xfId="0" applyFont="1" applyFill="1" applyBorder="1" applyAlignment="1" applyProtection="1">
      <alignment horizontal="center" vertical="center"/>
      <protection hidden="1"/>
    </xf>
    <xf numFmtId="17" fontId="0" fillId="0" borderId="8" xfId="0" applyNumberFormat="1" applyBorder="1" applyAlignment="1">
      <alignment horizontal="center"/>
    </xf>
    <xf numFmtId="17" fontId="0" fillId="0" borderId="7" xfId="0" applyNumberFormat="1" applyBorder="1" applyAlignment="1">
      <alignment horizontal="center"/>
    </xf>
    <xf numFmtId="0" fontId="41" fillId="0" borderId="0" xfId="0" applyFont="1" applyBorder="1"/>
    <xf numFmtId="0" fontId="42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17" fontId="0" fillId="0" borderId="42" xfId="0" applyNumberFormat="1" applyBorder="1" applyAlignment="1">
      <alignment horizontal="center"/>
    </xf>
    <xf numFmtId="17" fontId="0" fillId="0" borderId="16" xfId="0" applyNumberForma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8" fillId="0" borderId="61" xfId="0" applyFont="1" applyBorder="1" applyAlignment="1">
      <alignment horizontal="center" vertical="center"/>
    </xf>
    <xf numFmtId="0" fontId="48" fillId="0" borderId="62" xfId="0" applyFont="1" applyBorder="1" applyAlignment="1">
      <alignment horizontal="center" vertical="center"/>
    </xf>
    <xf numFmtId="17" fontId="0" fillId="0" borderId="61" xfId="0" applyNumberFormat="1" applyBorder="1" applyAlignment="1">
      <alignment horizontal="center" vertical="center"/>
    </xf>
    <xf numFmtId="17" fontId="0" fillId="0" borderId="62" xfId="0" applyNumberFormat="1" applyBorder="1" applyAlignment="1">
      <alignment horizontal="center" vertical="center"/>
    </xf>
    <xf numFmtId="17" fontId="0" fillId="0" borderId="64" xfId="0" applyNumberFormat="1" applyBorder="1" applyAlignment="1">
      <alignment horizontal="center" vertical="center"/>
    </xf>
    <xf numFmtId="0" fontId="0" fillId="0" borderId="62" xfId="0" applyFont="1" applyBorder="1" applyAlignment="1">
      <alignment horizontal="center" vertical="center"/>
    </xf>
  </cellXfs>
  <cellStyles count="3">
    <cellStyle name="Excel_BuiltIn_Texte explicatif" xfId="2"/>
    <cellStyle name="Hyperlink" xfId="1" builtinId="8"/>
    <cellStyle name="Normal" xfId="0" builtinId="0"/>
  </cellStyles>
  <dxfs count="72">
    <dxf>
      <font>
        <b val="0"/>
        <sz val="11"/>
        <color rgb="FF333333"/>
      </font>
      <fill>
        <patternFill>
          <bgColor rgb="FFFFC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3300"/>
      </font>
    </dxf>
    <dxf>
      <font>
        <b val="0"/>
        <sz val="11"/>
        <color rgb="FF333333"/>
      </font>
      <fill>
        <patternFill>
          <bgColor rgb="FFFFC000"/>
        </patternFill>
      </fill>
    </dxf>
    <dxf>
      <font>
        <b/>
        <i val="0"/>
        <sz val="11"/>
        <color rgb="FF800080"/>
      </font>
    </dxf>
    <dxf>
      <font>
        <b val="0"/>
        <sz val="11"/>
        <color rgb="FF808080"/>
      </font>
      <fill>
        <patternFill>
          <bgColor rgb="FFC0C0C0"/>
        </patternFill>
      </fill>
    </dxf>
    <dxf>
      <font>
        <b/>
        <i val="0"/>
        <sz val="11"/>
        <color rgb="FF0000FF"/>
      </font>
      <fill>
        <patternFill>
          <bgColor rgb="FFFFFF99"/>
        </patternFill>
      </fill>
    </dxf>
    <dxf>
      <font>
        <b/>
        <i val="0"/>
        <sz val="11"/>
        <color rgb="FF800080"/>
      </font>
    </dxf>
    <dxf>
      <font>
        <b val="0"/>
        <sz val="11"/>
        <color rgb="FF808080"/>
      </font>
      <fill>
        <patternFill>
          <bgColor rgb="FFC0C0C0"/>
        </patternFill>
      </fill>
    </dxf>
    <dxf>
      <font>
        <b/>
        <i val="0"/>
        <sz val="11"/>
        <color rgb="FF0000FF"/>
      </font>
      <fill>
        <patternFill>
          <bgColor rgb="FFFFFF99"/>
        </patternFill>
      </fill>
    </dxf>
    <dxf>
      <font>
        <b/>
        <i val="0"/>
        <sz val="11"/>
        <color rgb="FF800080"/>
      </font>
    </dxf>
    <dxf>
      <font>
        <b val="0"/>
        <sz val="11"/>
        <color rgb="FF808080"/>
      </font>
      <fill>
        <patternFill>
          <bgColor rgb="FFC0C0C0"/>
        </patternFill>
      </fill>
    </dxf>
    <dxf>
      <font>
        <b/>
        <i val="0"/>
        <sz val="11"/>
        <color rgb="FF0000FF"/>
      </font>
      <fill>
        <patternFill>
          <bgColor rgb="FFFFFF99"/>
        </patternFill>
      </fill>
    </dxf>
    <dxf>
      <font>
        <b/>
        <i val="0"/>
        <sz val="11"/>
        <color rgb="FF800080"/>
      </font>
    </dxf>
    <dxf>
      <font>
        <b val="0"/>
        <sz val="11"/>
        <color rgb="FF808080"/>
      </font>
      <fill>
        <patternFill>
          <bgColor rgb="FFC0C0C0"/>
        </patternFill>
      </fill>
    </dxf>
    <dxf>
      <font>
        <b/>
        <i val="0"/>
        <sz val="11"/>
        <color rgb="FF0000FF"/>
      </font>
      <fill>
        <patternFill>
          <bgColor rgb="FFFFFF99"/>
        </patternFill>
      </fill>
    </dxf>
    <dxf>
      <font>
        <b/>
        <i val="0"/>
        <sz val="11"/>
        <color rgb="FF800080"/>
      </font>
    </dxf>
    <dxf>
      <font>
        <b val="0"/>
        <sz val="11"/>
        <color rgb="FF808080"/>
      </font>
      <fill>
        <patternFill>
          <bgColor rgb="FFC0C0C0"/>
        </patternFill>
      </fill>
    </dxf>
    <dxf>
      <font>
        <b/>
        <i val="0"/>
        <sz val="11"/>
        <color rgb="FF0000FF"/>
      </font>
      <fill>
        <patternFill>
          <bgColor rgb="FFFFFF99"/>
        </patternFill>
      </fill>
    </dxf>
    <dxf>
      <font>
        <b/>
        <i val="0"/>
        <sz val="11"/>
        <color rgb="FF800080"/>
      </font>
    </dxf>
    <dxf>
      <font>
        <b val="0"/>
        <sz val="11"/>
        <color rgb="FF808080"/>
      </font>
      <fill>
        <patternFill>
          <bgColor rgb="FFC0C0C0"/>
        </patternFill>
      </fill>
    </dxf>
    <dxf>
      <font>
        <b/>
        <i val="0"/>
        <sz val="11"/>
        <color rgb="FF0000FF"/>
      </font>
      <fill>
        <patternFill>
          <bgColor rgb="FFFFFF99"/>
        </patternFill>
      </fill>
    </dxf>
    <dxf>
      <font>
        <b/>
        <i val="0"/>
        <sz val="11"/>
        <color rgb="FF800080"/>
      </font>
    </dxf>
    <dxf>
      <font>
        <b val="0"/>
        <sz val="11"/>
        <color rgb="FF808080"/>
      </font>
      <fill>
        <patternFill>
          <bgColor rgb="FFC0C0C0"/>
        </patternFill>
      </fill>
    </dxf>
    <dxf>
      <font>
        <b/>
        <i val="0"/>
        <sz val="11"/>
        <color rgb="FF0000FF"/>
      </font>
      <fill>
        <patternFill>
          <bgColor rgb="FFFFFF99"/>
        </patternFill>
      </fill>
    </dxf>
    <dxf>
      <font>
        <b/>
        <i val="0"/>
        <sz val="11"/>
        <color rgb="FF800080"/>
      </font>
    </dxf>
    <dxf>
      <font>
        <b val="0"/>
        <sz val="11"/>
        <color rgb="FF808080"/>
      </font>
      <fill>
        <patternFill>
          <bgColor rgb="FFC0C0C0"/>
        </patternFill>
      </fill>
    </dxf>
    <dxf>
      <font>
        <b/>
        <i val="0"/>
        <sz val="11"/>
        <color rgb="FF0000FF"/>
      </font>
      <fill>
        <patternFill>
          <bgColor rgb="FFFFFF99"/>
        </patternFill>
      </fill>
    </dxf>
    <dxf>
      <font>
        <b/>
        <i val="0"/>
        <sz val="11"/>
        <color rgb="FF800080"/>
      </font>
    </dxf>
    <dxf>
      <font>
        <b val="0"/>
        <sz val="11"/>
        <color rgb="FF808080"/>
      </font>
      <fill>
        <patternFill>
          <bgColor rgb="FFC0C0C0"/>
        </patternFill>
      </fill>
    </dxf>
    <dxf>
      <font>
        <b/>
        <i val="0"/>
        <sz val="11"/>
        <color rgb="FF0000FF"/>
      </font>
      <fill>
        <patternFill>
          <bgColor rgb="FFFFFF99"/>
        </patternFill>
      </fill>
    </dxf>
    <dxf>
      <font>
        <b/>
        <i val="0"/>
        <sz val="11"/>
        <color rgb="FF800080"/>
      </font>
    </dxf>
    <dxf>
      <font>
        <b val="0"/>
        <sz val="11"/>
        <color rgb="FF808080"/>
      </font>
      <fill>
        <patternFill>
          <bgColor rgb="FFC0C0C0"/>
        </patternFill>
      </fill>
    </dxf>
    <dxf>
      <font>
        <b/>
        <i val="0"/>
        <sz val="11"/>
        <color rgb="FF0000FF"/>
      </font>
      <fill>
        <patternFill>
          <bgColor rgb="FFFFFF99"/>
        </patternFill>
      </fill>
    </dxf>
    <dxf>
      <font>
        <b val="0"/>
        <sz val="11"/>
        <color rgb="FF333333"/>
      </font>
      <fill>
        <patternFill>
          <bgColor rgb="FFFFC000"/>
        </patternFill>
      </fill>
    </dxf>
    <dxf>
      <font>
        <b val="0"/>
        <sz val="11"/>
        <color rgb="FFD9D9D9"/>
      </font>
      <fill>
        <patternFill>
          <bgColor rgb="FFCC3300"/>
        </patternFill>
      </fill>
    </dxf>
    <dxf>
      <font>
        <b val="0"/>
        <sz val="11"/>
        <color rgb="FF333333"/>
      </font>
      <fill>
        <patternFill>
          <bgColor rgb="FFFFC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3300"/>
      </font>
    </dxf>
    <dxf>
      <font>
        <b val="0"/>
        <sz val="11"/>
        <color rgb="FF333333"/>
      </font>
      <fill>
        <patternFill>
          <bgColor rgb="FFFFC000"/>
        </patternFill>
      </fill>
    </dxf>
    <dxf>
      <font>
        <b/>
        <i val="0"/>
        <sz val="11"/>
        <color rgb="FF0000FF"/>
      </font>
      <fill>
        <patternFill>
          <bgColor rgb="FFFFFF99"/>
        </patternFill>
      </fill>
    </dxf>
    <dxf>
      <font>
        <b/>
        <i val="0"/>
        <sz val="11"/>
        <color rgb="FF800080"/>
      </font>
    </dxf>
    <dxf>
      <font>
        <b val="0"/>
        <sz val="11"/>
        <color rgb="FF808080"/>
      </font>
      <fill>
        <patternFill>
          <bgColor rgb="FFC0C0C0"/>
        </patternFill>
      </fill>
    </dxf>
    <dxf>
      <font>
        <b/>
        <i val="0"/>
        <sz val="11"/>
        <color rgb="FF0000FF"/>
      </font>
      <fill>
        <patternFill>
          <bgColor rgb="FFFFFF99"/>
        </patternFill>
      </fill>
    </dxf>
    <dxf>
      <font>
        <b/>
        <i val="0"/>
        <sz val="11"/>
        <color rgb="FF800080"/>
      </font>
    </dxf>
    <dxf>
      <font>
        <b val="0"/>
        <sz val="11"/>
        <color rgb="FF808080"/>
      </font>
      <fill>
        <patternFill>
          <bgColor rgb="FFC0C0C0"/>
        </patternFill>
      </fill>
    </dxf>
    <dxf>
      <font>
        <b/>
        <i val="0"/>
        <sz val="11"/>
        <color rgb="FF0000FF"/>
      </font>
      <fill>
        <patternFill>
          <bgColor rgb="FFFFFF99"/>
        </patternFill>
      </fill>
    </dxf>
    <dxf>
      <font>
        <b/>
        <i val="0"/>
        <sz val="11"/>
        <color rgb="FF800080"/>
      </font>
    </dxf>
    <dxf>
      <font>
        <b val="0"/>
        <sz val="11"/>
        <color rgb="FF808080"/>
      </font>
      <fill>
        <patternFill>
          <bgColor rgb="FFC0C0C0"/>
        </patternFill>
      </fill>
    </dxf>
    <dxf>
      <font>
        <b/>
        <i val="0"/>
        <sz val="11"/>
        <color rgb="FF0000FF"/>
      </font>
      <fill>
        <patternFill>
          <bgColor rgb="FFFFFF99"/>
        </patternFill>
      </fill>
    </dxf>
    <dxf>
      <font>
        <b/>
        <i val="0"/>
        <sz val="11"/>
        <color rgb="FF800080"/>
      </font>
    </dxf>
    <dxf>
      <font>
        <b val="0"/>
        <sz val="11"/>
        <color rgb="FF808080"/>
      </font>
      <fill>
        <patternFill>
          <bgColor rgb="FFC0C0C0"/>
        </patternFill>
      </fill>
    </dxf>
    <dxf>
      <font>
        <b val="0"/>
        <sz val="11"/>
        <color rgb="FF333333"/>
      </font>
      <fill>
        <patternFill>
          <bgColor rgb="FFFFC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3300"/>
      </font>
    </dxf>
    <dxf>
      <font>
        <b val="0"/>
        <sz val="11"/>
        <color rgb="FF333333"/>
      </font>
      <fill>
        <patternFill>
          <bgColor rgb="FFFFC000"/>
        </patternFill>
      </fill>
    </dxf>
    <dxf>
      <font>
        <b/>
        <i val="0"/>
        <sz val="11"/>
        <color rgb="FF0000FF"/>
      </font>
      <fill>
        <patternFill>
          <bgColor rgb="FFFFFF99"/>
        </patternFill>
      </fill>
    </dxf>
    <dxf>
      <font>
        <b/>
        <i val="0"/>
        <sz val="11"/>
        <color rgb="FF800080"/>
      </font>
    </dxf>
    <dxf>
      <font>
        <b val="0"/>
        <sz val="11"/>
        <color rgb="FF808080"/>
      </font>
      <fill>
        <patternFill>
          <bgColor rgb="FFC0C0C0"/>
        </patternFill>
      </fill>
    </dxf>
    <dxf>
      <font>
        <b val="0"/>
        <sz val="11"/>
        <color rgb="FF333333"/>
      </font>
      <fill>
        <patternFill>
          <bgColor rgb="FFFFC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3300"/>
      </font>
    </dxf>
    <dxf>
      <font>
        <b val="0"/>
        <sz val="11"/>
        <color rgb="FF333333"/>
      </font>
      <fill>
        <patternFill>
          <bgColor rgb="FFFFC000"/>
        </patternFill>
      </fill>
    </dxf>
    <dxf>
      <font>
        <b/>
        <i val="0"/>
        <sz val="11"/>
        <color rgb="FF0000FF"/>
      </font>
      <fill>
        <patternFill>
          <bgColor rgb="FFFFFF99"/>
        </patternFill>
      </fill>
    </dxf>
    <dxf>
      <font>
        <b/>
        <i val="0"/>
        <sz val="11"/>
        <color rgb="FF800080"/>
      </font>
    </dxf>
    <dxf>
      <font>
        <b val="0"/>
        <sz val="11"/>
        <color rgb="FF808080"/>
      </font>
      <fill>
        <patternFill>
          <bgColor rgb="FFC0C0C0"/>
        </patternFill>
      </fill>
    </dxf>
    <dxf>
      <font>
        <b val="0"/>
        <sz val="11"/>
        <color rgb="FF333333"/>
      </font>
      <fill>
        <patternFill>
          <bgColor rgb="FFFFC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3300"/>
      </font>
    </dxf>
    <dxf>
      <font>
        <b val="0"/>
        <sz val="11"/>
        <color rgb="FF333333"/>
      </font>
      <fill>
        <patternFill>
          <bgColor rgb="FFFFC000"/>
        </patternFill>
      </fill>
    </dxf>
    <dxf>
      <font>
        <b/>
        <i val="0"/>
        <sz val="11"/>
        <color rgb="FF0000FF"/>
      </font>
      <fill>
        <patternFill>
          <bgColor rgb="FFFFFF99"/>
        </patternFill>
      </fill>
    </dxf>
    <dxf>
      <font>
        <b/>
        <i val="0"/>
        <sz val="11"/>
        <color rgb="FF800080"/>
      </font>
    </dxf>
    <dxf>
      <font>
        <b val="0"/>
        <sz val="11"/>
        <color rgb="FF808080"/>
      </font>
      <fill>
        <patternFill>
          <bgColor rgb="FFC0C0C0"/>
        </patternFill>
      </fill>
    </dxf>
    <dxf>
      <font>
        <b/>
        <i val="0"/>
        <sz val="11"/>
        <color rgb="FF0000FF"/>
      </font>
      <fill>
        <patternFill>
          <bgColor rgb="FFFFFF99"/>
        </patternFill>
      </fill>
    </dxf>
    <dxf>
      <font>
        <b val="0"/>
        <sz val="11"/>
        <color rgb="FF333333"/>
      </font>
      <fill>
        <patternFill>
          <bgColor rgb="FFFFC00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3300"/>
      </font>
    </dxf>
    <dxf>
      <font>
        <b val="0"/>
        <sz val="11"/>
        <color rgb="FF333333"/>
      </font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3300"/>
      <rgbColor rgb="FF00CC00"/>
      <rgbColor rgb="FF0000FF"/>
      <rgbColor rgb="FFFFFF00"/>
      <rgbColor rgb="FFFF00FF"/>
      <rgbColor rgb="FFD9D9D9"/>
      <rgbColor rgb="FF800000"/>
      <rgbColor rgb="FF008000"/>
      <rgbColor rgb="FF000080"/>
      <rgbColor rgb="FF70AD47"/>
      <rgbColor rgb="FF800080"/>
      <rgbColor rgb="FF0070C0"/>
      <rgbColor rgb="FFC0C0C0"/>
      <rgbColor rgb="FF808080"/>
      <rgbColor rgb="FF8FBFF0"/>
      <rgbColor rgb="FF993366"/>
      <rgbColor rgb="FFE2F0D9"/>
      <rgbColor rgb="FFCCFFFF"/>
      <rgbColor rgb="FF660066"/>
      <rgbColor rgb="FFEF8F30"/>
      <rgbColor rgb="FF0563C1"/>
      <rgbColor rgb="FFB4C7E7"/>
      <rgbColor rgb="FF000080"/>
      <rgbColor rgb="FFFF00FF"/>
      <rgbColor rgb="FFFFCC66"/>
      <rgbColor rgb="FFF8CBAD"/>
      <rgbColor rgb="FF800080"/>
      <rgbColor rgb="FF800000"/>
      <rgbColor rgb="FF2E75B6"/>
      <rgbColor rgb="FF0000FF"/>
      <rgbColor rgb="FF00CCFF"/>
      <rgbColor rgb="FFDAE3F3"/>
      <rgbColor rgb="FFCCFFCC"/>
      <rgbColor rgb="FFFFFF99"/>
      <rgbColor rgb="FF99CCFF"/>
      <rgbColor rgb="FFFF99CC"/>
      <rgbColor rgb="FFBFBFBF"/>
      <rgbColor rgb="FFFFCC99"/>
      <rgbColor rgb="FF4472C4"/>
      <rgbColor rgb="FFA9D18E"/>
      <rgbColor rgb="FF92D050"/>
      <rgbColor rgb="FFFFC000"/>
      <rgbColor rgb="FFFF9900"/>
      <rgbColor rgb="FFFF6600"/>
      <rgbColor rgb="FF66CC00"/>
      <rgbColor rgb="FF7F7F7F"/>
      <rgbColor rgb="FF003366"/>
      <rgbColor rgb="FF00B050"/>
      <rgbColor rgb="FF003300"/>
      <rgbColor rgb="FF3C3C3C"/>
      <rgbColor rgb="FFCC3300"/>
      <rgbColor rgb="FFFF9933"/>
      <rgbColor rgb="FFFFE6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713880</xdr:colOff>
      <xdr:row>45</xdr:row>
      <xdr:rowOff>142560</xdr:rowOff>
    </xdr:to>
    <xdr:sp macro="" textlink="">
      <xdr:nvSpPr>
        <xdr:cNvPr id="2" name="CustomShape 1" hidden="1"/>
        <xdr:cNvSpPr/>
      </xdr:nvSpPr>
      <xdr:spPr>
        <a:xfrm>
          <a:off x="0" y="0"/>
          <a:ext cx="10967760" cy="92736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713880</xdr:colOff>
      <xdr:row>45</xdr:row>
      <xdr:rowOff>142560</xdr:rowOff>
    </xdr:to>
    <xdr:sp macro="" textlink="">
      <xdr:nvSpPr>
        <xdr:cNvPr id="3" name="CustomShape 1" hidden="1"/>
        <xdr:cNvSpPr/>
      </xdr:nvSpPr>
      <xdr:spPr>
        <a:xfrm>
          <a:off x="0" y="0"/>
          <a:ext cx="10967760" cy="92736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713880</xdr:colOff>
      <xdr:row>45</xdr:row>
      <xdr:rowOff>142560</xdr:rowOff>
    </xdr:to>
    <xdr:sp macro="" textlink="">
      <xdr:nvSpPr>
        <xdr:cNvPr id="4" name="CustomShape 1" hidden="1"/>
        <xdr:cNvSpPr/>
      </xdr:nvSpPr>
      <xdr:spPr>
        <a:xfrm>
          <a:off x="0" y="0"/>
          <a:ext cx="10967760" cy="92736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713880</xdr:colOff>
      <xdr:row>45</xdr:row>
      <xdr:rowOff>142560</xdr:rowOff>
    </xdr:to>
    <xdr:sp macro="" textlink="">
      <xdr:nvSpPr>
        <xdr:cNvPr id="5" name="CustomShape 1" hidden="1"/>
        <xdr:cNvSpPr/>
      </xdr:nvSpPr>
      <xdr:spPr>
        <a:xfrm>
          <a:off x="0" y="0"/>
          <a:ext cx="10967760" cy="92736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713880</xdr:colOff>
      <xdr:row>45</xdr:row>
      <xdr:rowOff>142560</xdr:rowOff>
    </xdr:to>
    <xdr:sp macro="" textlink="">
      <xdr:nvSpPr>
        <xdr:cNvPr id="6" name="CustomShape 1" hidden="1"/>
        <xdr:cNvSpPr/>
      </xdr:nvSpPr>
      <xdr:spPr>
        <a:xfrm>
          <a:off x="0" y="0"/>
          <a:ext cx="10967760" cy="92736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713880</xdr:colOff>
      <xdr:row>45</xdr:row>
      <xdr:rowOff>142560</xdr:rowOff>
    </xdr:to>
    <xdr:sp macro="" textlink="">
      <xdr:nvSpPr>
        <xdr:cNvPr id="7" name="CustomShape 1" hidden="1"/>
        <xdr:cNvSpPr/>
      </xdr:nvSpPr>
      <xdr:spPr>
        <a:xfrm>
          <a:off x="0" y="0"/>
          <a:ext cx="10967760" cy="92736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713880</xdr:colOff>
      <xdr:row>45</xdr:row>
      <xdr:rowOff>142560</xdr:rowOff>
    </xdr:to>
    <xdr:sp macro="" textlink="">
      <xdr:nvSpPr>
        <xdr:cNvPr id="8" name="CustomShape 1" hidden="1"/>
        <xdr:cNvSpPr/>
      </xdr:nvSpPr>
      <xdr:spPr>
        <a:xfrm>
          <a:off x="0" y="0"/>
          <a:ext cx="10967760" cy="92736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713880</xdr:colOff>
      <xdr:row>45</xdr:row>
      <xdr:rowOff>142560</xdr:rowOff>
    </xdr:to>
    <xdr:sp macro="" textlink="">
      <xdr:nvSpPr>
        <xdr:cNvPr id="9" name="CustomShape 1" hidden="1"/>
        <xdr:cNvSpPr/>
      </xdr:nvSpPr>
      <xdr:spPr>
        <a:xfrm>
          <a:off x="0" y="0"/>
          <a:ext cx="10967760" cy="92736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713880</xdr:colOff>
      <xdr:row>45</xdr:row>
      <xdr:rowOff>142560</xdr:rowOff>
    </xdr:to>
    <xdr:sp macro="" textlink="">
      <xdr:nvSpPr>
        <xdr:cNvPr id="10" name="CustomShape 1" hidden="1"/>
        <xdr:cNvSpPr/>
      </xdr:nvSpPr>
      <xdr:spPr>
        <a:xfrm>
          <a:off x="0" y="0"/>
          <a:ext cx="10967760" cy="92736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713880</xdr:colOff>
      <xdr:row>45</xdr:row>
      <xdr:rowOff>142560</xdr:rowOff>
    </xdr:to>
    <xdr:sp macro="" textlink="">
      <xdr:nvSpPr>
        <xdr:cNvPr id="11" name="CustomShape 1" hidden="1"/>
        <xdr:cNvSpPr/>
      </xdr:nvSpPr>
      <xdr:spPr>
        <a:xfrm>
          <a:off x="0" y="0"/>
          <a:ext cx="10967760" cy="92736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713880</xdr:colOff>
      <xdr:row>45</xdr:row>
      <xdr:rowOff>142560</xdr:rowOff>
    </xdr:to>
    <xdr:sp macro="" textlink="">
      <xdr:nvSpPr>
        <xdr:cNvPr id="12" name="CustomShape 1" hidden="1"/>
        <xdr:cNvSpPr/>
      </xdr:nvSpPr>
      <xdr:spPr>
        <a:xfrm>
          <a:off x="0" y="0"/>
          <a:ext cx="10967760" cy="92736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713880</xdr:colOff>
      <xdr:row>45</xdr:row>
      <xdr:rowOff>142560</xdr:rowOff>
    </xdr:to>
    <xdr:sp macro="" textlink="">
      <xdr:nvSpPr>
        <xdr:cNvPr id="13" name="CustomShape 1" hidden="1"/>
        <xdr:cNvSpPr/>
      </xdr:nvSpPr>
      <xdr:spPr>
        <a:xfrm>
          <a:off x="0" y="0"/>
          <a:ext cx="10967760" cy="92736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713880</xdr:colOff>
      <xdr:row>45</xdr:row>
      <xdr:rowOff>142560</xdr:rowOff>
    </xdr:to>
    <xdr:sp macro="" textlink="">
      <xdr:nvSpPr>
        <xdr:cNvPr id="14" name="CustomShape 1" hidden="1"/>
        <xdr:cNvSpPr/>
      </xdr:nvSpPr>
      <xdr:spPr>
        <a:xfrm>
          <a:off x="0" y="0"/>
          <a:ext cx="10967760" cy="92736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713880</xdr:colOff>
      <xdr:row>45</xdr:row>
      <xdr:rowOff>142560</xdr:rowOff>
    </xdr:to>
    <xdr:sp macro="" textlink="">
      <xdr:nvSpPr>
        <xdr:cNvPr id="15" name="CustomShape 1" hidden="1"/>
        <xdr:cNvSpPr/>
      </xdr:nvSpPr>
      <xdr:spPr>
        <a:xfrm>
          <a:off x="0" y="0"/>
          <a:ext cx="10967760" cy="92736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713880</xdr:colOff>
      <xdr:row>45</xdr:row>
      <xdr:rowOff>142560</xdr:rowOff>
    </xdr:to>
    <xdr:sp macro="" textlink="">
      <xdr:nvSpPr>
        <xdr:cNvPr id="16" name="CustomShape 1" hidden="1"/>
        <xdr:cNvSpPr/>
      </xdr:nvSpPr>
      <xdr:spPr>
        <a:xfrm>
          <a:off x="0" y="0"/>
          <a:ext cx="10967760" cy="92736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713880</xdr:colOff>
      <xdr:row>45</xdr:row>
      <xdr:rowOff>142560</xdr:rowOff>
    </xdr:to>
    <xdr:sp macro="" textlink="">
      <xdr:nvSpPr>
        <xdr:cNvPr id="17" name="CustomShape 1" hidden="1"/>
        <xdr:cNvSpPr/>
      </xdr:nvSpPr>
      <xdr:spPr>
        <a:xfrm>
          <a:off x="0" y="0"/>
          <a:ext cx="10967760" cy="92736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713880</xdr:colOff>
      <xdr:row>45</xdr:row>
      <xdr:rowOff>142560</xdr:rowOff>
    </xdr:to>
    <xdr:sp macro="" textlink="">
      <xdr:nvSpPr>
        <xdr:cNvPr id="18" name="CustomShape 1" hidden="1"/>
        <xdr:cNvSpPr/>
      </xdr:nvSpPr>
      <xdr:spPr>
        <a:xfrm>
          <a:off x="0" y="0"/>
          <a:ext cx="10967760" cy="92736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713880</xdr:colOff>
      <xdr:row>45</xdr:row>
      <xdr:rowOff>142560</xdr:rowOff>
    </xdr:to>
    <xdr:sp macro="" textlink="">
      <xdr:nvSpPr>
        <xdr:cNvPr id="19" name="CustomShape 1" hidden="1"/>
        <xdr:cNvSpPr/>
      </xdr:nvSpPr>
      <xdr:spPr>
        <a:xfrm>
          <a:off x="0" y="0"/>
          <a:ext cx="10967760" cy="92736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713880</xdr:colOff>
      <xdr:row>45</xdr:row>
      <xdr:rowOff>142560</xdr:rowOff>
    </xdr:to>
    <xdr:sp macro="" textlink="">
      <xdr:nvSpPr>
        <xdr:cNvPr id="20" name="CustomShape 1" hidden="1"/>
        <xdr:cNvSpPr/>
      </xdr:nvSpPr>
      <xdr:spPr>
        <a:xfrm>
          <a:off x="0" y="0"/>
          <a:ext cx="10967760" cy="92736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713880</xdr:colOff>
      <xdr:row>45</xdr:row>
      <xdr:rowOff>142560</xdr:rowOff>
    </xdr:to>
    <xdr:sp macro="" textlink="">
      <xdr:nvSpPr>
        <xdr:cNvPr id="21" name="CustomShape 1" hidden="1"/>
        <xdr:cNvSpPr/>
      </xdr:nvSpPr>
      <xdr:spPr>
        <a:xfrm>
          <a:off x="0" y="0"/>
          <a:ext cx="10967760" cy="92736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713880</xdr:colOff>
      <xdr:row>45</xdr:row>
      <xdr:rowOff>142560</xdr:rowOff>
    </xdr:to>
    <xdr:sp macro="" textlink="">
      <xdr:nvSpPr>
        <xdr:cNvPr id="22" name="CustomShape 1" hidden="1"/>
        <xdr:cNvSpPr/>
      </xdr:nvSpPr>
      <xdr:spPr>
        <a:xfrm>
          <a:off x="0" y="0"/>
          <a:ext cx="10967760" cy="92736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713880</xdr:colOff>
      <xdr:row>45</xdr:row>
      <xdr:rowOff>142560</xdr:rowOff>
    </xdr:to>
    <xdr:sp macro="" textlink="">
      <xdr:nvSpPr>
        <xdr:cNvPr id="23" name="CustomShape 1" hidden="1"/>
        <xdr:cNvSpPr/>
      </xdr:nvSpPr>
      <xdr:spPr>
        <a:xfrm>
          <a:off x="0" y="0"/>
          <a:ext cx="10967760" cy="92736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713880</xdr:colOff>
      <xdr:row>45</xdr:row>
      <xdr:rowOff>142560</xdr:rowOff>
    </xdr:to>
    <xdr:sp macro="" textlink="">
      <xdr:nvSpPr>
        <xdr:cNvPr id="24" name="CustomShape 1" hidden="1"/>
        <xdr:cNvSpPr/>
      </xdr:nvSpPr>
      <xdr:spPr>
        <a:xfrm>
          <a:off x="0" y="0"/>
          <a:ext cx="10967760" cy="92736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713880</xdr:colOff>
      <xdr:row>45</xdr:row>
      <xdr:rowOff>142560</xdr:rowOff>
    </xdr:to>
    <xdr:sp macro="" textlink="">
      <xdr:nvSpPr>
        <xdr:cNvPr id="25" name="CustomShape 1" hidden="1"/>
        <xdr:cNvSpPr/>
      </xdr:nvSpPr>
      <xdr:spPr>
        <a:xfrm>
          <a:off x="0" y="0"/>
          <a:ext cx="10967760" cy="92736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713880</xdr:colOff>
      <xdr:row>45</xdr:row>
      <xdr:rowOff>142560</xdr:rowOff>
    </xdr:to>
    <xdr:sp macro="" textlink="">
      <xdr:nvSpPr>
        <xdr:cNvPr id="26" name="CustomShape 1" hidden="1"/>
        <xdr:cNvSpPr/>
      </xdr:nvSpPr>
      <xdr:spPr>
        <a:xfrm>
          <a:off x="0" y="0"/>
          <a:ext cx="10967760" cy="92736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713880</xdr:colOff>
      <xdr:row>45</xdr:row>
      <xdr:rowOff>142560</xdr:rowOff>
    </xdr:to>
    <xdr:sp macro="" textlink="">
      <xdr:nvSpPr>
        <xdr:cNvPr id="27" name="CustomShape 1" hidden="1"/>
        <xdr:cNvSpPr/>
      </xdr:nvSpPr>
      <xdr:spPr>
        <a:xfrm>
          <a:off x="0" y="0"/>
          <a:ext cx="10967760" cy="92736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713880</xdr:colOff>
      <xdr:row>45</xdr:row>
      <xdr:rowOff>142560</xdr:rowOff>
    </xdr:to>
    <xdr:sp macro="" textlink="">
      <xdr:nvSpPr>
        <xdr:cNvPr id="28" name="CustomShape 1" hidden="1"/>
        <xdr:cNvSpPr/>
      </xdr:nvSpPr>
      <xdr:spPr>
        <a:xfrm>
          <a:off x="0" y="0"/>
          <a:ext cx="10967760" cy="92736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713880</xdr:colOff>
      <xdr:row>45</xdr:row>
      <xdr:rowOff>142560</xdr:rowOff>
    </xdr:to>
    <xdr:sp macro="" textlink="">
      <xdr:nvSpPr>
        <xdr:cNvPr id="29" name="CustomShape 1" hidden="1"/>
        <xdr:cNvSpPr/>
      </xdr:nvSpPr>
      <xdr:spPr>
        <a:xfrm>
          <a:off x="0" y="0"/>
          <a:ext cx="10967760" cy="92736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713880</xdr:colOff>
      <xdr:row>45</xdr:row>
      <xdr:rowOff>142560</xdr:rowOff>
    </xdr:to>
    <xdr:sp macro="" textlink="">
      <xdr:nvSpPr>
        <xdr:cNvPr id="30" name="CustomShape 1" hidden="1"/>
        <xdr:cNvSpPr/>
      </xdr:nvSpPr>
      <xdr:spPr>
        <a:xfrm>
          <a:off x="0" y="0"/>
          <a:ext cx="10967760" cy="92736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713880</xdr:colOff>
      <xdr:row>45</xdr:row>
      <xdr:rowOff>142560</xdr:rowOff>
    </xdr:to>
    <xdr:sp macro="" textlink="">
      <xdr:nvSpPr>
        <xdr:cNvPr id="31" name="CustomShape 1" hidden="1"/>
        <xdr:cNvSpPr/>
      </xdr:nvSpPr>
      <xdr:spPr>
        <a:xfrm>
          <a:off x="0" y="0"/>
          <a:ext cx="10967760" cy="92736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713880</xdr:colOff>
      <xdr:row>45</xdr:row>
      <xdr:rowOff>142560</xdr:rowOff>
    </xdr:to>
    <xdr:sp macro="" textlink="">
      <xdr:nvSpPr>
        <xdr:cNvPr id="32" name="CustomShape 1" hidden="1"/>
        <xdr:cNvSpPr/>
      </xdr:nvSpPr>
      <xdr:spPr>
        <a:xfrm>
          <a:off x="0" y="0"/>
          <a:ext cx="10967760" cy="92736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713880</xdr:colOff>
      <xdr:row>45</xdr:row>
      <xdr:rowOff>142560</xdr:rowOff>
    </xdr:to>
    <xdr:sp macro="" textlink="">
      <xdr:nvSpPr>
        <xdr:cNvPr id="33" name="CustomShape 1" hidden="1"/>
        <xdr:cNvSpPr/>
      </xdr:nvSpPr>
      <xdr:spPr>
        <a:xfrm>
          <a:off x="0" y="0"/>
          <a:ext cx="10967760" cy="92736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713880</xdr:colOff>
      <xdr:row>45</xdr:row>
      <xdr:rowOff>142560</xdr:rowOff>
    </xdr:to>
    <xdr:sp macro="" textlink="">
      <xdr:nvSpPr>
        <xdr:cNvPr id="34" name="CustomShape 1" hidden="1"/>
        <xdr:cNvSpPr/>
      </xdr:nvSpPr>
      <xdr:spPr>
        <a:xfrm>
          <a:off x="0" y="0"/>
          <a:ext cx="10967760" cy="92736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713880</xdr:colOff>
      <xdr:row>45</xdr:row>
      <xdr:rowOff>142560</xdr:rowOff>
    </xdr:to>
    <xdr:sp macro="" textlink="">
      <xdr:nvSpPr>
        <xdr:cNvPr id="35" name="CustomShape 1" hidden="1"/>
        <xdr:cNvSpPr/>
      </xdr:nvSpPr>
      <xdr:spPr>
        <a:xfrm>
          <a:off x="0" y="0"/>
          <a:ext cx="10967760" cy="92736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713880</xdr:colOff>
      <xdr:row>45</xdr:row>
      <xdr:rowOff>142560</xdr:rowOff>
    </xdr:to>
    <xdr:sp macro="" textlink="">
      <xdr:nvSpPr>
        <xdr:cNvPr id="36" name="CustomShape 1" hidden="1"/>
        <xdr:cNvSpPr/>
      </xdr:nvSpPr>
      <xdr:spPr>
        <a:xfrm>
          <a:off x="0" y="0"/>
          <a:ext cx="10967760" cy="92736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713880</xdr:colOff>
      <xdr:row>45</xdr:row>
      <xdr:rowOff>142560</xdr:rowOff>
    </xdr:to>
    <xdr:sp macro="" textlink="">
      <xdr:nvSpPr>
        <xdr:cNvPr id="37" name="CustomShape 1" hidden="1"/>
        <xdr:cNvSpPr/>
      </xdr:nvSpPr>
      <xdr:spPr>
        <a:xfrm>
          <a:off x="0" y="0"/>
          <a:ext cx="10967760" cy="92736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713880</xdr:colOff>
      <xdr:row>45</xdr:row>
      <xdr:rowOff>142560</xdr:rowOff>
    </xdr:to>
    <xdr:sp macro="" textlink="">
      <xdr:nvSpPr>
        <xdr:cNvPr id="38" name="CustomShape 1" hidden="1"/>
        <xdr:cNvSpPr/>
      </xdr:nvSpPr>
      <xdr:spPr>
        <a:xfrm>
          <a:off x="0" y="0"/>
          <a:ext cx="10967760" cy="92736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713880</xdr:colOff>
      <xdr:row>45</xdr:row>
      <xdr:rowOff>142560</xdr:rowOff>
    </xdr:to>
    <xdr:sp macro="" textlink="">
      <xdr:nvSpPr>
        <xdr:cNvPr id="39" name="CustomShape 1" hidden="1"/>
        <xdr:cNvSpPr/>
      </xdr:nvSpPr>
      <xdr:spPr>
        <a:xfrm>
          <a:off x="0" y="0"/>
          <a:ext cx="10967760" cy="92736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713880</xdr:colOff>
      <xdr:row>45</xdr:row>
      <xdr:rowOff>142560</xdr:rowOff>
    </xdr:to>
    <xdr:sp macro="" textlink="">
      <xdr:nvSpPr>
        <xdr:cNvPr id="40" name="CustomShape 1" hidden="1"/>
        <xdr:cNvSpPr/>
      </xdr:nvSpPr>
      <xdr:spPr>
        <a:xfrm>
          <a:off x="0" y="0"/>
          <a:ext cx="10967760" cy="92736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713880</xdr:colOff>
      <xdr:row>45</xdr:row>
      <xdr:rowOff>142560</xdr:rowOff>
    </xdr:to>
    <xdr:sp macro="" textlink="">
      <xdr:nvSpPr>
        <xdr:cNvPr id="41" name="CustomShape 1" hidden="1"/>
        <xdr:cNvSpPr/>
      </xdr:nvSpPr>
      <xdr:spPr>
        <a:xfrm>
          <a:off x="0" y="0"/>
          <a:ext cx="10967760" cy="92736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713880</xdr:colOff>
      <xdr:row>45</xdr:row>
      <xdr:rowOff>142560</xdr:rowOff>
    </xdr:to>
    <xdr:sp macro="" textlink="">
      <xdr:nvSpPr>
        <xdr:cNvPr id="42" name="CustomShape 1" hidden="1"/>
        <xdr:cNvSpPr/>
      </xdr:nvSpPr>
      <xdr:spPr>
        <a:xfrm>
          <a:off x="0" y="0"/>
          <a:ext cx="10967760" cy="92736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713880</xdr:colOff>
      <xdr:row>45</xdr:row>
      <xdr:rowOff>142560</xdr:rowOff>
    </xdr:to>
    <xdr:sp macro="" textlink="">
      <xdr:nvSpPr>
        <xdr:cNvPr id="43" name="CustomShape 1" hidden="1"/>
        <xdr:cNvSpPr/>
      </xdr:nvSpPr>
      <xdr:spPr>
        <a:xfrm>
          <a:off x="0" y="0"/>
          <a:ext cx="10967760" cy="92736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713880</xdr:colOff>
      <xdr:row>45</xdr:row>
      <xdr:rowOff>142560</xdr:rowOff>
    </xdr:to>
    <xdr:sp macro="" textlink="">
      <xdr:nvSpPr>
        <xdr:cNvPr id="44" name="CustomShape 1" hidden="1"/>
        <xdr:cNvSpPr/>
      </xdr:nvSpPr>
      <xdr:spPr>
        <a:xfrm>
          <a:off x="0" y="0"/>
          <a:ext cx="10967760" cy="92736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713880</xdr:colOff>
      <xdr:row>45</xdr:row>
      <xdr:rowOff>142560</xdr:rowOff>
    </xdr:to>
    <xdr:sp macro="" textlink="">
      <xdr:nvSpPr>
        <xdr:cNvPr id="45" name="CustomShape 1" hidden="1"/>
        <xdr:cNvSpPr/>
      </xdr:nvSpPr>
      <xdr:spPr>
        <a:xfrm>
          <a:off x="0" y="0"/>
          <a:ext cx="10967760" cy="92736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713880</xdr:colOff>
      <xdr:row>45</xdr:row>
      <xdr:rowOff>142560</xdr:rowOff>
    </xdr:to>
    <xdr:sp macro="" textlink="">
      <xdr:nvSpPr>
        <xdr:cNvPr id="46" name="CustomShape 1" hidden="1"/>
        <xdr:cNvSpPr/>
      </xdr:nvSpPr>
      <xdr:spPr>
        <a:xfrm>
          <a:off x="0" y="0"/>
          <a:ext cx="10967760" cy="92736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713880</xdr:colOff>
      <xdr:row>45</xdr:row>
      <xdr:rowOff>142560</xdr:rowOff>
    </xdr:to>
    <xdr:sp macro="" textlink="">
      <xdr:nvSpPr>
        <xdr:cNvPr id="47" name="CustomShape 1" hidden="1"/>
        <xdr:cNvSpPr/>
      </xdr:nvSpPr>
      <xdr:spPr>
        <a:xfrm>
          <a:off x="0" y="0"/>
          <a:ext cx="10967760" cy="92736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713880</xdr:colOff>
      <xdr:row>45</xdr:row>
      <xdr:rowOff>142560</xdr:rowOff>
    </xdr:to>
    <xdr:sp macro="" textlink="">
      <xdr:nvSpPr>
        <xdr:cNvPr id="48" name="CustomShape 1" hidden="1"/>
        <xdr:cNvSpPr/>
      </xdr:nvSpPr>
      <xdr:spPr>
        <a:xfrm>
          <a:off x="0" y="0"/>
          <a:ext cx="10967760" cy="92736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713880</xdr:colOff>
      <xdr:row>45</xdr:row>
      <xdr:rowOff>142560</xdr:rowOff>
    </xdr:to>
    <xdr:sp macro="" textlink="">
      <xdr:nvSpPr>
        <xdr:cNvPr id="49" name="CustomShape 1" hidden="1"/>
        <xdr:cNvSpPr/>
      </xdr:nvSpPr>
      <xdr:spPr>
        <a:xfrm>
          <a:off x="0" y="0"/>
          <a:ext cx="10967760" cy="92736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713880</xdr:colOff>
      <xdr:row>45</xdr:row>
      <xdr:rowOff>142560</xdr:rowOff>
    </xdr:to>
    <xdr:sp macro="" textlink="">
      <xdr:nvSpPr>
        <xdr:cNvPr id="50" name="CustomShape 1" hidden="1"/>
        <xdr:cNvSpPr/>
      </xdr:nvSpPr>
      <xdr:spPr>
        <a:xfrm>
          <a:off x="0" y="0"/>
          <a:ext cx="10967760" cy="92736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713880</xdr:colOff>
      <xdr:row>45</xdr:row>
      <xdr:rowOff>142560</xdr:rowOff>
    </xdr:to>
    <xdr:sp macro="" textlink="">
      <xdr:nvSpPr>
        <xdr:cNvPr id="51" name="CustomShape 1" hidden="1"/>
        <xdr:cNvSpPr/>
      </xdr:nvSpPr>
      <xdr:spPr>
        <a:xfrm>
          <a:off x="0" y="0"/>
          <a:ext cx="10967760" cy="92736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713880</xdr:colOff>
      <xdr:row>45</xdr:row>
      <xdr:rowOff>142560</xdr:rowOff>
    </xdr:to>
    <xdr:sp macro="" textlink="">
      <xdr:nvSpPr>
        <xdr:cNvPr id="52" name="CustomShape 1" hidden="1"/>
        <xdr:cNvSpPr/>
      </xdr:nvSpPr>
      <xdr:spPr>
        <a:xfrm>
          <a:off x="0" y="0"/>
          <a:ext cx="10967760" cy="92736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713880</xdr:colOff>
      <xdr:row>45</xdr:row>
      <xdr:rowOff>142560</xdr:rowOff>
    </xdr:to>
    <xdr:sp macro="" textlink="">
      <xdr:nvSpPr>
        <xdr:cNvPr id="53" name="CustomShape 1" hidden="1"/>
        <xdr:cNvSpPr/>
      </xdr:nvSpPr>
      <xdr:spPr>
        <a:xfrm>
          <a:off x="0" y="0"/>
          <a:ext cx="10967760" cy="92736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713880</xdr:colOff>
      <xdr:row>45</xdr:row>
      <xdr:rowOff>142560</xdr:rowOff>
    </xdr:to>
    <xdr:sp macro="" textlink="">
      <xdr:nvSpPr>
        <xdr:cNvPr id="54" name="CustomShape 1" hidden="1"/>
        <xdr:cNvSpPr/>
      </xdr:nvSpPr>
      <xdr:spPr>
        <a:xfrm>
          <a:off x="0" y="0"/>
          <a:ext cx="10967760" cy="92736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713880</xdr:colOff>
      <xdr:row>45</xdr:row>
      <xdr:rowOff>142560</xdr:rowOff>
    </xdr:to>
    <xdr:sp macro="" textlink="">
      <xdr:nvSpPr>
        <xdr:cNvPr id="55" name="CustomShape 1" hidden="1"/>
        <xdr:cNvSpPr/>
      </xdr:nvSpPr>
      <xdr:spPr>
        <a:xfrm>
          <a:off x="0" y="0"/>
          <a:ext cx="10967760" cy="92736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713880</xdr:colOff>
      <xdr:row>45</xdr:row>
      <xdr:rowOff>142560</xdr:rowOff>
    </xdr:to>
    <xdr:sp macro="" textlink="">
      <xdr:nvSpPr>
        <xdr:cNvPr id="56" name="CustomShape 1" hidden="1"/>
        <xdr:cNvSpPr/>
      </xdr:nvSpPr>
      <xdr:spPr>
        <a:xfrm>
          <a:off x="0" y="0"/>
          <a:ext cx="10967760" cy="92736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713880</xdr:colOff>
      <xdr:row>45</xdr:row>
      <xdr:rowOff>142560</xdr:rowOff>
    </xdr:to>
    <xdr:sp macro="" textlink="">
      <xdr:nvSpPr>
        <xdr:cNvPr id="57" name="CustomShape 1" hidden="1"/>
        <xdr:cNvSpPr/>
      </xdr:nvSpPr>
      <xdr:spPr>
        <a:xfrm>
          <a:off x="0" y="0"/>
          <a:ext cx="10967760" cy="92736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713880</xdr:colOff>
      <xdr:row>45</xdr:row>
      <xdr:rowOff>142560</xdr:rowOff>
    </xdr:to>
    <xdr:sp macro="" textlink="">
      <xdr:nvSpPr>
        <xdr:cNvPr id="58" name="CustomShape 1" hidden="1"/>
        <xdr:cNvSpPr/>
      </xdr:nvSpPr>
      <xdr:spPr>
        <a:xfrm>
          <a:off x="0" y="0"/>
          <a:ext cx="10967760" cy="92736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713880</xdr:colOff>
      <xdr:row>45</xdr:row>
      <xdr:rowOff>142560</xdr:rowOff>
    </xdr:to>
    <xdr:sp macro="" textlink="">
      <xdr:nvSpPr>
        <xdr:cNvPr id="59" name="CustomShape 1" hidden="1"/>
        <xdr:cNvSpPr/>
      </xdr:nvSpPr>
      <xdr:spPr>
        <a:xfrm>
          <a:off x="0" y="0"/>
          <a:ext cx="10967760" cy="92736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713880</xdr:colOff>
      <xdr:row>45</xdr:row>
      <xdr:rowOff>142560</xdr:rowOff>
    </xdr:to>
    <xdr:sp macro="" textlink="">
      <xdr:nvSpPr>
        <xdr:cNvPr id="60" name="CustomShape 1" hidden="1"/>
        <xdr:cNvSpPr/>
      </xdr:nvSpPr>
      <xdr:spPr>
        <a:xfrm>
          <a:off x="0" y="0"/>
          <a:ext cx="10967760" cy="92736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713880</xdr:colOff>
      <xdr:row>45</xdr:row>
      <xdr:rowOff>142560</xdr:rowOff>
    </xdr:to>
    <xdr:sp macro="" textlink="">
      <xdr:nvSpPr>
        <xdr:cNvPr id="61" name="CustomShape 1" hidden="1"/>
        <xdr:cNvSpPr/>
      </xdr:nvSpPr>
      <xdr:spPr>
        <a:xfrm>
          <a:off x="0" y="0"/>
          <a:ext cx="10967760" cy="92736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713880</xdr:colOff>
      <xdr:row>45</xdr:row>
      <xdr:rowOff>142560</xdr:rowOff>
    </xdr:to>
    <xdr:sp macro="" textlink="">
      <xdr:nvSpPr>
        <xdr:cNvPr id="62" name="CustomShape 1" hidden="1"/>
        <xdr:cNvSpPr/>
      </xdr:nvSpPr>
      <xdr:spPr>
        <a:xfrm>
          <a:off x="0" y="0"/>
          <a:ext cx="10967760" cy="92736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713880</xdr:colOff>
      <xdr:row>45</xdr:row>
      <xdr:rowOff>142560</xdr:rowOff>
    </xdr:to>
    <xdr:sp macro="" textlink="">
      <xdr:nvSpPr>
        <xdr:cNvPr id="63" name="CustomShape 1" hidden="1"/>
        <xdr:cNvSpPr/>
      </xdr:nvSpPr>
      <xdr:spPr>
        <a:xfrm>
          <a:off x="0" y="0"/>
          <a:ext cx="10967760" cy="92736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713880</xdr:colOff>
      <xdr:row>45</xdr:row>
      <xdr:rowOff>142560</xdr:rowOff>
    </xdr:to>
    <xdr:sp macro="" textlink="">
      <xdr:nvSpPr>
        <xdr:cNvPr id="64" name="CustomShape 1" hidden="1"/>
        <xdr:cNvSpPr/>
      </xdr:nvSpPr>
      <xdr:spPr>
        <a:xfrm>
          <a:off x="0" y="0"/>
          <a:ext cx="10967760" cy="92736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713880</xdr:colOff>
      <xdr:row>45</xdr:row>
      <xdr:rowOff>142560</xdr:rowOff>
    </xdr:to>
    <xdr:sp macro="" textlink="">
      <xdr:nvSpPr>
        <xdr:cNvPr id="65" name="CustomShape 1" hidden="1"/>
        <xdr:cNvSpPr/>
      </xdr:nvSpPr>
      <xdr:spPr>
        <a:xfrm>
          <a:off x="0" y="0"/>
          <a:ext cx="10967760" cy="92736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713880</xdr:colOff>
      <xdr:row>45</xdr:row>
      <xdr:rowOff>142560</xdr:rowOff>
    </xdr:to>
    <xdr:sp macro="" textlink="">
      <xdr:nvSpPr>
        <xdr:cNvPr id="66" name="CustomShape 1" hidden="1"/>
        <xdr:cNvSpPr/>
      </xdr:nvSpPr>
      <xdr:spPr>
        <a:xfrm>
          <a:off x="0" y="0"/>
          <a:ext cx="10967760" cy="92736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713880</xdr:colOff>
      <xdr:row>45</xdr:row>
      <xdr:rowOff>142560</xdr:rowOff>
    </xdr:to>
    <xdr:sp macro="" textlink="">
      <xdr:nvSpPr>
        <xdr:cNvPr id="67" name="CustomShape 1" hidden="1"/>
        <xdr:cNvSpPr/>
      </xdr:nvSpPr>
      <xdr:spPr>
        <a:xfrm>
          <a:off x="0" y="0"/>
          <a:ext cx="10967760" cy="92736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713880</xdr:colOff>
      <xdr:row>45</xdr:row>
      <xdr:rowOff>142560</xdr:rowOff>
    </xdr:to>
    <xdr:sp macro="" textlink="">
      <xdr:nvSpPr>
        <xdr:cNvPr id="68" name="CustomShape 1" hidden="1"/>
        <xdr:cNvSpPr/>
      </xdr:nvSpPr>
      <xdr:spPr>
        <a:xfrm>
          <a:off x="0" y="0"/>
          <a:ext cx="10967760" cy="92736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713880</xdr:colOff>
      <xdr:row>45</xdr:row>
      <xdr:rowOff>142560</xdr:rowOff>
    </xdr:to>
    <xdr:sp macro="" textlink="">
      <xdr:nvSpPr>
        <xdr:cNvPr id="69" name="CustomShape 1" hidden="1"/>
        <xdr:cNvSpPr/>
      </xdr:nvSpPr>
      <xdr:spPr>
        <a:xfrm>
          <a:off x="0" y="0"/>
          <a:ext cx="10967760" cy="92736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713880</xdr:colOff>
      <xdr:row>45</xdr:row>
      <xdr:rowOff>142560</xdr:rowOff>
    </xdr:to>
    <xdr:sp macro="" textlink="">
      <xdr:nvSpPr>
        <xdr:cNvPr id="70" name="CustomShape 1" hidden="1"/>
        <xdr:cNvSpPr/>
      </xdr:nvSpPr>
      <xdr:spPr>
        <a:xfrm>
          <a:off x="0" y="0"/>
          <a:ext cx="10967760" cy="92736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713880</xdr:colOff>
      <xdr:row>45</xdr:row>
      <xdr:rowOff>142560</xdr:rowOff>
    </xdr:to>
    <xdr:sp macro="" textlink="">
      <xdr:nvSpPr>
        <xdr:cNvPr id="71" name="CustomShape 1" hidden="1"/>
        <xdr:cNvSpPr/>
      </xdr:nvSpPr>
      <xdr:spPr>
        <a:xfrm>
          <a:off x="0" y="0"/>
          <a:ext cx="10967760" cy="92736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713880</xdr:colOff>
      <xdr:row>45</xdr:row>
      <xdr:rowOff>142560</xdr:rowOff>
    </xdr:to>
    <xdr:sp macro="" textlink="">
      <xdr:nvSpPr>
        <xdr:cNvPr id="72" name="CustomShape 1" hidden="1"/>
        <xdr:cNvSpPr/>
      </xdr:nvSpPr>
      <xdr:spPr>
        <a:xfrm>
          <a:off x="0" y="0"/>
          <a:ext cx="10967760" cy="92736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713880</xdr:colOff>
      <xdr:row>45</xdr:row>
      <xdr:rowOff>142560</xdr:rowOff>
    </xdr:to>
    <xdr:sp macro="" textlink="">
      <xdr:nvSpPr>
        <xdr:cNvPr id="73" name="CustomShape 1" hidden="1"/>
        <xdr:cNvSpPr/>
      </xdr:nvSpPr>
      <xdr:spPr>
        <a:xfrm>
          <a:off x="0" y="0"/>
          <a:ext cx="10967760" cy="92736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713880</xdr:colOff>
      <xdr:row>45</xdr:row>
      <xdr:rowOff>142560</xdr:rowOff>
    </xdr:to>
    <xdr:sp macro="" textlink="">
      <xdr:nvSpPr>
        <xdr:cNvPr id="74" name="CustomShape 1" hidden="1"/>
        <xdr:cNvSpPr/>
      </xdr:nvSpPr>
      <xdr:spPr>
        <a:xfrm>
          <a:off x="0" y="0"/>
          <a:ext cx="10967760" cy="92736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713880</xdr:colOff>
      <xdr:row>45</xdr:row>
      <xdr:rowOff>142560</xdr:rowOff>
    </xdr:to>
    <xdr:sp macro="" textlink="">
      <xdr:nvSpPr>
        <xdr:cNvPr id="75" name="CustomShape 1" hidden="1"/>
        <xdr:cNvSpPr/>
      </xdr:nvSpPr>
      <xdr:spPr>
        <a:xfrm>
          <a:off x="0" y="0"/>
          <a:ext cx="10967760" cy="92736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713880</xdr:colOff>
      <xdr:row>45</xdr:row>
      <xdr:rowOff>142560</xdr:rowOff>
    </xdr:to>
    <xdr:sp macro="" textlink="">
      <xdr:nvSpPr>
        <xdr:cNvPr id="76" name="CustomShape 1" hidden="1"/>
        <xdr:cNvSpPr/>
      </xdr:nvSpPr>
      <xdr:spPr>
        <a:xfrm>
          <a:off x="0" y="0"/>
          <a:ext cx="10967760" cy="92736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713880</xdr:colOff>
      <xdr:row>45</xdr:row>
      <xdr:rowOff>142560</xdr:rowOff>
    </xdr:to>
    <xdr:sp macro="" textlink="">
      <xdr:nvSpPr>
        <xdr:cNvPr id="77" name="CustomShape 1" hidden="1"/>
        <xdr:cNvSpPr/>
      </xdr:nvSpPr>
      <xdr:spPr>
        <a:xfrm>
          <a:off x="0" y="0"/>
          <a:ext cx="10967760" cy="92736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713880</xdr:colOff>
      <xdr:row>45</xdr:row>
      <xdr:rowOff>142560</xdr:rowOff>
    </xdr:to>
    <xdr:sp macro="" textlink="">
      <xdr:nvSpPr>
        <xdr:cNvPr id="78" name="CustomShape 1" hidden="1"/>
        <xdr:cNvSpPr/>
      </xdr:nvSpPr>
      <xdr:spPr>
        <a:xfrm>
          <a:off x="0" y="0"/>
          <a:ext cx="10967760" cy="92736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713880</xdr:colOff>
      <xdr:row>45</xdr:row>
      <xdr:rowOff>142560</xdr:rowOff>
    </xdr:to>
    <xdr:sp macro="" textlink="">
      <xdr:nvSpPr>
        <xdr:cNvPr id="79" name="CustomShape 1" hidden="1"/>
        <xdr:cNvSpPr/>
      </xdr:nvSpPr>
      <xdr:spPr>
        <a:xfrm>
          <a:off x="0" y="0"/>
          <a:ext cx="10967760" cy="92736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713880</xdr:colOff>
      <xdr:row>45</xdr:row>
      <xdr:rowOff>142560</xdr:rowOff>
    </xdr:to>
    <xdr:sp macro="" textlink="">
      <xdr:nvSpPr>
        <xdr:cNvPr id="80" name="CustomShape 1" hidden="1"/>
        <xdr:cNvSpPr/>
      </xdr:nvSpPr>
      <xdr:spPr>
        <a:xfrm>
          <a:off x="0" y="0"/>
          <a:ext cx="10967760" cy="92736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713880</xdr:colOff>
      <xdr:row>45</xdr:row>
      <xdr:rowOff>142560</xdr:rowOff>
    </xdr:to>
    <xdr:sp macro="" textlink="">
      <xdr:nvSpPr>
        <xdr:cNvPr id="81" name="CustomShape 1" hidden="1"/>
        <xdr:cNvSpPr/>
      </xdr:nvSpPr>
      <xdr:spPr>
        <a:xfrm>
          <a:off x="0" y="0"/>
          <a:ext cx="10967760" cy="92736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713880</xdr:colOff>
      <xdr:row>45</xdr:row>
      <xdr:rowOff>142560</xdr:rowOff>
    </xdr:to>
    <xdr:sp macro="" textlink="">
      <xdr:nvSpPr>
        <xdr:cNvPr id="82" name="CustomShape 1" hidden="1"/>
        <xdr:cNvSpPr/>
      </xdr:nvSpPr>
      <xdr:spPr>
        <a:xfrm>
          <a:off x="0" y="0"/>
          <a:ext cx="10967760" cy="92736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713880</xdr:colOff>
      <xdr:row>45</xdr:row>
      <xdr:rowOff>142560</xdr:rowOff>
    </xdr:to>
    <xdr:sp macro="" textlink="">
      <xdr:nvSpPr>
        <xdr:cNvPr id="83" name="CustomShape 1" hidden="1"/>
        <xdr:cNvSpPr/>
      </xdr:nvSpPr>
      <xdr:spPr>
        <a:xfrm>
          <a:off x="0" y="0"/>
          <a:ext cx="10967760" cy="92736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713880</xdr:colOff>
      <xdr:row>45</xdr:row>
      <xdr:rowOff>142560</xdr:rowOff>
    </xdr:to>
    <xdr:sp macro="" textlink="">
      <xdr:nvSpPr>
        <xdr:cNvPr id="84" name="CustomShape 1" hidden="1"/>
        <xdr:cNvSpPr/>
      </xdr:nvSpPr>
      <xdr:spPr>
        <a:xfrm>
          <a:off x="0" y="0"/>
          <a:ext cx="10967760" cy="92736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713880</xdr:colOff>
      <xdr:row>45</xdr:row>
      <xdr:rowOff>142560</xdr:rowOff>
    </xdr:to>
    <xdr:sp macro="" textlink="">
      <xdr:nvSpPr>
        <xdr:cNvPr id="85" name="CustomShape 1" hidden="1"/>
        <xdr:cNvSpPr/>
      </xdr:nvSpPr>
      <xdr:spPr>
        <a:xfrm>
          <a:off x="0" y="0"/>
          <a:ext cx="10967760" cy="92736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713880</xdr:colOff>
      <xdr:row>45</xdr:row>
      <xdr:rowOff>142560</xdr:rowOff>
    </xdr:to>
    <xdr:sp macro="" textlink="">
      <xdr:nvSpPr>
        <xdr:cNvPr id="86" name="CustomShape 1" hidden="1"/>
        <xdr:cNvSpPr/>
      </xdr:nvSpPr>
      <xdr:spPr>
        <a:xfrm>
          <a:off x="0" y="0"/>
          <a:ext cx="10967760" cy="92736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713880</xdr:colOff>
      <xdr:row>45</xdr:row>
      <xdr:rowOff>142560</xdr:rowOff>
    </xdr:to>
    <xdr:sp macro="" textlink="">
      <xdr:nvSpPr>
        <xdr:cNvPr id="87" name="CustomShape 1" hidden="1"/>
        <xdr:cNvSpPr/>
      </xdr:nvSpPr>
      <xdr:spPr>
        <a:xfrm>
          <a:off x="0" y="0"/>
          <a:ext cx="10967760" cy="92736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713880</xdr:colOff>
      <xdr:row>45</xdr:row>
      <xdr:rowOff>142560</xdr:rowOff>
    </xdr:to>
    <xdr:sp macro="" textlink="">
      <xdr:nvSpPr>
        <xdr:cNvPr id="88" name="CustomShape 1" hidden="1"/>
        <xdr:cNvSpPr/>
      </xdr:nvSpPr>
      <xdr:spPr>
        <a:xfrm>
          <a:off x="0" y="0"/>
          <a:ext cx="10967760" cy="92736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713880</xdr:colOff>
      <xdr:row>45</xdr:row>
      <xdr:rowOff>142560</xdr:rowOff>
    </xdr:to>
    <xdr:sp macro="" textlink="">
      <xdr:nvSpPr>
        <xdr:cNvPr id="89" name="CustomShape 1" hidden="1"/>
        <xdr:cNvSpPr/>
      </xdr:nvSpPr>
      <xdr:spPr>
        <a:xfrm>
          <a:off x="0" y="0"/>
          <a:ext cx="10967760" cy="92736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713880</xdr:colOff>
      <xdr:row>45</xdr:row>
      <xdr:rowOff>142560</xdr:rowOff>
    </xdr:to>
    <xdr:sp macro="" textlink="">
      <xdr:nvSpPr>
        <xdr:cNvPr id="90" name="CustomShape 1" hidden="1"/>
        <xdr:cNvSpPr/>
      </xdr:nvSpPr>
      <xdr:spPr>
        <a:xfrm>
          <a:off x="0" y="0"/>
          <a:ext cx="10967760" cy="92736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713880</xdr:colOff>
      <xdr:row>45</xdr:row>
      <xdr:rowOff>142560</xdr:rowOff>
    </xdr:to>
    <xdr:sp macro="" textlink="">
      <xdr:nvSpPr>
        <xdr:cNvPr id="91" name="CustomShape 1" hidden="1"/>
        <xdr:cNvSpPr/>
      </xdr:nvSpPr>
      <xdr:spPr>
        <a:xfrm>
          <a:off x="0" y="0"/>
          <a:ext cx="10967760" cy="92736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713880</xdr:colOff>
      <xdr:row>45</xdr:row>
      <xdr:rowOff>142560</xdr:rowOff>
    </xdr:to>
    <xdr:sp macro="" textlink="">
      <xdr:nvSpPr>
        <xdr:cNvPr id="92" name="CustomShape 1" hidden="1"/>
        <xdr:cNvSpPr/>
      </xdr:nvSpPr>
      <xdr:spPr>
        <a:xfrm>
          <a:off x="0" y="0"/>
          <a:ext cx="10967760" cy="92736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713880</xdr:colOff>
      <xdr:row>45</xdr:row>
      <xdr:rowOff>142560</xdr:rowOff>
    </xdr:to>
    <xdr:sp macro="" textlink="">
      <xdr:nvSpPr>
        <xdr:cNvPr id="93" name="CustomShape 1" hidden="1"/>
        <xdr:cNvSpPr/>
      </xdr:nvSpPr>
      <xdr:spPr>
        <a:xfrm>
          <a:off x="0" y="0"/>
          <a:ext cx="10967760" cy="92736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713880</xdr:colOff>
      <xdr:row>45</xdr:row>
      <xdr:rowOff>142560</xdr:rowOff>
    </xdr:to>
    <xdr:sp macro="" textlink="">
      <xdr:nvSpPr>
        <xdr:cNvPr id="94" name="CustomShape 1" hidden="1"/>
        <xdr:cNvSpPr/>
      </xdr:nvSpPr>
      <xdr:spPr>
        <a:xfrm>
          <a:off x="0" y="0"/>
          <a:ext cx="10967760" cy="92736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713880</xdr:colOff>
      <xdr:row>45</xdr:row>
      <xdr:rowOff>142560</xdr:rowOff>
    </xdr:to>
    <xdr:sp macro="" textlink="">
      <xdr:nvSpPr>
        <xdr:cNvPr id="95" name="CustomShape 1" hidden="1"/>
        <xdr:cNvSpPr/>
      </xdr:nvSpPr>
      <xdr:spPr>
        <a:xfrm>
          <a:off x="0" y="0"/>
          <a:ext cx="10967760" cy="92736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713880</xdr:colOff>
      <xdr:row>45</xdr:row>
      <xdr:rowOff>142560</xdr:rowOff>
    </xdr:to>
    <xdr:sp macro="" textlink="">
      <xdr:nvSpPr>
        <xdr:cNvPr id="96" name="CustomShape 1" hidden="1"/>
        <xdr:cNvSpPr/>
      </xdr:nvSpPr>
      <xdr:spPr>
        <a:xfrm>
          <a:off x="0" y="0"/>
          <a:ext cx="10967760" cy="92736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713880</xdr:colOff>
      <xdr:row>45</xdr:row>
      <xdr:rowOff>142560</xdr:rowOff>
    </xdr:to>
    <xdr:sp macro="" textlink="">
      <xdr:nvSpPr>
        <xdr:cNvPr id="97" name="CustomShape 1" hidden="1"/>
        <xdr:cNvSpPr/>
      </xdr:nvSpPr>
      <xdr:spPr>
        <a:xfrm>
          <a:off x="0" y="0"/>
          <a:ext cx="10967760" cy="92736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713880</xdr:colOff>
      <xdr:row>45</xdr:row>
      <xdr:rowOff>142560</xdr:rowOff>
    </xdr:to>
    <xdr:sp macro="" textlink="">
      <xdr:nvSpPr>
        <xdr:cNvPr id="98" name="CustomShape 1" hidden="1"/>
        <xdr:cNvSpPr/>
      </xdr:nvSpPr>
      <xdr:spPr>
        <a:xfrm>
          <a:off x="0" y="0"/>
          <a:ext cx="10967760" cy="92736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713880</xdr:colOff>
      <xdr:row>45</xdr:row>
      <xdr:rowOff>142560</xdr:rowOff>
    </xdr:to>
    <xdr:sp macro="" textlink="">
      <xdr:nvSpPr>
        <xdr:cNvPr id="99" name="CustomShape 1" hidden="1"/>
        <xdr:cNvSpPr/>
      </xdr:nvSpPr>
      <xdr:spPr>
        <a:xfrm>
          <a:off x="0" y="0"/>
          <a:ext cx="10967760" cy="92736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713880</xdr:colOff>
      <xdr:row>45</xdr:row>
      <xdr:rowOff>142560</xdr:rowOff>
    </xdr:to>
    <xdr:sp macro="" textlink="">
      <xdr:nvSpPr>
        <xdr:cNvPr id="100" name="CustomShape 1" hidden="1"/>
        <xdr:cNvSpPr/>
      </xdr:nvSpPr>
      <xdr:spPr>
        <a:xfrm>
          <a:off x="0" y="0"/>
          <a:ext cx="10967760" cy="92736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713880</xdr:colOff>
      <xdr:row>45</xdr:row>
      <xdr:rowOff>142560</xdr:rowOff>
    </xdr:to>
    <xdr:sp macro="" textlink="">
      <xdr:nvSpPr>
        <xdr:cNvPr id="101" name="CustomShape 1" hidden="1"/>
        <xdr:cNvSpPr/>
      </xdr:nvSpPr>
      <xdr:spPr>
        <a:xfrm>
          <a:off x="0" y="0"/>
          <a:ext cx="10967760" cy="927360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390240</xdr:colOff>
      <xdr:row>47</xdr:row>
      <xdr:rowOff>66240</xdr:rowOff>
    </xdr:to>
    <xdr:sp macro="" textlink="">
      <xdr:nvSpPr>
        <xdr:cNvPr id="100" name="CustomShape 1" hidden="1"/>
        <xdr:cNvSpPr/>
      </xdr:nvSpPr>
      <xdr:spPr>
        <a:xfrm>
          <a:off x="0" y="0"/>
          <a:ext cx="11855160" cy="940068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390240</xdr:colOff>
      <xdr:row>47</xdr:row>
      <xdr:rowOff>66240</xdr:rowOff>
    </xdr:to>
    <xdr:sp macro="" textlink="">
      <xdr:nvSpPr>
        <xdr:cNvPr id="101" name="CustomShape 1" hidden="1"/>
        <xdr:cNvSpPr/>
      </xdr:nvSpPr>
      <xdr:spPr>
        <a:xfrm>
          <a:off x="0" y="0"/>
          <a:ext cx="11855160" cy="940068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390240</xdr:colOff>
      <xdr:row>47</xdr:row>
      <xdr:rowOff>66240</xdr:rowOff>
    </xdr:to>
    <xdr:sp macro="" textlink="">
      <xdr:nvSpPr>
        <xdr:cNvPr id="102" name="CustomShape 1" hidden="1"/>
        <xdr:cNvSpPr/>
      </xdr:nvSpPr>
      <xdr:spPr>
        <a:xfrm>
          <a:off x="0" y="0"/>
          <a:ext cx="11855160" cy="940068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390240</xdr:colOff>
      <xdr:row>47</xdr:row>
      <xdr:rowOff>66240</xdr:rowOff>
    </xdr:to>
    <xdr:sp macro="" textlink="">
      <xdr:nvSpPr>
        <xdr:cNvPr id="103" name="CustomShape 1" hidden="1"/>
        <xdr:cNvSpPr/>
      </xdr:nvSpPr>
      <xdr:spPr>
        <a:xfrm>
          <a:off x="0" y="0"/>
          <a:ext cx="11855160" cy="940068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390240</xdr:colOff>
      <xdr:row>47</xdr:row>
      <xdr:rowOff>66240</xdr:rowOff>
    </xdr:to>
    <xdr:sp macro="" textlink="">
      <xdr:nvSpPr>
        <xdr:cNvPr id="104" name="CustomShape 1" hidden="1"/>
        <xdr:cNvSpPr/>
      </xdr:nvSpPr>
      <xdr:spPr>
        <a:xfrm>
          <a:off x="0" y="0"/>
          <a:ext cx="11855160" cy="940068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390240</xdr:colOff>
      <xdr:row>47</xdr:row>
      <xdr:rowOff>66240</xdr:rowOff>
    </xdr:to>
    <xdr:sp macro="" textlink="">
      <xdr:nvSpPr>
        <xdr:cNvPr id="105" name="CustomShape 1" hidden="1"/>
        <xdr:cNvSpPr/>
      </xdr:nvSpPr>
      <xdr:spPr>
        <a:xfrm>
          <a:off x="0" y="0"/>
          <a:ext cx="11855160" cy="940068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390240</xdr:colOff>
      <xdr:row>47</xdr:row>
      <xdr:rowOff>66240</xdr:rowOff>
    </xdr:to>
    <xdr:sp macro="" textlink="">
      <xdr:nvSpPr>
        <xdr:cNvPr id="106" name="CustomShape 1" hidden="1"/>
        <xdr:cNvSpPr/>
      </xdr:nvSpPr>
      <xdr:spPr>
        <a:xfrm>
          <a:off x="0" y="0"/>
          <a:ext cx="11855160" cy="940068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390240</xdr:colOff>
      <xdr:row>47</xdr:row>
      <xdr:rowOff>66240</xdr:rowOff>
    </xdr:to>
    <xdr:sp macro="" textlink="">
      <xdr:nvSpPr>
        <xdr:cNvPr id="107" name="CustomShape 1" hidden="1"/>
        <xdr:cNvSpPr/>
      </xdr:nvSpPr>
      <xdr:spPr>
        <a:xfrm>
          <a:off x="0" y="0"/>
          <a:ext cx="11855160" cy="940068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390240</xdr:colOff>
      <xdr:row>47</xdr:row>
      <xdr:rowOff>66240</xdr:rowOff>
    </xdr:to>
    <xdr:sp macro="" textlink="">
      <xdr:nvSpPr>
        <xdr:cNvPr id="108" name="CustomShape 1" hidden="1"/>
        <xdr:cNvSpPr/>
      </xdr:nvSpPr>
      <xdr:spPr>
        <a:xfrm>
          <a:off x="0" y="0"/>
          <a:ext cx="11855160" cy="940068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390240</xdr:colOff>
      <xdr:row>47</xdr:row>
      <xdr:rowOff>66240</xdr:rowOff>
    </xdr:to>
    <xdr:sp macro="" textlink="">
      <xdr:nvSpPr>
        <xdr:cNvPr id="109" name="CustomShape 1" hidden="1"/>
        <xdr:cNvSpPr/>
      </xdr:nvSpPr>
      <xdr:spPr>
        <a:xfrm>
          <a:off x="0" y="0"/>
          <a:ext cx="11855160" cy="940068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390240</xdr:colOff>
      <xdr:row>47</xdr:row>
      <xdr:rowOff>66240</xdr:rowOff>
    </xdr:to>
    <xdr:sp macro="" textlink="">
      <xdr:nvSpPr>
        <xdr:cNvPr id="110" name="CustomShape 1" hidden="1"/>
        <xdr:cNvSpPr/>
      </xdr:nvSpPr>
      <xdr:spPr>
        <a:xfrm>
          <a:off x="0" y="0"/>
          <a:ext cx="11855160" cy="940068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390240</xdr:colOff>
      <xdr:row>47</xdr:row>
      <xdr:rowOff>66240</xdr:rowOff>
    </xdr:to>
    <xdr:sp macro="" textlink="">
      <xdr:nvSpPr>
        <xdr:cNvPr id="111" name="CustomShape 1" hidden="1"/>
        <xdr:cNvSpPr/>
      </xdr:nvSpPr>
      <xdr:spPr>
        <a:xfrm>
          <a:off x="0" y="0"/>
          <a:ext cx="11855160" cy="940068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390240</xdr:colOff>
      <xdr:row>47</xdr:row>
      <xdr:rowOff>66240</xdr:rowOff>
    </xdr:to>
    <xdr:sp macro="" textlink="">
      <xdr:nvSpPr>
        <xdr:cNvPr id="112" name="CustomShape 1" hidden="1"/>
        <xdr:cNvSpPr/>
      </xdr:nvSpPr>
      <xdr:spPr>
        <a:xfrm>
          <a:off x="0" y="0"/>
          <a:ext cx="11855160" cy="940068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390240</xdr:colOff>
      <xdr:row>47</xdr:row>
      <xdr:rowOff>66240</xdr:rowOff>
    </xdr:to>
    <xdr:sp macro="" textlink="">
      <xdr:nvSpPr>
        <xdr:cNvPr id="113" name="CustomShape 1" hidden="1"/>
        <xdr:cNvSpPr/>
      </xdr:nvSpPr>
      <xdr:spPr>
        <a:xfrm>
          <a:off x="0" y="0"/>
          <a:ext cx="11855160" cy="940068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390240</xdr:colOff>
      <xdr:row>47</xdr:row>
      <xdr:rowOff>66240</xdr:rowOff>
    </xdr:to>
    <xdr:sp macro="" textlink="">
      <xdr:nvSpPr>
        <xdr:cNvPr id="114" name="CustomShape 1" hidden="1"/>
        <xdr:cNvSpPr/>
      </xdr:nvSpPr>
      <xdr:spPr>
        <a:xfrm>
          <a:off x="0" y="0"/>
          <a:ext cx="11855160" cy="940068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390240</xdr:colOff>
      <xdr:row>47</xdr:row>
      <xdr:rowOff>66240</xdr:rowOff>
    </xdr:to>
    <xdr:sp macro="" textlink="">
      <xdr:nvSpPr>
        <xdr:cNvPr id="115" name="CustomShape 1" hidden="1"/>
        <xdr:cNvSpPr/>
      </xdr:nvSpPr>
      <xdr:spPr>
        <a:xfrm>
          <a:off x="0" y="0"/>
          <a:ext cx="11855160" cy="940068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390240</xdr:colOff>
      <xdr:row>47</xdr:row>
      <xdr:rowOff>66240</xdr:rowOff>
    </xdr:to>
    <xdr:sp macro="" textlink="">
      <xdr:nvSpPr>
        <xdr:cNvPr id="116" name="CustomShape 1" hidden="1"/>
        <xdr:cNvSpPr/>
      </xdr:nvSpPr>
      <xdr:spPr>
        <a:xfrm>
          <a:off x="0" y="0"/>
          <a:ext cx="11855160" cy="940068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390240</xdr:colOff>
      <xdr:row>47</xdr:row>
      <xdr:rowOff>66240</xdr:rowOff>
    </xdr:to>
    <xdr:sp macro="" textlink="">
      <xdr:nvSpPr>
        <xdr:cNvPr id="117" name="CustomShape 1" hidden="1"/>
        <xdr:cNvSpPr/>
      </xdr:nvSpPr>
      <xdr:spPr>
        <a:xfrm>
          <a:off x="0" y="0"/>
          <a:ext cx="11855160" cy="940068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390240</xdr:colOff>
      <xdr:row>47</xdr:row>
      <xdr:rowOff>66240</xdr:rowOff>
    </xdr:to>
    <xdr:sp macro="" textlink="">
      <xdr:nvSpPr>
        <xdr:cNvPr id="118" name="CustomShape 1" hidden="1"/>
        <xdr:cNvSpPr/>
      </xdr:nvSpPr>
      <xdr:spPr>
        <a:xfrm>
          <a:off x="0" y="0"/>
          <a:ext cx="11855160" cy="940068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390240</xdr:colOff>
      <xdr:row>47</xdr:row>
      <xdr:rowOff>66240</xdr:rowOff>
    </xdr:to>
    <xdr:sp macro="" textlink="">
      <xdr:nvSpPr>
        <xdr:cNvPr id="119" name="CustomShape 1" hidden="1"/>
        <xdr:cNvSpPr/>
      </xdr:nvSpPr>
      <xdr:spPr>
        <a:xfrm>
          <a:off x="0" y="0"/>
          <a:ext cx="11855160" cy="940068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390240</xdr:colOff>
      <xdr:row>47</xdr:row>
      <xdr:rowOff>66240</xdr:rowOff>
    </xdr:to>
    <xdr:sp macro="" textlink="">
      <xdr:nvSpPr>
        <xdr:cNvPr id="120" name="CustomShape 1" hidden="1"/>
        <xdr:cNvSpPr/>
      </xdr:nvSpPr>
      <xdr:spPr>
        <a:xfrm>
          <a:off x="0" y="0"/>
          <a:ext cx="11855160" cy="940068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390240</xdr:colOff>
      <xdr:row>47</xdr:row>
      <xdr:rowOff>66240</xdr:rowOff>
    </xdr:to>
    <xdr:sp macro="" textlink="">
      <xdr:nvSpPr>
        <xdr:cNvPr id="121" name="CustomShape 1" hidden="1"/>
        <xdr:cNvSpPr/>
      </xdr:nvSpPr>
      <xdr:spPr>
        <a:xfrm>
          <a:off x="0" y="0"/>
          <a:ext cx="11855160" cy="940068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390240</xdr:colOff>
      <xdr:row>47</xdr:row>
      <xdr:rowOff>66240</xdr:rowOff>
    </xdr:to>
    <xdr:sp macro="" textlink="">
      <xdr:nvSpPr>
        <xdr:cNvPr id="122" name="CustomShape 1" hidden="1"/>
        <xdr:cNvSpPr/>
      </xdr:nvSpPr>
      <xdr:spPr>
        <a:xfrm>
          <a:off x="0" y="0"/>
          <a:ext cx="11855160" cy="940068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390240</xdr:colOff>
      <xdr:row>47</xdr:row>
      <xdr:rowOff>66240</xdr:rowOff>
    </xdr:to>
    <xdr:sp macro="" textlink="">
      <xdr:nvSpPr>
        <xdr:cNvPr id="123" name="CustomShape 1" hidden="1"/>
        <xdr:cNvSpPr/>
      </xdr:nvSpPr>
      <xdr:spPr>
        <a:xfrm>
          <a:off x="0" y="0"/>
          <a:ext cx="11855160" cy="940068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390240</xdr:colOff>
      <xdr:row>47</xdr:row>
      <xdr:rowOff>66240</xdr:rowOff>
    </xdr:to>
    <xdr:sp macro="" textlink="">
      <xdr:nvSpPr>
        <xdr:cNvPr id="124" name="CustomShape 1" hidden="1"/>
        <xdr:cNvSpPr/>
      </xdr:nvSpPr>
      <xdr:spPr>
        <a:xfrm>
          <a:off x="0" y="0"/>
          <a:ext cx="11855160" cy="940068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390240</xdr:colOff>
      <xdr:row>47</xdr:row>
      <xdr:rowOff>66240</xdr:rowOff>
    </xdr:to>
    <xdr:sp macro="" textlink="">
      <xdr:nvSpPr>
        <xdr:cNvPr id="125" name="CustomShape 1" hidden="1"/>
        <xdr:cNvSpPr/>
      </xdr:nvSpPr>
      <xdr:spPr>
        <a:xfrm>
          <a:off x="0" y="0"/>
          <a:ext cx="11855160" cy="940068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390240</xdr:colOff>
      <xdr:row>47</xdr:row>
      <xdr:rowOff>66240</xdr:rowOff>
    </xdr:to>
    <xdr:sp macro="" textlink="">
      <xdr:nvSpPr>
        <xdr:cNvPr id="126" name="CustomShape 1" hidden="1"/>
        <xdr:cNvSpPr/>
      </xdr:nvSpPr>
      <xdr:spPr>
        <a:xfrm>
          <a:off x="0" y="0"/>
          <a:ext cx="11855160" cy="940068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390240</xdr:colOff>
      <xdr:row>47</xdr:row>
      <xdr:rowOff>66240</xdr:rowOff>
    </xdr:to>
    <xdr:sp macro="" textlink="">
      <xdr:nvSpPr>
        <xdr:cNvPr id="127" name="CustomShape 1" hidden="1"/>
        <xdr:cNvSpPr/>
      </xdr:nvSpPr>
      <xdr:spPr>
        <a:xfrm>
          <a:off x="0" y="0"/>
          <a:ext cx="11855160" cy="940068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390240</xdr:colOff>
      <xdr:row>47</xdr:row>
      <xdr:rowOff>66240</xdr:rowOff>
    </xdr:to>
    <xdr:sp macro="" textlink="">
      <xdr:nvSpPr>
        <xdr:cNvPr id="128" name="CustomShape 1" hidden="1"/>
        <xdr:cNvSpPr/>
      </xdr:nvSpPr>
      <xdr:spPr>
        <a:xfrm>
          <a:off x="0" y="0"/>
          <a:ext cx="11855160" cy="940068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390240</xdr:colOff>
      <xdr:row>47</xdr:row>
      <xdr:rowOff>66240</xdr:rowOff>
    </xdr:to>
    <xdr:sp macro="" textlink="">
      <xdr:nvSpPr>
        <xdr:cNvPr id="129" name="CustomShape 1" hidden="1"/>
        <xdr:cNvSpPr/>
      </xdr:nvSpPr>
      <xdr:spPr>
        <a:xfrm>
          <a:off x="0" y="0"/>
          <a:ext cx="11855160" cy="940068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390240</xdr:colOff>
      <xdr:row>47</xdr:row>
      <xdr:rowOff>66240</xdr:rowOff>
    </xdr:to>
    <xdr:sp macro="" textlink="">
      <xdr:nvSpPr>
        <xdr:cNvPr id="130" name="CustomShape 1" hidden="1"/>
        <xdr:cNvSpPr/>
      </xdr:nvSpPr>
      <xdr:spPr>
        <a:xfrm>
          <a:off x="0" y="0"/>
          <a:ext cx="11855160" cy="940068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390240</xdr:colOff>
      <xdr:row>47</xdr:row>
      <xdr:rowOff>66240</xdr:rowOff>
    </xdr:to>
    <xdr:sp macro="" textlink="">
      <xdr:nvSpPr>
        <xdr:cNvPr id="131" name="CustomShape 1" hidden="1"/>
        <xdr:cNvSpPr/>
      </xdr:nvSpPr>
      <xdr:spPr>
        <a:xfrm>
          <a:off x="0" y="0"/>
          <a:ext cx="11855160" cy="940068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390240</xdr:colOff>
      <xdr:row>47</xdr:row>
      <xdr:rowOff>66240</xdr:rowOff>
    </xdr:to>
    <xdr:sp macro="" textlink="">
      <xdr:nvSpPr>
        <xdr:cNvPr id="132" name="CustomShape 1" hidden="1"/>
        <xdr:cNvSpPr/>
      </xdr:nvSpPr>
      <xdr:spPr>
        <a:xfrm>
          <a:off x="0" y="0"/>
          <a:ext cx="11855160" cy="940068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390240</xdr:colOff>
      <xdr:row>47</xdr:row>
      <xdr:rowOff>66240</xdr:rowOff>
    </xdr:to>
    <xdr:sp macro="" textlink="">
      <xdr:nvSpPr>
        <xdr:cNvPr id="133" name="CustomShape 1" hidden="1"/>
        <xdr:cNvSpPr/>
      </xdr:nvSpPr>
      <xdr:spPr>
        <a:xfrm>
          <a:off x="0" y="0"/>
          <a:ext cx="11855160" cy="940068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390240</xdr:colOff>
      <xdr:row>47</xdr:row>
      <xdr:rowOff>66240</xdr:rowOff>
    </xdr:to>
    <xdr:sp macro="" textlink="">
      <xdr:nvSpPr>
        <xdr:cNvPr id="134" name="CustomShape 1" hidden="1"/>
        <xdr:cNvSpPr/>
      </xdr:nvSpPr>
      <xdr:spPr>
        <a:xfrm>
          <a:off x="0" y="0"/>
          <a:ext cx="11855160" cy="940068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390240</xdr:colOff>
      <xdr:row>47</xdr:row>
      <xdr:rowOff>66240</xdr:rowOff>
    </xdr:to>
    <xdr:sp macro="" textlink="">
      <xdr:nvSpPr>
        <xdr:cNvPr id="135" name="CustomShape 1" hidden="1"/>
        <xdr:cNvSpPr/>
      </xdr:nvSpPr>
      <xdr:spPr>
        <a:xfrm>
          <a:off x="0" y="0"/>
          <a:ext cx="11855160" cy="940068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390240</xdr:colOff>
      <xdr:row>47</xdr:row>
      <xdr:rowOff>66240</xdr:rowOff>
    </xdr:to>
    <xdr:sp macro="" textlink="">
      <xdr:nvSpPr>
        <xdr:cNvPr id="136" name="CustomShape 1" hidden="1"/>
        <xdr:cNvSpPr/>
      </xdr:nvSpPr>
      <xdr:spPr>
        <a:xfrm>
          <a:off x="0" y="0"/>
          <a:ext cx="11855160" cy="940068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390240</xdr:colOff>
      <xdr:row>47</xdr:row>
      <xdr:rowOff>66240</xdr:rowOff>
    </xdr:to>
    <xdr:sp macro="" textlink="">
      <xdr:nvSpPr>
        <xdr:cNvPr id="137" name="CustomShape 1" hidden="1"/>
        <xdr:cNvSpPr/>
      </xdr:nvSpPr>
      <xdr:spPr>
        <a:xfrm>
          <a:off x="0" y="0"/>
          <a:ext cx="11855160" cy="940068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390240</xdr:colOff>
      <xdr:row>47</xdr:row>
      <xdr:rowOff>66240</xdr:rowOff>
    </xdr:to>
    <xdr:sp macro="" textlink="">
      <xdr:nvSpPr>
        <xdr:cNvPr id="138" name="CustomShape 1" hidden="1"/>
        <xdr:cNvSpPr/>
      </xdr:nvSpPr>
      <xdr:spPr>
        <a:xfrm>
          <a:off x="0" y="0"/>
          <a:ext cx="11855160" cy="940068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390240</xdr:colOff>
      <xdr:row>47</xdr:row>
      <xdr:rowOff>66240</xdr:rowOff>
    </xdr:to>
    <xdr:sp macro="" textlink="">
      <xdr:nvSpPr>
        <xdr:cNvPr id="139" name="CustomShape 1" hidden="1"/>
        <xdr:cNvSpPr/>
      </xdr:nvSpPr>
      <xdr:spPr>
        <a:xfrm>
          <a:off x="0" y="0"/>
          <a:ext cx="11855160" cy="940068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390240</xdr:colOff>
      <xdr:row>47</xdr:row>
      <xdr:rowOff>66240</xdr:rowOff>
    </xdr:to>
    <xdr:sp macro="" textlink="">
      <xdr:nvSpPr>
        <xdr:cNvPr id="140" name="CustomShape 1" hidden="1"/>
        <xdr:cNvSpPr/>
      </xdr:nvSpPr>
      <xdr:spPr>
        <a:xfrm>
          <a:off x="0" y="0"/>
          <a:ext cx="11855160" cy="940068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390240</xdr:colOff>
      <xdr:row>47</xdr:row>
      <xdr:rowOff>66240</xdr:rowOff>
    </xdr:to>
    <xdr:sp macro="" textlink="">
      <xdr:nvSpPr>
        <xdr:cNvPr id="141" name="CustomShape 1" hidden="1"/>
        <xdr:cNvSpPr/>
      </xdr:nvSpPr>
      <xdr:spPr>
        <a:xfrm>
          <a:off x="0" y="0"/>
          <a:ext cx="11855160" cy="940068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390240</xdr:colOff>
      <xdr:row>47</xdr:row>
      <xdr:rowOff>66240</xdr:rowOff>
    </xdr:to>
    <xdr:sp macro="" textlink="">
      <xdr:nvSpPr>
        <xdr:cNvPr id="142" name="CustomShape 1" hidden="1"/>
        <xdr:cNvSpPr/>
      </xdr:nvSpPr>
      <xdr:spPr>
        <a:xfrm>
          <a:off x="0" y="0"/>
          <a:ext cx="11855160" cy="940068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390240</xdr:colOff>
      <xdr:row>47</xdr:row>
      <xdr:rowOff>66240</xdr:rowOff>
    </xdr:to>
    <xdr:sp macro="" textlink="">
      <xdr:nvSpPr>
        <xdr:cNvPr id="143" name="CustomShape 1" hidden="1"/>
        <xdr:cNvSpPr/>
      </xdr:nvSpPr>
      <xdr:spPr>
        <a:xfrm>
          <a:off x="0" y="0"/>
          <a:ext cx="11855160" cy="940068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390240</xdr:colOff>
      <xdr:row>47</xdr:row>
      <xdr:rowOff>66240</xdr:rowOff>
    </xdr:to>
    <xdr:sp macro="" textlink="">
      <xdr:nvSpPr>
        <xdr:cNvPr id="144" name="CustomShape 1" hidden="1"/>
        <xdr:cNvSpPr/>
      </xdr:nvSpPr>
      <xdr:spPr>
        <a:xfrm>
          <a:off x="0" y="0"/>
          <a:ext cx="11855160" cy="940068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390240</xdr:colOff>
      <xdr:row>47</xdr:row>
      <xdr:rowOff>66240</xdr:rowOff>
    </xdr:to>
    <xdr:sp macro="" textlink="">
      <xdr:nvSpPr>
        <xdr:cNvPr id="145" name="CustomShape 1" hidden="1"/>
        <xdr:cNvSpPr/>
      </xdr:nvSpPr>
      <xdr:spPr>
        <a:xfrm>
          <a:off x="0" y="0"/>
          <a:ext cx="11855160" cy="940068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390240</xdr:colOff>
      <xdr:row>47</xdr:row>
      <xdr:rowOff>66240</xdr:rowOff>
    </xdr:to>
    <xdr:sp macro="" textlink="">
      <xdr:nvSpPr>
        <xdr:cNvPr id="146" name="CustomShape 1" hidden="1"/>
        <xdr:cNvSpPr/>
      </xdr:nvSpPr>
      <xdr:spPr>
        <a:xfrm>
          <a:off x="0" y="0"/>
          <a:ext cx="11855160" cy="940068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390240</xdr:colOff>
      <xdr:row>47</xdr:row>
      <xdr:rowOff>66240</xdr:rowOff>
    </xdr:to>
    <xdr:sp macro="" textlink="">
      <xdr:nvSpPr>
        <xdr:cNvPr id="147" name="CustomShape 1" hidden="1"/>
        <xdr:cNvSpPr/>
      </xdr:nvSpPr>
      <xdr:spPr>
        <a:xfrm>
          <a:off x="0" y="0"/>
          <a:ext cx="11855160" cy="940068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390240</xdr:colOff>
      <xdr:row>47</xdr:row>
      <xdr:rowOff>66240</xdr:rowOff>
    </xdr:to>
    <xdr:sp macro="" textlink="">
      <xdr:nvSpPr>
        <xdr:cNvPr id="148" name="CustomShape 1" hidden="1"/>
        <xdr:cNvSpPr/>
      </xdr:nvSpPr>
      <xdr:spPr>
        <a:xfrm>
          <a:off x="0" y="0"/>
          <a:ext cx="11855160" cy="940068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390240</xdr:colOff>
      <xdr:row>47</xdr:row>
      <xdr:rowOff>66240</xdr:rowOff>
    </xdr:to>
    <xdr:sp macro="" textlink="">
      <xdr:nvSpPr>
        <xdr:cNvPr id="149" name="CustomShape 1" hidden="1"/>
        <xdr:cNvSpPr/>
      </xdr:nvSpPr>
      <xdr:spPr>
        <a:xfrm>
          <a:off x="0" y="0"/>
          <a:ext cx="11855160" cy="940068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390240</xdr:colOff>
      <xdr:row>47</xdr:row>
      <xdr:rowOff>66240</xdr:rowOff>
    </xdr:to>
    <xdr:sp macro="" textlink="">
      <xdr:nvSpPr>
        <xdr:cNvPr id="150" name="CustomShape 1" hidden="1"/>
        <xdr:cNvSpPr/>
      </xdr:nvSpPr>
      <xdr:spPr>
        <a:xfrm>
          <a:off x="0" y="0"/>
          <a:ext cx="11855160" cy="940068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390240</xdr:colOff>
      <xdr:row>47</xdr:row>
      <xdr:rowOff>66240</xdr:rowOff>
    </xdr:to>
    <xdr:sp macro="" textlink="">
      <xdr:nvSpPr>
        <xdr:cNvPr id="151" name="CustomShape 1" hidden="1"/>
        <xdr:cNvSpPr/>
      </xdr:nvSpPr>
      <xdr:spPr>
        <a:xfrm>
          <a:off x="0" y="0"/>
          <a:ext cx="11855160" cy="940068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390240</xdr:colOff>
      <xdr:row>47</xdr:row>
      <xdr:rowOff>66240</xdr:rowOff>
    </xdr:to>
    <xdr:sp macro="" textlink="">
      <xdr:nvSpPr>
        <xdr:cNvPr id="152" name="CustomShape 1" hidden="1"/>
        <xdr:cNvSpPr/>
      </xdr:nvSpPr>
      <xdr:spPr>
        <a:xfrm>
          <a:off x="0" y="0"/>
          <a:ext cx="11855160" cy="940068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390240</xdr:colOff>
      <xdr:row>47</xdr:row>
      <xdr:rowOff>66240</xdr:rowOff>
    </xdr:to>
    <xdr:sp macro="" textlink="">
      <xdr:nvSpPr>
        <xdr:cNvPr id="153" name="CustomShape 1" hidden="1"/>
        <xdr:cNvSpPr/>
      </xdr:nvSpPr>
      <xdr:spPr>
        <a:xfrm>
          <a:off x="0" y="0"/>
          <a:ext cx="11855160" cy="940068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390240</xdr:colOff>
      <xdr:row>47</xdr:row>
      <xdr:rowOff>66240</xdr:rowOff>
    </xdr:to>
    <xdr:sp macro="" textlink="">
      <xdr:nvSpPr>
        <xdr:cNvPr id="154" name="CustomShape 1" hidden="1"/>
        <xdr:cNvSpPr/>
      </xdr:nvSpPr>
      <xdr:spPr>
        <a:xfrm>
          <a:off x="0" y="0"/>
          <a:ext cx="11855160" cy="940068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390240</xdr:colOff>
      <xdr:row>47</xdr:row>
      <xdr:rowOff>66240</xdr:rowOff>
    </xdr:to>
    <xdr:sp macro="" textlink="">
      <xdr:nvSpPr>
        <xdr:cNvPr id="155" name="CustomShape 1" hidden="1"/>
        <xdr:cNvSpPr/>
      </xdr:nvSpPr>
      <xdr:spPr>
        <a:xfrm>
          <a:off x="0" y="0"/>
          <a:ext cx="11855160" cy="940068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390240</xdr:colOff>
      <xdr:row>47</xdr:row>
      <xdr:rowOff>66240</xdr:rowOff>
    </xdr:to>
    <xdr:sp macro="" textlink="">
      <xdr:nvSpPr>
        <xdr:cNvPr id="156" name="CustomShape 1" hidden="1"/>
        <xdr:cNvSpPr/>
      </xdr:nvSpPr>
      <xdr:spPr>
        <a:xfrm>
          <a:off x="0" y="0"/>
          <a:ext cx="11855160" cy="940068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390240</xdr:colOff>
      <xdr:row>47</xdr:row>
      <xdr:rowOff>66240</xdr:rowOff>
    </xdr:to>
    <xdr:sp macro="" textlink="">
      <xdr:nvSpPr>
        <xdr:cNvPr id="157" name="CustomShape 1" hidden="1"/>
        <xdr:cNvSpPr/>
      </xdr:nvSpPr>
      <xdr:spPr>
        <a:xfrm>
          <a:off x="0" y="0"/>
          <a:ext cx="11855160" cy="940068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390240</xdr:colOff>
      <xdr:row>47</xdr:row>
      <xdr:rowOff>66240</xdr:rowOff>
    </xdr:to>
    <xdr:sp macro="" textlink="">
      <xdr:nvSpPr>
        <xdr:cNvPr id="158" name="CustomShape 1" hidden="1"/>
        <xdr:cNvSpPr/>
      </xdr:nvSpPr>
      <xdr:spPr>
        <a:xfrm>
          <a:off x="0" y="0"/>
          <a:ext cx="11855160" cy="940068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390240</xdr:colOff>
      <xdr:row>47</xdr:row>
      <xdr:rowOff>66240</xdr:rowOff>
    </xdr:to>
    <xdr:sp macro="" textlink="">
      <xdr:nvSpPr>
        <xdr:cNvPr id="159" name="CustomShape 1" hidden="1"/>
        <xdr:cNvSpPr/>
      </xdr:nvSpPr>
      <xdr:spPr>
        <a:xfrm>
          <a:off x="0" y="0"/>
          <a:ext cx="11855160" cy="940068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390240</xdr:colOff>
      <xdr:row>47</xdr:row>
      <xdr:rowOff>66240</xdr:rowOff>
    </xdr:to>
    <xdr:sp macro="" textlink="">
      <xdr:nvSpPr>
        <xdr:cNvPr id="160" name="CustomShape 1" hidden="1"/>
        <xdr:cNvSpPr/>
      </xdr:nvSpPr>
      <xdr:spPr>
        <a:xfrm>
          <a:off x="0" y="0"/>
          <a:ext cx="11855160" cy="940068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390240</xdr:colOff>
      <xdr:row>47</xdr:row>
      <xdr:rowOff>66240</xdr:rowOff>
    </xdr:to>
    <xdr:sp macro="" textlink="">
      <xdr:nvSpPr>
        <xdr:cNvPr id="161" name="CustomShape 1" hidden="1"/>
        <xdr:cNvSpPr/>
      </xdr:nvSpPr>
      <xdr:spPr>
        <a:xfrm>
          <a:off x="0" y="0"/>
          <a:ext cx="11855160" cy="940068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390240</xdr:colOff>
      <xdr:row>47</xdr:row>
      <xdr:rowOff>66240</xdr:rowOff>
    </xdr:to>
    <xdr:sp macro="" textlink="">
      <xdr:nvSpPr>
        <xdr:cNvPr id="162" name="CustomShape 1" hidden="1"/>
        <xdr:cNvSpPr/>
      </xdr:nvSpPr>
      <xdr:spPr>
        <a:xfrm>
          <a:off x="0" y="0"/>
          <a:ext cx="11855160" cy="940068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390240</xdr:colOff>
      <xdr:row>47</xdr:row>
      <xdr:rowOff>66240</xdr:rowOff>
    </xdr:to>
    <xdr:sp macro="" textlink="">
      <xdr:nvSpPr>
        <xdr:cNvPr id="163" name="CustomShape 1" hidden="1"/>
        <xdr:cNvSpPr/>
      </xdr:nvSpPr>
      <xdr:spPr>
        <a:xfrm>
          <a:off x="0" y="0"/>
          <a:ext cx="11855160" cy="940068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390240</xdr:colOff>
      <xdr:row>47</xdr:row>
      <xdr:rowOff>66240</xdr:rowOff>
    </xdr:to>
    <xdr:sp macro="" textlink="">
      <xdr:nvSpPr>
        <xdr:cNvPr id="164" name="CustomShape 1" hidden="1"/>
        <xdr:cNvSpPr/>
      </xdr:nvSpPr>
      <xdr:spPr>
        <a:xfrm>
          <a:off x="0" y="0"/>
          <a:ext cx="11855160" cy="940068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390240</xdr:colOff>
      <xdr:row>47</xdr:row>
      <xdr:rowOff>66240</xdr:rowOff>
    </xdr:to>
    <xdr:sp macro="" textlink="">
      <xdr:nvSpPr>
        <xdr:cNvPr id="165" name="CustomShape 1" hidden="1"/>
        <xdr:cNvSpPr/>
      </xdr:nvSpPr>
      <xdr:spPr>
        <a:xfrm>
          <a:off x="0" y="0"/>
          <a:ext cx="11855160" cy="940068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390240</xdr:colOff>
      <xdr:row>47</xdr:row>
      <xdr:rowOff>66240</xdr:rowOff>
    </xdr:to>
    <xdr:sp macro="" textlink="">
      <xdr:nvSpPr>
        <xdr:cNvPr id="166" name="CustomShape 1" hidden="1"/>
        <xdr:cNvSpPr/>
      </xdr:nvSpPr>
      <xdr:spPr>
        <a:xfrm>
          <a:off x="0" y="0"/>
          <a:ext cx="11855160" cy="940068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390240</xdr:colOff>
      <xdr:row>47</xdr:row>
      <xdr:rowOff>66240</xdr:rowOff>
    </xdr:to>
    <xdr:sp macro="" textlink="">
      <xdr:nvSpPr>
        <xdr:cNvPr id="167" name="CustomShape 1" hidden="1"/>
        <xdr:cNvSpPr/>
      </xdr:nvSpPr>
      <xdr:spPr>
        <a:xfrm>
          <a:off x="0" y="0"/>
          <a:ext cx="11855160" cy="940068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390240</xdr:colOff>
      <xdr:row>47</xdr:row>
      <xdr:rowOff>66240</xdr:rowOff>
    </xdr:to>
    <xdr:sp macro="" textlink="">
      <xdr:nvSpPr>
        <xdr:cNvPr id="168" name="CustomShape 1" hidden="1"/>
        <xdr:cNvSpPr/>
      </xdr:nvSpPr>
      <xdr:spPr>
        <a:xfrm>
          <a:off x="0" y="0"/>
          <a:ext cx="11855160" cy="940068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390240</xdr:colOff>
      <xdr:row>47</xdr:row>
      <xdr:rowOff>66240</xdr:rowOff>
    </xdr:to>
    <xdr:sp macro="" textlink="">
      <xdr:nvSpPr>
        <xdr:cNvPr id="169" name="CustomShape 1" hidden="1"/>
        <xdr:cNvSpPr/>
      </xdr:nvSpPr>
      <xdr:spPr>
        <a:xfrm>
          <a:off x="0" y="0"/>
          <a:ext cx="11855160" cy="940068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390240</xdr:colOff>
      <xdr:row>47</xdr:row>
      <xdr:rowOff>66240</xdr:rowOff>
    </xdr:to>
    <xdr:sp macro="" textlink="">
      <xdr:nvSpPr>
        <xdr:cNvPr id="170" name="CustomShape 1" hidden="1"/>
        <xdr:cNvSpPr/>
      </xdr:nvSpPr>
      <xdr:spPr>
        <a:xfrm>
          <a:off x="0" y="0"/>
          <a:ext cx="11855160" cy="940068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390240</xdr:colOff>
      <xdr:row>47</xdr:row>
      <xdr:rowOff>66240</xdr:rowOff>
    </xdr:to>
    <xdr:sp macro="" textlink="">
      <xdr:nvSpPr>
        <xdr:cNvPr id="171" name="CustomShape 1" hidden="1"/>
        <xdr:cNvSpPr/>
      </xdr:nvSpPr>
      <xdr:spPr>
        <a:xfrm>
          <a:off x="0" y="0"/>
          <a:ext cx="11855160" cy="940068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390240</xdr:colOff>
      <xdr:row>47</xdr:row>
      <xdr:rowOff>66240</xdr:rowOff>
    </xdr:to>
    <xdr:sp macro="" textlink="">
      <xdr:nvSpPr>
        <xdr:cNvPr id="172" name="CustomShape 1" hidden="1"/>
        <xdr:cNvSpPr/>
      </xdr:nvSpPr>
      <xdr:spPr>
        <a:xfrm>
          <a:off x="0" y="0"/>
          <a:ext cx="11855160" cy="940068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390240</xdr:colOff>
      <xdr:row>47</xdr:row>
      <xdr:rowOff>66240</xdr:rowOff>
    </xdr:to>
    <xdr:sp macro="" textlink="">
      <xdr:nvSpPr>
        <xdr:cNvPr id="173" name="CustomShape 1" hidden="1"/>
        <xdr:cNvSpPr/>
      </xdr:nvSpPr>
      <xdr:spPr>
        <a:xfrm>
          <a:off x="0" y="0"/>
          <a:ext cx="11855160" cy="940068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390240</xdr:colOff>
      <xdr:row>47</xdr:row>
      <xdr:rowOff>66240</xdr:rowOff>
    </xdr:to>
    <xdr:sp macro="" textlink="">
      <xdr:nvSpPr>
        <xdr:cNvPr id="174" name="CustomShape 1" hidden="1"/>
        <xdr:cNvSpPr/>
      </xdr:nvSpPr>
      <xdr:spPr>
        <a:xfrm>
          <a:off x="0" y="0"/>
          <a:ext cx="11855160" cy="940068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390240</xdr:colOff>
      <xdr:row>47</xdr:row>
      <xdr:rowOff>66240</xdr:rowOff>
    </xdr:to>
    <xdr:sp macro="" textlink="">
      <xdr:nvSpPr>
        <xdr:cNvPr id="175" name="CustomShape 1" hidden="1"/>
        <xdr:cNvSpPr/>
      </xdr:nvSpPr>
      <xdr:spPr>
        <a:xfrm>
          <a:off x="0" y="0"/>
          <a:ext cx="11855160" cy="940068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390240</xdr:colOff>
      <xdr:row>47</xdr:row>
      <xdr:rowOff>66240</xdr:rowOff>
    </xdr:to>
    <xdr:sp macro="" textlink="">
      <xdr:nvSpPr>
        <xdr:cNvPr id="176" name="CustomShape 1" hidden="1"/>
        <xdr:cNvSpPr/>
      </xdr:nvSpPr>
      <xdr:spPr>
        <a:xfrm>
          <a:off x="0" y="0"/>
          <a:ext cx="11855160" cy="940068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390240</xdr:colOff>
      <xdr:row>47</xdr:row>
      <xdr:rowOff>66240</xdr:rowOff>
    </xdr:to>
    <xdr:sp macro="" textlink="">
      <xdr:nvSpPr>
        <xdr:cNvPr id="177" name="CustomShape 1" hidden="1"/>
        <xdr:cNvSpPr/>
      </xdr:nvSpPr>
      <xdr:spPr>
        <a:xfrm>
          <a:off x="0" y="0"/>
          <a:ext cx="11855160" cy="940068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390240</xdr:colOff>
      <xdr:row>47</xdr:row>
      <xdr:rowOff>66240</xdr:rowOff>
    </xdr:to>
    <xdr:sp macro="" textlink="">
      <xdr:nvSpPr>
        <xdr:cNvPr id="178" name="CustomShape 1" hidden="1"/>
        <xdr:cNvSpPr/>
      </xdr:nvSpPr>
      <xdr:spPr>
        <a:xfrm>
          <a:off x="0" y="0"/>
          <a:ext cx="11855160" cy="940068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390240</xdr:colOff>
      <xdr:row>47</xdr:row>
      <xdr:rowOff>66240</xdr:rowOff>
    </xdr:to>
    <xdr:sp macro="" textlink="">
      <xdr:nvSpPr>
        <xdr:cNvPr id="179" name="CustomShape 1" hidden="1"/>
        <xdr:cNvSpPr/>
      </xdr:nvSpPr>
      <xdr:spPr>
        <a:xfrm>
          <a:off x="0" y="0"/>
          <a:ext cx="11855160" cy="940068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390240</xdr:colOff>
      <xdr:row>47</xdr:row>
      <xdr:rowOff>66240</xdr:rowOff>
    </xdr:to>
    <xdr:sp macro="" textlink="">
      <xdr:nvSpPr>
        <xdr:cNvPr id="180" name="CustomShape 1" hidden="1"/>
        <xdr:cNvSpPr/>
      </xdr:nvSpPr>
      <xdr:spPr>
        <a:xfrm>
          <a:off x="0" y="0"/>
          <a:ext cx="11855160" cy="940068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390240</xdr:colOff>
      <xdr:row>47</xdr:row>
      <xdr:rowOff>66240</xdr:rowOff>
    </xdr:to>
    <xdr:sp macro="" textlink="">
      <xdr:nvSpPr>
        <xdr:cNvPr id="181" name="CustomShape 1" hidden="1"/>
        <xdr:cNvSpPr/>
      </xdr:nvSpPr>
      <xdr:spPr>
        <a:xfrm>
          <a:off x="0" y="0"/>
          <a:ext cx="11855160" cy="940068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390240</xdr:colOff>
      <xdr:row>47</xdr:row>
      <xdr:rowOff>66240</xdr:rowOff>
    </xdr:to>
    <xdr:sp macro="" textlink="">
      <xdr:nvSpPr>
        <xdr:cNvPr id="182" name="CustomShape 1" hidden="1"/>
        <xdr:cNvSpPr/>
      </xdr:nvSpPr>
      <xdr:spPr>
        <a:xfrm>
          <a:off x="0" y="0"/>
          <a:ext cx="11855160" cy="940068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390240</xdr:colOff>
      <xdr:row>47</xdr:row>
      <xdr:rowOff>66240</xdr:rowOff>
    </xdr:to>
    <xdr:sp macro="" textlink="">
      <xdr:nvSpPr>
        <xdr:cNvPr id="183" name="CustomShape 1" hidden="1"/>
        <xdr:cNvSpPr/>
      </xdr:nvSpPr>
      <xdr:spPr>
        <a:xfrm>
          <a:off x="0" y="0"/>
          <a:ext cx="11855160" cy="940068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390240</xdr:colOff>
      <xdr:row>47</xdr:row>
      <xdr:rowOff>66240</xdr:rowOff>
    </xdr:to>
    <xdr:sp macro="" textlink="">
      <xdr:nvSpPr>
        <xdr:cNvPr id="184" name="CustomShape 1" hidden="1"/>
        <xdr:cNvSpPr/>
      </xdr:nvSpPr>
      <xdr:spPr>
        <a:xfrm>
          <a:off x="0" y="0"/>
          <a:ext cx="11855160" cy="940068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390240</xdr:colOff>
      <xdr:row>47</xdr:row>
      <xdr:rowOff>66240</xdr:rowOff>
    </xdr:to>
    <xdr:sp macro="" textlink="">
      <xdr:nvSpPr>
        <xdr:cNvPr id="185" name="CustomShape 1" hidden="1"/>
        <xdr:cNvSpPr/>
      </xdr:nvSpPr>
      <xdr:spPr>
        <a:xfrm>
          <a:off x="0" y="0"/>
          <a:ext cx="11855160" cy="940068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390240</xdr:colOff>
      <xdr:row>47</xdr:row>
      <xdr:rowOff>66240</xdr:rowOff>
    </xdr:to>
    <xdr:sp macro="" textlink="">
      <xdr:nvSpPr>
        <xdr:cNvPr id="186" name="CustomShape 1" hidden="1"/>
        <xdr:cNvSpPr/>
      </xdr:nvSpPr>
      <xdr:spPr>
        <a:xfrm>
          <a:off x="0" y="0"/>
          <a:ext cx="11855160" cy="940068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390240</xdr:colOff>
      <xdr:row>47</xdr:row>
      <xdr:rowOff>66240</xdr:rowOff>
    </xdr:to>
    <xdr:sp macro="" textlink="">
      <xdr:nvSpPr>
        <xdr:cNvPr id="187" name="CustomShape 1" hidden="1"/>
        <xdr:cNvSpPr/>
      </xdr:nvSpPr>
      <xdr:spPr>
        <a:xfrm>
          <a:off x="0" y="0"/>
          <a:ext cx="11855160" cy="940068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390240</xdr:colOff>
      <xdr:row>47</xdr:row>
      <xdr:rowOff>66240</xdr:rowOff>
    </xdr:to>
    <xdr:sp macro="" textlink="">
      <xdr:nvSpPr>
        <xdr:cNvPr id="188" name="CustomShape 1" hidden="1"/>
        <xdr:cNvSpPr/>
      </xdr:nvSpPr>
      <xdr:spPr>
        <a:xfrm>
          <a:off x="0" y="0"/>
          <a:ext cx="11855160" cy="940068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9000</xdr:colOff>
      <xdr:row>2</xdr:row>
      <xdr:rowOff>66240</xdr:rowOff>
    </xdr:to>
    <xdr:pic>
      <xdr:nvPicPr>
        <xdr:cNvPr id="189" name="Imag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1113840" cy="4471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9360</xdr:colOff>
      <xdr:row>26</xdr:row>
      <xdr:rowOff>162000</xdr:rowOff>
    </xdr:from>
    <xdr:to>
      <xdr:col>2</xdr:col>
      <xdr:colOff>258120</xdr:colOff>
      <xdr:row>29</xdr:row>
      <xdr:rowOff>37800</xdr:rowOff>
    </xdr:to>
    <xdr:pic>
      <xdr:nvPicPr>
        <xdr:cNvPr id="190" name="Image 2"/>
        <xdr:cNvPicPr/>
      </xdr:nvPicPr>
      <xdr:blipFill>
        <a:blip xmlns:r="http://schemas.openxmlformats.org/officeDocument/2006/relationships" r:embed="rId1"/>
        <a:stretch/>
      </xdr:blipFill>
      <xdr:spPr>
        <a:xfrm>
          <a:off x="9360" y="5337000"/>
          <a:ext cx="1095120" cy="4600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142560</xdr:colOff>
      <xdr:row>48</xdr:row>
      <xdr:rowOff>75960</xdr:rowOff>
    </xdr:to>
    <xdr:sp macro="" textlink="">
      <xdr:nvSpPr>
        <xdr:cNvPr id="191" name="CustomShape 1" hidden="1"/>
        <xdr:cNvSpPr/>
      </xdr:nvSpPr>
      <xdr:spPr>
        <a:xfrm>
          <a:off x="0" y="0"/>
          <a:ext cx="9931680" cy="956268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37</xdr:col>
      <xdr:colOff>142560</xdr:colOff>
      <xdr:row>48</xdr:row>
      <xdr:rowOff>75960</xdr:rowOff>
    </xdr:to>
    <xdr:sp macro="" textlink="">
      <xdr:nvSpPr>
        <xdr:cNvPr id="192" name="CustomShape 1" hidden="1"/>
        <xdr:cNvSpPr/>
      </xdr:nvSpPr>
      <xdr:spPr>
        <a:xfrm>
          <a:off x="0" y="0"/>
          <a:ext cx="9931680" cy="9562680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18</xdr:col>
      <xdr:colOff>38160</xdr:colOff>
      <xdr:row>55</xdr:row>
      <xdr:rowOff>133200</xdr:rowOff>
    </xdr:from>
    <xdr:to>
      <xdr:col>21</xdr:col>
      <xdr:colOff>228240</xdr:colOff>
      <xdr:row>57</xdr:row>
      <xdr:rowOff>85320</xdr:rowOff>
    </xdr:to>
    <xdr:pic>
      <xdr:nvPicPr>
        <xdr:cNvPr id="193" name="Image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019480" y="10963080"/>
          <a:ext cx="931320" cy="3837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edt.inp-toulouse.fr/direct/myplanning.jsp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hyperlink" Target="https://edt.inp-toulouse.fr/direct/myplanning.jsp" TargetMode="External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S66"/>
  <sheetViews>
    <sheetView topLeftCell="B2" zoomScaleNormal="100" workbookViewId="0">
      <selection activeCell="E6" sqref="E6"/>
    </sheetView>
  </sheetViews>
  <sheetFormatPr defaultColWidth="9.21875" defaultRowHeight="14.4" x14ac:dyDescent="0.3"/>
  <cols>
    <col min="1" max="1" width="8.5546875" customWidth="1"/>
    <col min="2" max="2" width="7" customWidth="1"/>
    <col min="3" max="3" width="5.109375" customWidth="1"/>
    <col min="4" max="4" width="11.33203125" customWidth="1"/>
    <col min="5" max="5" width="15.6640625" customWidth="1"/>
    <col min="6" max="6" width="12.21875" customWidth="1"/>
    <col min="7" max="7" width="10.88671875" customWidth="1"/>
    <col min="8" max="8" width="12.33203125" customWidth="1"/>
    <col min="9" max="9" width="10.88671875" customWidth="1"/>
    <col min="10" max="10" width="12.44140625" customWidth="1"/>
    <col min="11" max="11" width="13.21875" customWidth="1"/>
    <col min="12" max="12" width="12.6640625" customWidth="1"/>
    <col min="13" max="13" width="15.6640625" customWidth="1"/>
    <col min="14" max="14" width="12.6640625" customWidth="1"/>
    <col min="15" max="15" width="13.21875" customWidth="1"/>
    <col min="16" max="16" width="10.88671875" customWidth="1"/>
  </cols>
  <sheetData>
    <row r="2" spans="3:19" x14ac:dyDescent="0.3">
      <c r="E2" s="1" t="s">
        <v>0</v>
      </c>
      <c r="F2" s="2" t="s">
        <v>1</v>
      </c>
    </row>
    <row r="3" spans="3:19" ht="17.399999999999999" x14ac:dyDescent="0.3">
      <c r="E3" s="3" t="s">
        <v>2</v>
      </c>
      <c r="F3" s="347" t="e">
        <f>NA()</f>
        <v>#N/A</v>
      </c>
      <c r="G3" s="347"/>
      <c r="H3" s="347"/>
      <c r="I3" s="347"/>
      <c r="J3" s="347"/>
      <c r="K3" s="347"/>
      <c r="L3" s="347"/>
      <c r="M3" s="347"/>
      <c r="N3" s="4" t="s">
        <v>3</v>
      </c>
      <c r="O3" s="5">
        <f ca="1">TODAY()</f>
        <v>45373</v>
      </c>
    </row>
    <row r="4" spans="3:19" x14ac:dyDescent="0.3">
      <c r="E4" s="6" t="s">
        <v>4</v>
      </c>
      <c r="F4" s="7" t="s">
        <v>5</v>
      </c>
      <c r="G4" s="7" t="s">
        <v>6</v>
      </c>
      <c r="H4" s="7" t="s">
        <v>7</v>
      </c>
      <c r="I4" s="7" t="s">
        <v>8</v>
      </c>
      <c r="J4" s="7" t="s">
        <v>5</v>
      </c>
      <c r="K4" s="7" t="s">
        <v>6</v>
      </c>
      <c r="L4" s="7" t="s">
        <v>5</v>
      </c>
      <c r="M4" s="7" t="s">
        <v>6</v>
      </c>
      <c r="N4" s="7" t="s">
        <v>5</v>
      </c>
      <c r="O4" s="7" t="s">
        <v>6</v>
      </c>
    </row>
    <row r="5" spans="3:19" x14ac:dyDescent="0.3">
      <c r="C5" s="8"/>
      <c r="D5" s="9"/>
      <c r="E5" s="10" t="s">
        <v>9</v>
      </c>
      <c r="F5" s="11" t="s">
        <v>10</v>
      </c>
      <c r="G5" s="12" t="s">
        <v>11</v>
      </c>
      <c r="H5" s="12" t="s">
        <v>12</v>
      </c>
      <c r="I5" s="12" t="s">
        <v>13</v>
      </c>
      <c r="J5" s="12" t="s">
        <v>14</v>
      </c>
      <c r="K5" s="12" t="s">
        <v>15</v>
      </c>
      <c r="L5" s="12" t="s">
        <v>16</v>
      </c>
      <c r="M5" s="12" t="s">
        <v>17</v>
      </c>
      <c r="N5" s="12" t="s">
        <v>18</v>
      </c>
      <c r="O5" s="13" t="s">
        <v>19</v>
      </c>
    </row>
    <row r="6" spans="3:19" x14ac:dyDescent="0.3">
      <c r="C6" s="14">
        <v>45173</v>
      </c>
      <c r="D6" s="15">
        <v>36</v>
      </c>
      <c r="E6" s="16" t="str">
        <f t="shared" ref="E6:E33" si="0">TEXT(C6,"jj")&amp;"-"&amp;TEXT(C6+4,"jj mmm aa")</f>
        <v>jj-jj sept aa</v>
      </c>
      <c r="F6" s="17" t="s">
        <v>20</v>
      </c>
      <c r="G6" s="17" t="s">
        <v>20</v>
      </c>
      <c r="H6" s="17" t="s">
        <v>20</v>
      </c>
      <c r="I6" s="17" t="s">
        <v>21</v>
      </c>
      <c r="J6" s="17" t="s">
        <v>21</v>
      </c>
      <c r="K6" s="17" t="s">
        <v>21</v>
      </c>
      <c r="L6" s="17" t="s">
        <v>21</v>
      </c>
      <c r="M6" s="17" t="s">
        <v>21</v>
      </c>
      <c r="N6" s="17" t="s">
        <v>20</v>
      </c>
      <c r="O6" s="17" t="s">
        <v>20</v>
      </c>
      <c r="R6" s="18"/>
    </row>
    <row r="7" spans="3:19" x14ac:dyDescent="0.3">
      <c r="C7" s="14">
        <f t="shared" ref="C7:C33" si="1">C6+7</f>
        <v>45180</v>
      </c>
      <c r="D7" s="15">
        <f t="shared" ref="D7:D22" si="2">D6+1</f>
        <v>37</v>
      </c>
      <c r="E7" s="16" t="str">
        <f t="shared" si="0"/>
        <v>jj-jj sept aa</v>
      </c>
      <c r="F7" s="17" t="s">
        <v>20</v>
      </c>
      <c r="G7" s="17" t="s">
        <v>20</v>
      </c>
      <c r="H7" s="17" t="s">
        <v>20</v>
      </c>
      <c r="I7" s="17" t="s">
        <v>21</v>
      </c>
      <c r="J7" s="17" t="s">
        <v>21</v>
      </c>
      <c r="K7" s="17" t="s">
        <v>21</v>
      </c>
      <c r="L7" s="17" t="s">
        <v>21</v>
      </c>
      <c r="M7" s="17" t="s">
        <v>21</v>
      </c>
      <c r="N7" s="17" t="s">
        <v>20</v>
      </c>
      <c r="O7" s="17" t="s">
        <v>20</v>
      </c>
      <c r="R7" s="19"/>
      <c r="S7" s="20"/>
    </row>
    <row r="8" spans="3:19" x14ac:dyDescent="0.3">
      <c r="C8" s="14">
        <f t="shared" si="1"/>
        <v>45187</v>
      </c>
      <c r="D8" s="15">
        <f t="shared" si="2"/>
        <v>38</v>
      </c>
      <c r="E8" s="21" t="str">
        <f t="shared" si="0"/>
        <v>jj-jj sept aa</v>
      </c>
      <c r="F8" s="22" t="s">
        <v>22</v>
      </c>
      <c r="G8" s="17"/>
      <c r="H8" s="23">
        <v>705</v>
      </c>
      <c r="I8" s="24" t="s">
        <v>23</v>
      </c>
      <c r="J8" s="23" t="s">
        <v>23</v>
      </c>
      <c r="K8" s="23" t="s">
        <v>23</v>
      </c>
      <c r="L8" s="25" t="s">
        <v>24</v>
      </c>
      <c r="M8" s="25" t="s">
        <v>25</v>
      </c>
      <c r="N8" s="348" t="s">
        <v>26</v>
      </c>
      <c r="O8" s="348"/>
      <c r="R8" s="19"/>
      <c r="S8" s="20"/>
    </row>
    <row r="9" spans="3:19" x14ac:dyDescent="0.3">
      <c r="C9" s="14">
        <f t="shared" si="1"/>
        <v>45194</v>
      </c>
      <c r="D9" s="15">
        <f t="shared" si="2"/>
        <v>39</v>
      </c>
      <c r="E9" s="21" t="str">
        <f t="shared" si="0"/>
        <v>jj-jj sept aa</v>
      </c>
      <c r="F9" s="26" t="s">
        <v>27</v>
      </c>
      <c r="G9" s="25" t="s">
        <v>28</v>
      </c>
      <c r="H9" s="17"/>
      <c r="I9" s="24" t="s">
        <v>29</v>
      </c>
      <c r="J9" s="23" t="s">
        <v>30</v>
      </c>
      <c r="K9" s="23">
        <v>803</v>
      </c>
      <c r="L9" s="25"/>
      <c r="M9" s="25" t="s">
        <v>25</v>
      </c>
      <c r="N9" s="25" t="s">
        <v>31</v>
      </c>
      <c r="O9" s="25" t="s">
        <v>31</v>
      </c>
      <c r="Q9">
        <v>1</v>
      </c>
      <c r="R9" s="19"/>
      <c r="S9" s="20"/>
    </row>
    <row r="10" spans="3:19" x14ac:dyDescent="0.3">
      <c r="C10" s="14">
        <f t="shared" si="1"/>
        <v>45201</v>
      </c>
      <c r="D10" s="15">
        <f t="shared" si="2"/>
        <v>40</v>
      </c>
      <c r="E10" s="21" t="str">
        <f t="shared" si="0"/>
        <v>jj-jj oct aa</v>
      </c>
      <c r="F10" s="26" t="s">
        <v>32</v>
      </c>
      <c r="G10" s="17"/>
      <c r="H10" s="17"/>
      <c r="I10" s="24" t="s">
        <v>364</v>
      </c>
      <c r="J10" s="23" t="s">
        <v>30</v>
      </c>
      <c r="K10" s="23">
        <v>705</v>
      </c>
      <c r="L10" s="25"/>
      <c r="M10" s="25" t="s">
        <v>25</v>
      </c>
      <c r="N10" s="25" t="s">
        <v>31</v>
      </c>
      <c r="O10" s="25" t="s">
        <v>33</v>
      </c>
      <c r="R10" s="19"/>
      <c r="S10" s="20"/>
    </row>
    <row r="11" spans="3:19" x14ac:dyDescent="0.3">
      <c r="C11" s="14">
        <f t="shared" si="1"/>
        <v>45208</v>
      </c>
      <c r="D11" s="15">
        <f t="shared" si="2"/>
        <v>41</v>
      </c>
      <c r="E11" s="21" t="str">
        <f t="shared" si="0"/>
        <v>jj-jj oct aa</v>
      </c>
      <c r="F11" s="26" t="s">
        <v>32</v>
      </c>
      <c r="G11" s="17"/>
      <c r="H11" s="17"/>
      <c r="I11" s="24" t="s">
        <v>29</v>
      </c>
      <c r="J11" s="23" t="s">
        <v>30</v>
      </c>
      <c r="K11" s="23">
        <v>803</v>
      </c>
      <c r="L11" s="25"/>
      <c r="M11" s="25" t="s">
        <v>25</v>
      </c>
      <c r="N11" s="25" t="s">
        <v>34</v>
      </c>
      <c r="O11" s="25" t="s">
        <v>33</v>
      </c>
      <c r="Q11">
        <v>2</v>
      </c>
      <c r="R11" s="19"/>
      <c r="S11" s="20"/>
    </row>
    <row r="12" spans="3:19" x14ac:dyDescent="0.3">
      <c r="C12" s="14">
        <f t="shared" si="1"/>
        <v>45215</v>
      </c>
      <c r="D12" s="15">
        <f t="shared" si="2"/>
        <v>42</v>
      </c>
      <c r="E12" s="21" t="str">
        <f t="shared" si="0"/>
        <v>jj-jj oct aa</v>
      </c>
      <c r="F12" s="26" t="s">
        <v>32</v>
      </c>
      <c r="G12" s="27"/>
      <c r="H12" s="23" t="s">
        <v>29</v>
      </c>
      <c r="I12" s="24" t="s">
        <v>29</v>
      </c>
      <c r="J12" s="23" t="s">
        <v>30</v>
      </c>
      <c r="K12" s="23" t="s">
        <v>35</v>
      </c>
      <c r="L12" s="25" t="s">
        <v>36</v>
      </c>
      <c r="M12" s="25" t="s">
        <v>25</v>
      </c>
      <c r="N12" s="25" t="s">
        <v>37</v>
      </c>
      <c r="O12" s="25" t="s">
        <v>33</v>
      </c>
      <c r="Q12">
        <v>3</v>
      </c>
      <c r="R12" s="28"/>
      <c r="S12" s="20"/>
    </row>
    <row r="13" spans="3:19" x14ac:dyDescent="0.3">
      <c r="C13" s="14">
        <f t="shared" si="1"/>
        <v>45222</v>
      </c>
      <c r="D13" s="29">
        <f t="shared" si="2"/>
        <v>43</v>
      </c>
      <c r="E13" s="30" t="str">
        <f t="shared" si="0"/>
        <v>jj-jj oct aa</v>
      </c>
      <c r="F13" s="31"/>
      <c r="G13" s="32"/>
      <c r="H13" s="33"/>
      <c r="I13" s="33"/>
      <c r="J13" s="33"/>
      <c r="K13" s="33"/>
      <c r="L13" s="33"/>
      <c r="M13" s="33"/>
      <c r="N13" s="33"/>
      <c r="O13" s="34"/>
      <c r="Q13">
        <f>SUM(Q9:Q12)</f>
        <v>6</v>
      </c>
      <c r="R13" s="19"/>
      <c r="S13" s="20"/>
    </row>
    <row r="14" spans="3:19" x14ac:dyDescent="0.3">
      <c r="C14" s="14">
        <f t="shared" si="1"/>
        <v>45229</v>
      </c>
      <c r="D14" s="15">
        <f t="shared" si="2"/>
        <v>44</v>
      </c>
      <c r="E14" s="16" t="str">
        <f t="shared" si="0"/>
        <v>jj-jj nov aa</v>
      </c>
      <c r="F14" s="35"/>
      <c r="G14" s="36" t="s">
        <v>38</v>
      </c>
      <c r="H14" s="37"/>
      <c r="I14" s="37"/>
      <c r="J14" s="38" t="s">
        <v>39</v>
      </c>
      <c r="K14" s="38" t="s">
        <v>40</v>
      </c>
      <c r="L14" s="37" t="s">
        <v>21</v>
      </c>
      <c r="M14" s="37" t="s">
        <v>21</v>
      </c>
      <c r="N14" s="37" t="s">
        <v>21</v>
      </c>
      <c r="O14" s="39" t="s">
        <v>21</v>
      </c>
      <c r="R14" s="19"/>
      <c r="S14" s="20"/>
    </row>
    <row r="15" spans="3:19" x14ac:dyDescent="0.3">
      <c r="C15" s="14">
        <f t="shared" si="1"/>
        <v>45236</v>
      </c>
      <c r="D15" s="15">
        <f t="shared" si="2"/>
        <v>45</v>
      </c>
      <c r="E15" s="21" t="str">
        <f t="shared" si="0"/>
        <v>jj-jj nov aa</v>
      </c>
      <c r="F15" s="40"/>
      <c r="G15" s="41"/>
      <c r="H15" s="41"/>
      <c r="I15" s="41"/>
      <c r="J15" s="41"/>
      <c r="K15" s="41"/>
      <c r="L15" s="41"/>
      <c r="M15" s="41"/>
      <c r="N15" s="41"/>
      <c r="O15" s="42"/>
      <c r="R15" s="19"/>
      <c r="S15" s="20"/>
    </row>
    <row r="16" spans="3:19" x14ac:dyDescent="0.3">
      <c r="C16" s="14">
        <f t="shared" si="1"/>
        <v>45243</v>
      </c>
      <c r="D16" s="15">
        <f t="shared" si="2"/>
        <v>46</v>
      </c>
      <c r="E16" s="21" t="str">
        <f t="shared" si="0"/>
        <v>jj-jj nov aa</v>
      </c>
      <c r="F16" s="26" t="s">
        <v>27</v>
      </c>
      <c r="G16" s="25" t="s">
        <v>28</v>
      </c>
      <c r="H16" s="23" t="s">
        <v>29</v>
      </c>
      <c r="I16" s="24"/>
      <c r="J16" s="23" t="s">
        <v>41</v>
      </c>
      <c r="K16" s="23">
        <v>705</v>
      </c>
      <c r="L16" s="25" t="s">
        <v>42</v>
      </c>
      <c r="M16" s="25" t="s">
        <v>25</v>
      </c>
      <c r="N16" s="25" t="s">
        <v>43</v>
      </c>
      <c r="O16" s="25" t="s">
        <v>33</v>
      </c>
      <c r="R16" s="19"/>
      <c r="S16" s="20"/>
    </row>
    <row r="17" spans="3:19" x14ac:dyDescent="0.3">
      <c r="C17" s="14">
        <f t="shared" si="1"/>
        <v>45250</v>
      </c>
      <c r="D17" s="15">
        <f t="shared" si="2"/>
        <v>47</v>
      </c>
      <c r="E17" s="16" t="str">
        <f t="shared" si="0"/>
        <v>jj-jj nov aa</v>
      </c>
      <c r="F17" s="26" t="s">
        <v>27</v>
      </c>
      <c r="G17" s="17"/>
      <c r="H17" s="23" t="s">
        <v>44</v>
      </c>
      <c r="I17" s="24" t="s">
        <v>41</v>
      </c>
      <c r="J17" s="23" t="s">
        <v>41</v>
      </c>
      <c r="K17" s="23" t="s">
        <v>45</v>
      </c>
      <c r="L17" s="25" t="s">
        <v>36</v>
      </c>
      <c r="M17" s="43" t="s">
        <v>46</v>
      </c>
      <c r="N17" s="25" t="s">
        <v>43</v>
      </c>
      <c r="O17" s="43" t="s">
        <v>25</v>
      </c>
      <c r="P17" t="s">
        <v>47</v>
      </c>
      <c r="R17" s="19"/>
      <c r="S17" s="20"/>
    </row>
    <row r="18" spans="3:19" x14ac:dyDescent="0.3">
      <c r="C18" s="14">
        <f t="shared" si="1"/>
        <v>45257</v>
      </c>
      <c r="D18" s="15">
        <f t="shared" si="2"/>
        <v>48</v>
      </c>
      <c r="E18" s="16" t="str">
        <f t="shared" si="0"/>
        <v>jj-jj déc aa</v>
      </c>
      <c r="F18" s="26" t="s">
        <v>27</v>
      </c>
      <c r="G18" s="17"/>
      <c r="H18" s="23" t="s">
        <v>48</v>
      </c>
      <c r="I18" s="24" t="s">
        <v>48</v>
      </c>
      <c r="J18" s="23" t="s">
        <v>48</v>
      </c>
      <c r="K18" s="23" t="s">
        <v>48</v>
      </c>
      <c r="L18" s="25" t="s">
        <v>36</v>
      </c>
      <c r="M18" s="25" t="s">
        <v>25</v>
      </c>
      <c r="N18" s="25" t="s">
        <v>43</v>
      </c>
      <c r="O18" s="25" t="s">
        <v>49</v>
      </c>
      <c r="R18" s="19"/>
      <c r="S18" s="20"/>
    </row>
    <row r="19" spans="3:19" x14ac:dyDescent="0.3">
      <c r="C19" s="14">
        <f t="shared" si="1"/>
        <v>45264</v>
      </c>
      <c r="D19" s="15">
        <f t="shared" si="2"/>
        <v>49</v>
      </c>
      <c r="E19" s="16" t="str">
        <f t="shared" si="0"/>
        <v>jj-jj déc aa</v>
      </c>
      <c r="F19" s="26" t="s">
        <v>27</v>
      </c>
      <c r="G19" s="17"/>
      <c r="H19" s="23">
        <v>705</v>
      </c>
      <c r="I19" s="24"/>
      <c r="J19" s="23">
        <v>803</v>
      </c>
      <c r="K19" s="23">
        <v>803</v>
      </c>
      <c r="L19" s="25" t="s">
        <v>36</v>
      </c>
      <c r="M19" s="25" t="s">
        <v>25</v>
      </c>
      <c r="N19" s="25"/>
      <c r="O19" s="25" t="s">
        <v>49</v>
      </c>
      <c r="R19" s="19"/>
      <c r="S19" s="20"/>
    </row>
    <row r="20" spans="3:19" x14ac:dyDescent="0.3">
      <c r="C20" s="14">
        <f t="shared" si="1"/>
        <v>45271</v>
      </c>
      <c r="D20" s="15">
        <f t="shared" si="2"/>
        <v>50</v>
      </c>
      <c r="E20" s="30" t="str">
        <f t="shared" si="0"/>
        <v>jj-jj déc aa</v>
      </c>
      <c r="F20" s="44"/>
      <c r="G20" s="33"/>
      <c r="H20" s="33"/>
      <c r="I20" s="33"/>
      <c r="J20" s="33"/>
      <c r="K20" s="33"/>
      <c r="L20" s="33"/>
      <c r="M20" s="33"/>
      <c r="N20" s="33"/>
      <c r="O20" s="34"/>
      <c r="R20" s="19"/>
      <c r="S20" s="20"/>
    </row>
    <row r="21" spans="3:19" x14ac:dyDescent="0.3">
      <c r="C21" s="14">
        <f t="shared" si="1"/>
        <v>45278</v>
      </c>
      <c r="D21" s="15">
        <f t="shared" si="2"/>
        <v>51</v>
      </c>
      <c r="E21" s="45" t="str">
        <f t="shared" si="0"/>
        <v>jj-jj déc aa</v>
      </c>
      <c r="F21" s="31"/>
      <c r="G21" s="36" t="s">
        <v>38</v>
      </c>
      <c r="H21" s="37"/>
      <c r="I21" s="37"/>
      <c r="J21" s="37"/>
      <c r="K21" s="37"/>
      <c r="L21" s="37"/>
      <c r="M21" s="37"/>
      <c r="N21" s="37"/>
      <c r="O21" s="39"/>
      <c r="R21" s="19"/>
    </row>
    <row r="22" spans="3:19" x14ac:dyDescent="0.3">
      <c r="C22" s="14">
        <f t="shared" si="1"/>
        <v>45285</v>
      </c>
      <c r="D22" s="15">
        <f t="shared" si="2"/>
        <v>52</v>
      </c>
      <c r="E22" s="45" t="str">
        <f t="shared" si="0"/>
        <v>jj-jj déc aa</v>
      </c>
      <c r="F22" s="31" t="s">
        <v>50</v>
      </c>
      <c r="G22" s="37" t="s">
        <v>21</v>
      </c>
      <c r="H22" s="37" t="s">
        <v>21</v>
      </c>
      <c r="I22" s="37" t="s">
        <v>21</v>
      </c>
      <c r="J22" s="37" t="s">
        <v>21</v>
      </c>
      <c r="K22" s="37" t="s">
        <v>21</v>
      </c>
      <c r="L22" s="37" t="s">
        <v>21</v>
      </c>
      <c r="M22" s="37" t="s">
        <v>21</v>
      </c>
      <c r="N22" s="37" t="s">
        <v>21</v>
      </c>
      <c r="O22" s="39" t="s">
        <v>21</v>
      </c>
    </row>
    <row r="23" spans="3:19" x14ac:dyDescent="0.3">
      <c r="C23" s="14">
        <f t="shared" si="1"/>
        <v>45292</v>
      </c>
      <c r="D23" s="46">
        <v>1</v>
      </c>
      <c r="E23" s="47" t="str">
        <f t="shared" si="0"/>
        <v>jj-jj janv aa</v>
      </c>
      <c r="F23" s="31" t="s">
        <v>50</v>
      </c>
      <c r="G23" s="37" t="s">
        <v>21</v>
      </c>
      <c r="H23" s="37" t="s">
        <v>21</v>
      </c>
      <c r="I23" s="37" t="s">
        <v>21</v>
      </c>
      <c r="J23" s="37" t="s">
        <v>21</v>
      </c>
      <c r="K23" s="37" t="s">
        <v>21</v>
      </c>
      <c r="L23" s="37" t="s">
        <v>21</v>
      </c>
      <c r="M23" s="37" t="s">
        <v>21</v>
      </c>
      <c r="N23" s="37" t="s">
        <v>21</v>
      </c>
      <c r="O23" s="39" t="s">
        <v>21</v>
      </c>
      <c r="R23" s="28"/>
    </row>
    <row r="24" spans="3:19" x14ac:dyDescent="0.3">
      <c r="C24" s="14">
        <f t="shared" si="1"/>
        <v>45299</v>
      </c>
      <c r="D24" s="46">
        <f t="shared" ref="D24:D33" si="3">D23+1</f>
        <v>2</v>
      </c>
      <c r="E24" s="48" t="str">
        <f t="shared" si="0"/>
        <v>jj-jj janv aa</v>
      </c>
      <c r="F24" s="40"/>
      <c r="G24" s="41"/>
      <c r="H24" s="49"/>
      <c r="I24" s="41"/>
      <c r="J24" s="41"/>
      <c r="K24" s="50" t="s">
        <v>51</v>
      </c>
      <c r="L24" s="41"/>
      <c r="M24" s="41"/>
      <c r="N24" s="41"/>
      <c r="O24" s="42"/>
    </row>
    <row r="25" spans="3:19" x14ac:dyDescent="0.3">
      <c r="C25" s="14">
        <f t="shared" si="1"/>
        <v>45306</v>
      </c>
      <c r="D25" s="46">
        <f t="shared" si="3"/>
        <v>3</v>
      </c>
      <c r="E25" s="48" t="str">
        <f t="shared" si="0"/>
        <v>jj-jj janv aa</v>
      </c>
      <c r="F25" s="23" t="s">
        <v>52</v>
      </c>
      <c r="G25" s="23" t="s">
        <v>53</v>
      </c>
      <c r="H25" s="25" t="s">
        <v>54</v>
      </c>
      <c r="I25" s="23" t="s">
        <v>55</v>
      </c>
      <c r="J25" s="25" t="s">
        <v>43</v>
      </c>
      <c r="K25" s="25">
        <v>804</v>
      </c>
      <c r="L25" s="22">
        <v>805</v>
      </c>
      <c r="M25" s="23">
        <v>803</v>
      </c>
      <c r="N25" s="25">
        <v>706</v>
      </c>
      <c r="O25" s="25">
        <v>706</v>
      </c>
    </row>
    <row r="26" spans="3:19" x14ac:dyDescent="0.3">
      <c r="C26" s="14">
        <f t="shared" si="1"/>
        <v>45313</v>
      </c>
      <c r="D26" s="46">
        <f t="shared" si="3"/>
        <v>4</v>
      </c>
      <c r="E26" s="48" t="str">
        <f t="shared" si="0"/>
        <v>jj-jj janv aa</v>
      </c>
      <c r="F26" s="23" t="s">
        <v>52</v>
      </c>
      <c r="G26" s="23" t="s">
        <v>53</v>
      </c>
      <c r="H26" s="51"/>
      <c r="I26" s="23" t="s">
        <v>55</v>
      </c>
      <c r="J26" s="25" t="s">
        <v>43</v>
      </c>
      <c r="K26" s="25">
        <v>804</v>
      </c>
      <c r="L26" s="22">
        <v>805</v>
      </c>
      <c r="M26" s="23">
        <v>803</v>
      </c>
      <c r="N26" s="17"/>
      <c r="O26" s="17"/>
    </row>
    <row r="27" spans="3:19" x14ac:dyDescent="0.3">
      <c r="C27" s="14">
        <f t="shared" si="1"/>
        <v>45320</v>
      </c>
      <c r="D27" s="46">
        <f t="shared" si="3"/>
        <v>5</v>
      </c>
      <c r="E27" s="48" t="str">
        <f t="shared" si="0"/>
        <v>jj-jj févr aa</v>
      </c>
      <c r="F27" s="23" t="s">
        <v>52</v>
      </c>
      <c r="G27" s="23" t="s">
        <v>53</v>
      </c>
      <c r="H27" s="23">
        <v>804</v>
      </c>
      <c r="I27" s="23" t="s">
        <v>55</v>
      </c>
      <c r="J27" s="25" t="s">
        <v>43</v>
      </c>
      <c r="K27" s="25">
        <v>804</v>
      </c>
      <c r="L27" s="22">
        <v>805</v>
      </c>
      <c r="M27" s="23">
        <v>804</v>
      </c>
      <c r="N27" s="17"/>
      <c r="O27" s="17"/>
    </row>
    <row r="28" spans="3:19" x14ac:dyDescent="0.3">
      <c r="C28" s="14">
        <f t="shared" si="1"/>
        <v>45327</v>
      </c>
      <c r="D28" s="46">
        <f t="shared" si="3"/>
        <v>6</v>
      </c>
      <c r="E28" s="21" t="str">
        <f t="shared" si="0"/>
        <v>jj-jj févr aa</v>
      </c>
      <c r="F28" s="23" t="s">
        <v>52</v>
      </c>
      <c r="G28" s="23" t="s">
        <v>53</v>
      </c>
      <c r="H28" s="23">
        <v>804</v>
      </c>
      <c r="I28" s="23" t="s">
        <v>56</v>
      </c>
      <c r="J28" s="25" t="s">
        <v>43</v>
      </c>
      <c r="K28" s="25">
        <v>804</v>
      </c>
      <c r="L28" s="22">
        <v>805</v>
      </c>
      <c r="M28" s="23">
        <v>804</v>
      </c>
      <c r="O28" s="17"/>
    </row>
    <row r="29" spans="3:19" x14ac:dyDescent="0.3">
      <c r="C29" s="14">
        <f t="shared" si="1"/>
        <v>45334</v>
      </c>
      <c r="D29" s="46">
        <f t="shared" si="3"/>
        <v>7</v>
      </c>
      <c r="E29" s="45" t="str">
        <f t="shared" si="0"/>
        <v>jj-jj févr aa</v>
      </c>
      <c r="F29" s="23" t="s">
        <v>52</v>
      </c>
      <c r="G29" s="23" t="s">
        <v>53</v>
      </c>
      <c r="H29" s="23">
        <v>806</v>
      </c>
      <c r="I29" s="23" t="s">
        <v>55</v>
      </c>
      <c r="J29" s="25" t="s">
        <v>43</v>
      </c>
      <c r="K29" s="25" t="s">
        <v>53</v>
      </c>
      <c r="L29" s="22">
        <v>805</v>
      </c>
      <c r="M29" s="17"/>
      <c r="N29" s="17"/>
      <c r="O29" s="17"/>
    </row>
    <row r="30" spans="3:19" x14ac:dyDescent="0.3">
      <c r="C30" s="14">
        <f t="shared" si="1"/>
        <v>45341</v>
      </c>
      <c r="D30" s="46">
        <f t="shared" si="3"/>
        <v>8</v>
      </c>
      <c r="E30" s="52" t="str">
        <f t="shared" si="0"/>
        <v>jj-jj févr aa</v>
      </c>
      <c r="F30" s="25" t="s">
        <v>57</v>
      </c>
      <c r="G30" s="25" t="s">
        <v>57</v>
      </c>
      <c r="H30" s="25" t="s">
        <v>57</v>
      </c>
      <c r="I30" s="25" t="s">
        <v>57</v>
      </c>
      <c r="J30" s="25" t="s">
        <v>57</v>
      </c>
      <c r="K30" s="25" t="s">
        <v>57</v>
      </c>
      <c r="L30" s="22">
        <v>805</v>
      </c>
      <c r="M30" s="17"/>
      <c r="N30" s="17"/>
      <c r="O30" s="17"/>
    </row>
    <row r="31" spans="3:19" x14ac:dyDescent="0.3">
      <c r="C31" s="14">
        <f t="shared" si="1"/>
        <v>45348</v>
      </c>
      <c r="D31" s="46">
        <f t="shared" si="3"/>
        <v>9</v>
      </c>
      <c r="E31" s="21" t="str">
        <f t="shared" si="0"/>
        <v>jj-jj mars aa</v>
      </c>
      <c r="F31" s="23">
        <v>806</v>
      </c>
      <c r="G31" s="23">
        <v>806</v>
      </c>
      <c r="H31" s="23" t="s">
        <v>58</v>
      </c>
      <c r="I31" s="23" t="s">
        <v>55</v>
      </c>
      <c r="J31" s="25" t="s">
        <v>43</v>
      </c>
      <c r="K31" s="51"/>
      <c r="L31" s="22">
        <v>805</v>
      </c>
      <c r="M31" s="17"/>
      <c r="N31" s="17"/>
      <c r="O31" s="17"/>
    </row>
    <row r="32" spans="3:19" x14ac:dyDescent="0.3">
      <c r="C32" s="14">
        <f t="shared" si="1"/>
        <v>45355</v>
      </c>
      <c r="D32" s="46">
        <f t="shared" si="3"/>
        <v>10</v>
      </c>
      <c r="E32" s="21" t="str">
        <f t="shared" si="0"/>
        <v>jj-jj mars aa</v>
      </c>
      <c r="F32" s="23">
        <v>806</v>
      </c>
      <c r="G32" s="23">
        <v>806</v>
      </c>
      <c r="H32" s="23">
        <v>806</v>
      </c>
      <c r="I32" s="23" t="s">
        <v>59</v>
      </c>
      <c r="J32" s="25" t="s">
        <v>60</v>
      </c>
      <c r="K32" s="51"/>
      <c r="L32" s="22">
        <v>805</v>
      </c>
      <c r="M32" s="17"/>
      <c r="N32" s="17"/>
      <c r="O32" s="17"/>
    </row>
    <row r="33" spans="1:19" x14ac:dyDescent="0.3">
      <c r="C33" s="14">
        <f t="shared" si="1"/>
        <v>45362</v>
      </c>
      <c r="D33" s="46">
        <f t="shared" si="3"/>
        <v>11</v>
      </c>
      <c r="E33" s="21" t="str">
        <f t="shared" si="0"/>
        <v>jj-jj mars aa</v>
      </c>
      <c r="F33" s="17"/>
      <c r="G33" s="17"/>
      <c r="H33" s="17"/>
      <c r="I33" s="17"/>
      <c r="J33" s="17"/>
      <c r="K33" s="17"/>
      <c r="L33" s="17"/>
      <c r="M33" s="17"/>
      <c r="N33" s="17"/>
      <c r="O33" s="17"/>
    </row>
    <row r="35" spans="1:19" x14ac:dyDescent="0.3">
      <c r="F35" s="349" t="s">
        <v>61</v>
      </c>
      <c r="G35" s="349"/>
      <c r="H35" s="349"/>
      <c r="I35" s="53"/>
      <c r="J35" s="53"/>
      <c r="K35" s="8"/>
      <c r="L35" s="8"/>
      <c r="M35" s="54"/>
      <c r="N35" s="8"/>
      <c r="O35" s="8"/>
    </row>
    <row r="36" spans="1:19" x14ac:dyDescent="0.3">
      <c r="F36" s="8" t="s">
        <v>62</v>
      </c>
      <c r="G36" s="8"/>
      <c r="H36" s="8" t="s">
        <v>63</v>
      </c>
      <c r="I36" s="8"/>
      <c r="J36" s="350" t="s">
        <v>64</v>
      </c>
      <c r="K36" s="350"/>
      <c r="L36" s="350"/>
      <c r="M36" s="350"/>
      <c r="N36" s="350"/>
      <c r="O36" s="350"/>
    </row>
    <row r="37" spans="1:19" x14ac:dyDescent="0.3">
      <c r="F37" s="55" t="s">
        <v>65</v>
      </c>
      <c r="G37" s="56" t="s">
        <v>66</v>
      </c>
      <c r="H37" s="57" t="s">
        <v>67</v>
      </c>
      <c r="I37" s="58" t="s">
        <v>68</v>
      </c>
      <c r="J37" s="351" t="s">
        <v>69</v>
      </c>
      <c r="K37" s="351"/>
      <c r="L37" s="351"/>
      <c r="M37" s="351"/>
      <c r="N37" s="351"/>
      <c r="O37" s="351"/>
    </row>
    <row r="38" spans="1:19" x14ac:dyDescent="0.3">
      <c r="F38" s="59" t="s">
        <v>70</v>
      </c>
      <c r="G38" s="60" t="s">
        <v>71</v>
      </c>
      <c r="H38" s="61" t="s">
        <v>72</v>
      </c>
      <c r="I38" s="62" t="s">
        <v>73</v>
      </c>
      <c r="J38" s="8"/>
      <c r="K38" s="8"/>
      <c r="L38" s="8"/>
      <c r="M38" s="8"/>
      <c r="N38" s="8"/>
      <c r="O38" s="8"/>
    </row>
    <row r="39" spans="1:19" x14ac:dyDescent="0.3">
      <c r="F39" s="63" t="s">
        <v>74</v>
      </c>
      <c r="G39" s="64" t="s">
        <v>75</v>
      </c>
      <c r="H39" s="65"/>
      <c r="I39" s="8"/>
      <c r="J39" s="8"/>
      <c r="K39" s="8"/>
      <c r="L39" s="8"/>
      <c r="M39" s="8"/>
      <c r="N39" s="8"/>
      <c r="O39" s="8"/>
    </row>
    <row r="41" spans="1:19" x14ac:dyDescent="0.3">
      <c r="A41" s="8"/>
      <c r="B41" s="8"/>
      <c r="C41" s="8"/>
      <c r="D41" s="66"/>
      <c r="E41" s="67">
        <f>COUNTBLANK(Table)</f>
        <v>85</v>
      </c>
      <c r="F41" s="68" t="s">
        <v>76</v>
      </c>
      <c r="G41" s="8"/>
      <c r="H41" s="8"/>
      <c r="I41" s="8"/>
      <c r="J41" s="8"/>
      <c r="K41" s="8"/>
      <c r="L41" s="8"/>
      <c r="M41" s="8"/>
      <c r="N41" s="8"/>
      <c r="O41" s="8"/>
      <c r="P41" s="8" t="e">
        <f>P42&amp;" projet"&amp;IF(P42&gt;1,"s","")&amp;" avec date(s) à actualiser"</f>
        <v>#N/A</v>
      </c>
      <c r="Q41" s="8"/>
      <c r="R41" s="8"/>
      <c r="S41" s="8"/>
    </row>
    <row r="42" spans="1:19" x14ac:dyDescent="0.3">
      <c r="A42" s="8"/>
      <c r="B42" s="8"/>
      <c r="C42" s="66" t="e">
        <f>SUM(C45:C66)</f>
        <v>#N/A</v>
      </c>
      <c r="D42" s="8"/>
      <c r="E42" s="69" t="e">
        <f>SUM(C45:C66)-SUM(D45:E66)</f>
        <v>#N/A</v>
      </c>
      <c r="F42" s="68" t="s">
        <v>77</v>
      </c>
      <c r="G42" s="8"/>
      <c r="H42" s="8"/>
      <c r="I42" s="8"/>
      <c r="J42" s="8"/>
      <c r="K42" s="8"/>
      <c r="L42" s="8"/>
      <c r="M42" s="8"/>
      <c r="N42" s="8"/>
      <c r="O42" s="70" t="e">
        <f>NA()</f>
        <v>#N/A</v>
      </c>
      <c r="P42" s="70" t="e">
        <f>MAX(O42,Q42)</f>
        <v>#N/A</v>
      </c>
      <c r="Q42" s="70" t="e">
        <f>NA()</f>
        <v>#N/A</v>
      </c>
      <c r="R42" s="8"/>
      <c r="S42" s="8"/>
    </row>
    <row r="43" spans="1:19" ht="52.8" x14ac:dyDescent="0.3">
      <c r="A43" s="71" t="s">
        <v>78</v>
      </c>
      <c r="B43" s="71" t="s">
        <v>79</v>
      </c>
      <c r="C43" s="71" t="s">
        <v>80</v>
      </c>
      <c r="D43" s="72" t="s">
        <v>81</v>
      </c>
      <c r="E43" s="72" t="s">
        <v>82</v>
      </c>
      <c r="F43" s="73" t="s">
        <v>83</v>
      </c>
      <c r="G43" s="73" t="s">
        <v>84</v>
      </c>
      <c r="H43" s="74" t="s">
        <v>85</v>
      </c>
      <c r="I43" s="73"/>
      <c r="J43" s="73"/>
      <c r="K43" s="73"/>
      <c r="L43" s="73"/>
      <c r="M43" s="73"/>
      <c r="N43" s="73"/>
      <c r="O43" s="75" t="s">
        <v>86</v>
      </c>
      <c r="P43" s="75"/>
      <c r="Q43" s="75" t="s">
        <v>87</v>
      </c>
      <c r="R43" s="73"/>
      <c r="S43" s="73"/>
    </row>
    <row r="44" spans="1:19" x14ac:dyDescent="0.3">
      <c r="A44" s="8" t="e">
        <f>NA()</f>
        <v>#N/A</v>
      </c>
      <c r="B44" s="76" t="e">
        <f t="shared" ref="B44:B56" si="4">A44/3.5</f>
        <v>#N/A</v>
      </c>
      <c r="C44" s="77" t="e">
        <f>ROUND(B44,0)</f>
        <v>#N/A</v>
      </c>
      <c r="D44" s="78">
        <f>COUNTIF(Table,$F44)</f>
        <v>3</v>
      </c>
      <c r="E44" s="79">
        <f t="shared" ref="E44:E66" si="5">COUNTIF(Table,$F44&amp;"A")</f>
        <v>0</v>
      </c>
      <c r="F44" s="80" t="s">
        <v>23</v>
      </c>
      <c r="G44" s="81" t="s">
        <v>88</v>
      </c>
      <c r="H44" s="82" t="s">
        <v>89</v>
      </c>
      <c r="I44" s="83"/>
      <c r="J44" s="83"/>
      <c r="K44" s="83"/>
      <c r="L44" s="83"/>
      <c r="M44" s="83"/>
      <c r="N44" s="83"/>
      <c r="O44" s="84" t="s">
        <v>20</v>
      </c>
      <c r="P44" s="85" t="s">
        <v>20</v>
      </c>
      <c r="Q44" s="84" t="s">
        <v>20</v>
      </c>
      <c r="R44" s="86" t="e">
        <f>NA()</f>
        <v>#N/A</v>
      </c>
      <c r="S44" s="8"/>
    </row>
    <row r="45" spans="1:19" x14ac:dyDescent="0.3">
      <c r="A45" s="8" t="e">
        <f>NA()</f>
        <v>#N/A</v>
      </c>
      <c r="B45" s="76" t="e">
        <f t="shared" si="4"/>
        <v>#N/A</v>
      </c>
      <c r="C45" s="77">
        <v>7</v>
      </c>
      <c r="D45" s="78">
        <f>COUNTIF(Table,$F45)</f>
        <v>5</v>
      </c>
      <c r="E45" s="79">
        <f t="shared" si="5"/>
        <v>0</v>
      </c>
      <c r="F45" s="87" t="s">
        <v>29</v>
      </c>
      <c r="G45" s="88" t="s">
        <v>90</v>
      </c>
      <c r="H45" s="89" t="s">
        <v>91</v>
      </c>
      <c r="I45" s="90" t="s">
        <v>92</v>
      </c>
      <c r="J45" s="90"/>
      <c r="K45" s="90"/>
      <c r="L45" s="90"/>
      <c r="M45" s="90"/>
      <c r="N45" s="90"/>
      <c r="O45" s="91" t="s">
        <v>20</v>
      </c>
      <c r="P45" s="92" t="s">
        <v>20</v>
      </c>
      <c r="Q45" s="91" t="s">
        <v>20</v>
      </c>
      <c r="R45" s="86" t="e">
        <f>NA()</f>
        <v>#N/A</v>
      </c>
      <c r="S45" s="8"/>
    </row>
    <row r="46" spans="1:19" x14ac:dyDescent="0.3">
      <c r="A46" s="8" t="e">
        <f>NA()</f>
        <v>#N/A</v>
      </c>
      <c r="B46" s="76" t="e">
        <f t="shared" si="4"/>
        <v>#N/A</v>
      </c>
      <c r="C46" s="77">
        <v>9</v>
      </c>
      <c r="D46" s="78">
        <f>COUNTIF(Table,$F46)+4</f>
        <v>13</v>
      </c>
      <c r="E46" s="79">
        <f t="shared" si="5"/>
        <v>0</v>
      </c>
      <c r="F46" s="93" t="s">
        <v>25</v>
      </c>
      <c r="G46" s="94" t="s">
        <v>93</v>
      </c>
      <c r="H46" s="95" t="s">
        <v>94</v>
      </c>
      <c r="I46" s="96"/>
      <c r="J46" s="96"/>
      <c r="K46" s="96"/>
      <c r="L46" s="96"/>
      <c r="M46" s="96"/>
      <c r="N46" s="96"/>
      <c r="O46" s="97" t="s">
        <v>20</v>
      </c>
      <c r="P46" s="98" t="s">
        <v>20</v>
      </c>
      <c r="Q46" s="97" t="s">
        <v>20</v>
      </c>
      <c r="R46" s="86" t="e">
        <f>NA()</f>
        <v>#N/A</v>
      </c>
      <c r="S46" s="8"/>
    </row>
    <row r="47" spans="1:19" x14ac:dyDescent="0.3">
      <c r="A47" s="8" t="e">
        <f>NA()</f>
        <v>#N/A</v>
      </c>
      <c r="B47" s="76" t="e">
        <f t="shared" si="4"/>
        <v>#N/A</v>
      </c>
      <c r="C47" s="77" t="e">
        <f>ROUND(B47,0)</f>
        <v>#N/A</v>
      </c>
      <c r="D47" s="78">
        <f>COUNTIF(Table,$F47)</f>
        <v>3</v>
      </c>
      <c r="E47" s="79">
        <f t="shared" si="5"/>
        <v>0</v>
      </c>
      <c r="F47" s="80" t="s">
        <v>41</v>
      </c>
      <c r="G47" s="81" t="s">
        <v>95</v>
      </c>
      <c r="H47" s="82" t="s">
        <v>96</v>
      </c>
      <c r="I47" s="83"/>
      <c r="J47" s="83"/>
      <c r="K47" s="83"/>
      <c r="L47" s="83"/>
      <c r="M47" s="83"/>
      <c r="N47" s="83"/>
      <c r="O47" s="84">
        <v>44839</v>
      </c>
      <c r="P47" s="85" t="s">
        <v>20</v>
      </c>
      <c r="Q47" s="84">
        <v>44900</v>
      </c>
      <c r="R47" s="86" t="e">
        <f>NA()</f>
        <v>#N/A</v>
      </c>
      <c r="S47" s="8"/>
    </row>
    <row r="48" spans="1:19" x14ac:dyDescent="0.3">
      <c r="A48" s="8" t="e">
        <f>NA()</f>
        <v>#N/A</v>
      </c>
      <c r="B48" s="76" t="e">
        <f t="shared" si="4"/>
        <v>#N/A</v>
      </c>
      <c r="C48" s="77">
        <v>4</v>
      </c>
      <c r="D48" s="78">
        <f>COUNTIF(Table,$F48)</f>
        <v>4</v>
      </c>
      <c r="E48" s="79">
        <f t="shared" si="5"/>
        <v>0</v>
      </c>
      <c r="F48" s="99" t="s">
        <v>30</v>
      </c>
      <c r="G48" s="88" t="s">
        <v>97</v>
      </c>
      <c r="H48" s="89" t="s">
        <v>98</v>
      </c>
      <c r="I48" s="90"/>
      <c r="J48" s="90"/>
      <c r="K48" s="90"/>
      <c r="L48" s="90"/>
      <c r="M48" s="90"/>
      <c r="N48" s="90"/>
      <c r="O48" s="91">
        <v>44860</v>
      </c>
      <c r="P48" s="92" t="s">
        <v>20</v>
      </c>
      <c r="Q48" s="91">
        <v>44911</v>
      </c>
      <c r="R48" s="86" t="e">
        <f>NA()</f>
        <v>#N/A</v>
      </c>
      <c r="S48" s="8"/>
    </row>
    <row r="49" spans="1:19" x14ac:dyDescent="0.3">
      <c r="A49" s="8" t="e">
        <f>NA()</f>
        <v>#N/A</v>
      </c>
      <c r="B49" s="76" t="e">
        <f t="shared" si="4"/>
        <v>#N/A</v>
      </c>
      <c r="C49" s="77">
        <v>6</v>
      </c>
      <c r="D49" s="78">
        <f>COUNTIF(Table,$F49)</f>
        <v>4</v>
      </c>
      <c r="E49" s="79">
        <f t="shared" si="5"/>
        <v>0</v>
      </c>
      <c r="F49" s="100" t="s">
        <v>48</v>
      </c>
      <c r="G49" s="94" t="s">
        <v>90</v>
      </c>
      <c r="H49" s="95" t="s">
        <v>99</v>
      </c>
      <c r="I49" s="96"/>
      <c r="J49" s="96"/>
      <c r="K49" s="96"/>
      <c r="L49" s="96"/>
      <c r="M49" s="96"/>
      <c r="N49" s="96"/>
      <c r="O49" s="97" t="s">
        <v>20</v>
      </c>
      <c r="P49" s="98" t="s">
        <v>20</v>
      </c>
      <c r="Q49" s="97" t="s">
        <v>20</v>
      </c>
      <c r="R49" s="86" t="e">
        <f>NA()</f>
        <v>#N/A</v>
      </c>
      <c r="S49" s="8"/>
    </row>
    <row r="50" spans="1:19" x14ac:dyDescent="0.3">
      <c r="A50" s="8" t="e">
        <f>NA()</f>
        <v>#N/A</v>
      </c>
      <c r="B50" s="76" t="e">
        <f t="shared" si="4"/>
        <v>#N/A</v>
      </c>
      <c r="C50" s="77">
        <v>4</v>
      </c>
      <c r="D50" s="78">
        <f>COUNTIF(Table,$F50)</f>
        <v>3</v>
      </c>
      <c r="E50" s="79">
        <f t="shared" si="5"/>
        <v>0</v>
      </c>
      <c r="F50" s="101" t="s">
        <v>31</v>
      </c>
      <c r="G50" s="81" t="s">
        <v>100</v>
      </c>
      <c r="H50" s="82" t="s">
        <v>98</v>
      </c>
      <c r="I50" s="83"/>
      <c r="J50" s="83"/>
      <c r="K50" s="83"/>
      <c r="L50" s="83"/>
      <c r="M50" s="83"/>
      <c r="N50" s="83"/>
      <c r="O50" s="97" t="s">
        <v>20</v>
      </c>
      <c r="P50" s="85" t="s">
        <v>20</v>
      </c>
      <c r="Q50" s="84" t="s">
        <v>20</v>
      </c>
      <c r="R50" s="86" t="e">
        <f>NA()</f>
        <v>#N/A</v>
      </c>
      <c r="S50" s="8"/>
    </row>
    <row r="51" spans="1:19" x14ac:dyDescent="0.3">
      <c r="A51" s="8" t="e">
        <f>NA()</f>
        <v>#N/A</v>
      </c>
      <c r="B51" s="76" t="e">
        <f t="shared" si="4"/>
        <v>#N/A</v>
      </c>
      <c r="C51" s="77" t="e">
        <f>ROUND(B51,0)</f>
        <v>#N/A</v>
      </c>
      <c r="D51" s="78">
        <f>COUNTIF(Table,$F51)+1</f>
        <v>5</v>
      </c>
      <c r="E51" s="79">
        <f t="shared" si="5"/>
        <v>0</v>
      </c>
      <c r="F51" s="102" t="s">
        <v>33</v>
      </c>
      <c r="G51" s="103" t="s">
        <v>101</v>
      </c>
      <c r="H51" s="104" t="s">
        <v>102</v>
      </c>
      <c r="I51" s="105"/>
      <c r="J51" s="105"/>
      <c r="K51" s="105"/>
      <c r="L51" s="105"/>
      <c r="M51" s="105"/>
      <c r="N51" s="105"/>
      <c r="O51" s="106" t="s">
        <v>20</v>
      </c>
      <c r="P51" s="107" t="s">
        <v>20</v>
      </c>
      <c r="Q51" s="106" t="s">
        <v>20</v>
      </c>
      <c r="R51" s="86" t="e">
        <f>NA()</f>
        <v>#N/A</v>
      </c>
      <c r="S51" s="8"/>
    </row>
    <row r="52" spans="1:19" x14ac:dyDescent="0.3">
      <c r="A52" s="8" t="e">
        <f>NA()</f>
        <v>#N/A</v>
      </c>
      <c r="B52" s="76" t="e">
        <f t="shared" si="4"/>
        <v>#N/A</v>
      </c>
      <c r="C52" s="77" t="e">
        <f>ROUND(B52,0)</f>
        <v>#N/A</v>
      </c>
      <c r="D52" s="78">
        <f>COUNTIF(Table,$F52)</f>
        <v>2</v>
      </c>
      <c r="E52" s="79">
        <f t="shared" si="5"/>
        <v>0</v>
      </c>
      <c r="F52" s="87" t="s">
        <v>49</v>
      </c>
      <c r="G52" s="88" t="s">
        <v>103</v>
      </c>
      <c r="H52" s="89" t="s">
        <v>104</v>
      </c>
      <c r="I52" s="90"/>
      <c r="J52" s="90"/>
      <c r="K52" s="90"/>
      <c r="L52" s="90"/>
      <c r="M52" s="90"/>
      <c r="N52" s="90"/>
      <c r="O52" s="91" t="s">
        <v>20</v>
      </c>
      <c r="P52" s="92" t="s">
        <v>20</v>
      </c>
      <c r="Q52" s="91" t="s">
        <v>20</v>
      </c>
      <c r="R52" s="86" t="e">
        <f>NA()</f>
        <v>#N/A</v>
      </c>
      <c r="S52" s="8"/>
    </row>
    <row r="53" spans="1:19" x14ac:dyDescent="0.3">
      <c r="A53" s="8" t="e">
        <f>NA()</f>
        <v>#N/A</v>
      </c>
      <c r="B53" s="76" t="e">
        <f t="shared" si="4"/>
        <v>#N/A</v>
      </c>
      <c r="C53" s="77">
        <v>10</v>
      </c>
      <c r="D53" s="78">
        <f>COUNTIF(Table,$F53)</f>
        <v>0</v>
      </c>
      <c r="E53" s="79">
        <f t="shared" si="5"/>
        <v>0</v>
      </c>
      <c r="F53" s="93">
        <v>703</v>
      </c>
      <c r="G53" s="94" t="s">
        <v>105</v>
      </c>
      <c r="H53" s="95" t="s">
        <v>106</v>
      </c>
      <c r="I53" s="96"/>
      <c r="J53" s="96"/>
      <c r="K53" s="96"/>
      <c r="L53" s="96"/>
      <c r="M53" s="96"/>
      <c r="N53" s="96"/>
      <c r="O53" s="97" t="s">
        <v>20</v>
      </c>
      <c r="P53" s="98" t="s">
        <v>20</v>
      </c>
      <c r="Q53" s="97" t="s">
        <v>20</v>
      </c>
      <c r="R53" s="86" t="e">
        <f>NA()</f>
        <v>#N/A</v>
      </c>
      <c r="S53" s="8"/>
    </row>
    <row r="54" spans="1:19" x14ac:dyDescent="0.3">
      <c r="A54" s="8" t="e">
        <f>NA()</f>
        <v>#N/A</v>
      </c>
      <c r="B54" s="76" t="e">
        <f t="shared" si="4"/>
        <v>#N/A</v>
      </c>
      <c r="C54" s="77">
        <v>12</v>
      </c>
      <c r="D54" s="78">
        <v>12</v>
      </c>
      <c r="E54" s="79">
        <f t="shared" si="5"/>
        <v>0</v>
      </c>
      <c r="F54" s="93">
        <v>704</v>
      </c>
      <c r="G54" s="94" t="s">
        <v>107</v>
      </c>
      <c r="H54" s="95" t="s">
        <v>108</v>
      </c>
      <c r="I54" s="96"/>
      <c r="J54" s="96"/>
      <c r="K54" s="96"/>
      <c r="L54" s="96"/>
      <c r="M54" s="96"/>
      <c r="N54" s="96"/>
      <c r="O54" s="97" t="s">
        <v>20</v>
      </c>
      <c r="P54" s="98" t="s">
        <v>20</v>
      </c>
      <c r="Q54" s="97" t="s">
        <v>20</v>
      </c>
      <c r="R54" s="86" t="e">
        <f>NA()</f>
        <v>#N/A</v>
      </c>
      <c r="S54" s="8"/>
    </row>
    <row r="55" spans="1:19" x14ac:dyDescent="0.3">
      <c r="A55" s="8" t="e">
        <f>NA()</f>
        <v>#N/A</v>
      </c>
      <c r="B55" s="76" t="e">
        <f t="shared" si="4"/>
        <v>#N/A</v>
      </c>
      <c r="C55" s="77">
        <v>9</v>
      </c>
      <c r="D55" s="78">
        <f>COUNTIF(Table,$F55)</f>
        <v>4</v>
      </c>
      <c r="E55" s="79">
        <f t="shared" si="5"/>
        <v>0</v>
      </c>
      <c r="F55" s="108">
        <v>705</v>
      </c>
      <c r="G55" s="94" t="s">
        <v>109</v>
      </c>
      <c r="H55" s="95" t="s">
        <v>110</v>
      </c>
      <c r="I55" s="96"/>
      <c r="J55" s="96"/>
      <c r="K55" s="96"/>
      <c r="L55" s="96"/>
      <c r="M55" s="96"/>
      <c r="N55" s="96"/>
      <c r="O55" s="97" t="s">
        <v>20</v>
      </c>
      <c r="P55" s="98" t="s">
        <v>20</v>
      </c>
      <c r="Q55" s="97" t="s">
        <v>20</v>
      </c>
      <c r="R55" s="86" t="e">
        <f>NA()</f>
        <v>#N/A</v>
      </c>
      <c r="S55" s="8"/>
    </row>
    <row r="56" spans="1:19" x14ac:dyDescent="0.3">
      <c r="A56" s="8" t="e">
        <f>NA()</f>
        <v>#N/A</v>
      </c>
      <c r="B56" s="76" t="e">
        <f t="shared" si="4"/>
        <v>#N/A</v>
      </c>
      <c r="C56" s="77">
        <v>11</v>
      </c>
      <c r="D56" s="78">
        <f>COUNTIF(Table,$F56)+9</f>
        <v>11</v>
      </c>
      <c r="E56" s="79">
        <f t="shared" si="5"/>
        <v>0</v>
      </c>
      <c r="F56" s="108">
        <v>706</v>
      </c>
      <c r="G56" s="94" t="s">
        <v>111</v>
      </c>
      <c r="H56" s="95" t="s">
        <v>112</v>
      </c>
      <c r="I56" s="96"/>
      <c r="J56" s="96"/>
      <c r="K56" s="96"/>
      <c r="L56" s="96"/>
      <c r="M56" s="96"/>
      <c r="N56" s="96"/>
      <c r="O56" s="97" t="s">
        <v>20</v>
      </c>
      <c r="P56" s="98" t="s">
        <v>20</v>
      </c>
      <c r="Q56" s="97" t="s">
        <v>20</v>
      </c>
      <c r="R56" s="86" t="e">
        <f>NA()</f>
        <v>#N/A</v>
      </c>
      <c r="S56" s="8"/>
    </row>
    <row r="57" spans="1:19" x14ac:dyDescent="0.3">
      <c r="A57" s="8" t="e">
        <f>NA()</f>
        <v>#N/A</v>
      </c>
      <c r="B57" s="76"/>
      <c r="C57" s="77"/>
      <c r="D57" s="78">
        <f t="shared" ref="D57:D66" si="6">COUNTIF(Table,$F57)</f>
        <v>0</v>
      </c>
      <c r="E57" s="79">
        <f t="shared" si="5"/>
        <v>0</v>
      </c>
      <c r="F57" s="109">
        <v>801</v>
      </c>
      <c r="G57" s="110"/>
      <c r="H57" s="111"/>
      <c r="I57" s="112"/>
      <c r="J57" s="112"/>
      <c r="K57" s="112"/>
      <c r="L57" s="112"/>
      <c r="M57" s="112"/>
      <c r="N57" s="112"/>
      <c r="O57" s="113" t="s">
        <v>20</v>
      </c>
      <c r="P57" s="114" t="s">
        <v>20</v>
      </c>
      <c r="Q57" s="113" t="s">
        <v>20</v>
      </c>
      <c r="R57" s="86" t="e">
        <f>NA()</f>
        <v>#N/A</v>
      </c>
      <c r="S57" s="8"/>
    </row>
    <row r="58" spans="1:19" x14ac:dyDescent="0.3">
      <c r="A58" s="8" t="e">
        <f>NA()</f>
        <v>#N/A</v>
      </c>
      <c r="B58" s="76" t="e">
        <f t="shared" ref="B58:B66" si="7">A58/3.5</f>
        <v>#N/A</v>
      </c>
      <c r="C58" s="77">
        <v>10</v>
      </c>
      <c r="D58" s="78">
        <f t="shared" si="6"/>
        <v>9</v>
      </c>
      <c r="E58" s="79">
        <f t="shared" si="5"/>
        <v>0</v>
      </c>
      <c r="F58" s="80" t="s">
        <v>43</v>
      </c>
      <c r="G58" s="81" t="s">
        <v>113</v>
      </c>
      <c r="H58" s="115" t="s">
        <v>114</v>
      </c>
      <c r="I58" s="116"/>
      <c r="J58" s="116"/>
      <c r="K58" s="116"/>
      <c r="L58" s="116"/>
      <c r="M58" s="116"/>
      <c r="N58" s="116"/>
      <c r="O58" s="84" t="s">
        <v>20</v>
      </c>
      <c r="P58" s="85" t="s">
        <v>20</v>
      </c>
      <c r="Q58" s="84" t="s">
        <v>20</v>
      </c>
      <c r="R58" s="86" t="e">
        <f>NA()</f>
        <v>#N/A</v>
      </c>
      <c r="S58" s="8"/>
    </row>
    <row r="59" spans="1:19" x14ac:dyDescent="0.3">
      <c r="A59" s="8" t="e">
        <f>NA()</f>
        <v>#N/A</v>
      </c>
      <c r="B59" s="76" t="e">
        <f t="shared" si="7"/>
        <v>#N/A</v>
      </c>
      <c r="C59" s="77">
        <v>7</v>
      </c>
      <c r="D59" s="78">
        <f t="shared" si="6"/>
        <v>6</v>
      </c>
      <c r="E59" s="79">
        <f t="shared" si="5"/>
        <v>1</v>
      </c>
      <c r="F59" s="87" t="s">
        <v>53</v>
      </c>
      <c r="G59" s="88" t="s">
        <v>88</v>
      </c>
      <c r="H59" s="89" t="s">
        <v>115</v>
      </c>
      <c r="I59" s="90"/>
      <c r="J59" s="90"/>
      <c r="K59" s="90"/>
      <c r="L59" s="90"/>
      <c r="M59" s="90"/>
      <c r="N59" s="90"/>
      <c r="O59" s="91" t="s">
        <v>20</v>
      </c>
      <c r="P59" s="92" t="s">
        <v>20</v>
      </c>
      <c r="Q59" s="91" t="s">
        <v>20</v>
      </c>
      <c r="R59" s="86" t="e">
        <f>NA()</f>
        <v>#N/A</v>
      </c>
      <c r="S59" s="8"/>
    </row>
    <row r="60" spans="1:19" x14ac:dyDescent="0.3">
      <c r="A60" s="8" t="e">
        <f>NA()</f>
        <v>#N/A</v>
      </c>
      <c r="B60" s="76" t="e">
        <f t="shared" si="7"/>
        <v>#N/A</v>
      </c>
      <c r="C60" s="77">
        <v>6</v>
      </c>
      <c r="D60" s="78">
        <f t="shared" si="6"/>
        <v>5</v>
      </c>
      <c r="E60" s="79">
        <f t="shared" si="5"/>
        <v>1</v>
      </c>
      <c r="F60" s="80" t="s">
        <v>55</v>
      </c>
      <c r="G60" s="81" t="s">
        <v>116</v>
      </c>
      <c r="H60" s="82" t="s">
        <v>117</v>
      </c>
      <c r="I60" s="83"/>
      <c r="J60" s="83"/>
      <c r="K60" s="83"/>
      <c r="L60" s="83"/>
      <c r="M60" s="83"/>
      <c r="N60" s="83"/>
      <c r="O60" s="84" t="s">
        <v>20</v>
      </c>
      <c r="P60" s="85" t="s">
        <v>20</v>
      </c>
      <c r="Q60" s="84" t="s">
        <v>20</v>
      </c>
      <c r="R60" s="86" t="e">
        <f>NA()</f>
        <v>#N/A</v>
      </c>
      <c r="S60" s="8"/>
    </row>
    <row r="61" spans="1:19" x14ac:dyDescent="0.3">
      <c r="A61" s="8" t="e">
        <f>NA()</f>
        <v>#N/A</v>
      </c>
      <c r="B61" s="76" t="e">
        <f t="shared" si="7"/>
        <v>#N/A</v>
      </c>
      <c r="C61" s="77" t="e">
        <f>ROUND(B61,0)</f>
        <v>#N/A</v>
      </c>
      <c r="D61" s="78">
        <f t="shared" si="6"/>
        <v>5</v>
      </c>
      <c r="E61" s="79">
        <f t="shared" si="5"/>
        <v>0</v>
      </c>
      <c r="F61" s="102" t="s">
        <v>52</v>
      </c>
      <c r="G61" s="103" t="s">
        <v>116</v>
      </c>
      <c r="H61" s="117" t="s">
        <v>118</v>
      </c>
      <c r="I61" s="105"/>
      <c r="J61" s="105"/>
      <c r="K61" s="105"/>
      <c r="L61" s="105"/>
      <c r="M61" s="105"/>
      <c r="N61" s="105"/>
      <c r="O61" s="106" t="s">
        <v>20</v>
      </c>
      <c r="P61" s="107" t="s">
        <v>20</v>
      </c>
      <c r="Q61" s="106" t="s">
        <v>20</v>
      </c>
      <c r="R61" s="86" t="e">
        <f>NA()</f>
        <v>#N/A</v>
      </c>
      <c r="S61" s="8"/>
    </row>
    <row r="62" spans="1:19" x14ac:dyDescent="0.3">
      <c r="A62" s="8" t="e">
        <f>NA()</f>
        <v>#N/A</v>
      </c>
      <c r="B62" s="76" t="e">
        <f t="shared" si="7"/>
        <v>#N/A</v>
      </c>
      <c r="C62" s="77">
        <v>6</v>
      </c>
      <c r="D62" s="78">
        <f t="shared" si="6"/>
        <v>6</v>
      </c>
      <c r="E62" s="79">
        <f t="shared" si="5"/>
        <v>0</v>
      </c>
      <c r="F62" s="87" t="s">
        <v>57</v>
      </c>
      <c r="G62" s="88" t="s">
        <v>119</v>
      </c>
      <c r="H62" s="89" t="s">
        <v>120</v>
      </c>
      <c r="I62" s="90"/>
      <c r="J62" s="90"/>
      <c r="K62" s="90"/>
      <c r="L62" s="90"/>
      <c r="M62" s="90"/>
      <c r="N62" s="90"/>
      <c r="O62" s="91" t="s">
        <v>20</v>
      </c>
      <c r="P62" s="92" t="s">
        <v>20</v>
      </c>
      <c r="Q62" s="118" t="s">
        <v>20</v>
      </c>
      <c r="R62" s="86" t="e">
        <f>NA()</f>
        <v>#N/A</v>
      </c>
      <c r="S62" s="8"/>
    </row>
    <row r="63" spans="1:19" x14ac:dyDescent="0.3">
      <c r="A63" s="8" t="e">
        <f>NA()</f>
        <v>#N/A</v>
      </c>
      <c r="B63" s="76" t="e">
        <f t="shared" si="7"/>
        <v>#N/A</v>
      </c>
      <c r="C63" s="77">
        <v>7</v>
      </c>
      <c r="D63" s="78">
        <f t="shared" si="6"/>
        <v>6</v>
      </c>
      <c r="E63" s="79">
        <f t="shared" si="5"/>
        <v>0</v>
      </c>
      <c r="F63" s="119">
        <v>803</v>
      </c>
      <c r="G63" s="120" t="s">
        <v>121</v>
      </c>
      <c r="H63" s="121" t="s">
        <v>122</v>
      </c>
      <c r="I63" s="122"/>
      <c r="J63" s="122"/>
      <c r="K63" s="122"/>
      <c r="L63" s="122"/>
      <c r="M63" s="122"/>
      <c r="N63" s="122"/>
      <c r="O63" s="123" t="s">
        <v>20</v>
      </c>
      <c r="P63" s="124"/>
      <c r="Q63" s="125" t="s">
        <v>20</v>
      </c>
      <c r="R63" s="86" t="e">
        <f>NA()</f>
        <v>#N/A</v>
      </c>
      <c r="S63" s="8"/>
    </row>
    <row r="64" spans="1:19" ht="15.75" customHeight="1" x14ac:dyDescent="0.3">
      <c r="A64" s="8" t="e">
        <f>NA()</f>
        <v>#N/A</v>
      </c>
      <c r="B64" s="76" t="e">
        <f t="shared" si="7"/>
        <v>#N/A</v>
      </c>
      <c r="C64" s="77">
        <v>8</v>
      </c>
      <c r="D64" s="78">
        <f t="shared" si="6"/>
        <v>8</v>
      </c>
      <c r="E64" s="79">
        <f t="shared" si="5"/>
        <v>0</v>
      </c>
      <c r="F64" s="119">
        <v>804</v>
      </c>
      <c r="G64" s="120" t="s">
        <v>123</v>
      </c>
      <c r="H64" s="345" t="s">
        <v>124</v>
      </c>
      <c r="I64" s="345"/>
      <c r="J64" s="345"/>
      <c r="K64" s="345"/>
      <c r="L64" s="345"/>
      <c r="M64" s="345"/>
      <c r="N64" s="345"/>
      <c r="O64" s="126">
        <v>44950</v>
      </c>
      <c r="P64" s="127" t="s">
        <v>20</v>
      </c>
      <c r="Q64" s="126">
        <v>44991</v>
      </c>
      <c r="R64" s="86" t="e">
        <f>NA()</f>
        <v>#N/A</v>
      </c>
      <c r="S64" s="8"/>
    </row>
    <row r="65" spans="1:19" ht="15.75" customHeight="1" x14ac:dyDescent="0.3">
      <c r="A65" s="8" t="e">
        <f>NA()</f>
        <v>#N/A</v>
      </c>
      <c r="B65" s="76" t="e">
        <f t="shared" si="7"/>
        <v>#N/A</v>
      </c>
      <c r="C65" s="77">
        <v>12</v>
      </c>
      <c r="D65" s="78">
        <f t="shared" si="6"/>
        <v>7</v>
      </c>
      <c r="E65" s="79">
        <f t="shared" si="5"/>
        <v>0</v>
      </c>
      <c r="F65" s="119">
        <v>805</v>
      </c>
      <c r="G65" s="120" t="s">
        <v>107</v>
      </c>
      <c r="H65" s="346" t="s">
        <v>125</v>
      </c>
      <c r="I65" s="346"/>
      <c r="J65" s="346"/>
      <c r="K65" s="346"/>
      <c r="L65" s="346"/>
      <c r="M65" s="346"/>
      <c r="N65" s="346"/>
      <c r="O65" s="126" t="s">
        <v>20</v>
      </c>
      <c r="P65" s="127" t="s">
        <v>20</v>
      </c>
      <c r="Q65" s="126" t="s">
        <v>20</v>
      </c>
      <c r="R65" s="86" t="e">
        <f>NA()</f>
        <v>#N/A</v>
      </c>
      <c r="S65" s="8"/>
    </row>
    <row r="66" spans="1:19" x14ac:dyDescent="0.3">
      <c r="A66" s="8" t="e">
        <f>NA()</f>
        <v>#N/A</v>
      </c>
      <c r="B66" s="76" t="e">
        <f t="shared" si="7"/>
        <v>#N/A</v>
      </c>
      <c r="C66" s="77">
        <v>6</v>
      </c>
      <c r="D66" s="78">
        <f t="shared" si="6"/>
        <v>3</v>
      </c>
      <c r="E66" s="79">
        <f t="shared" si="5"/>
        <v>0</v>
      </c>
      <c r="F66" s="119">
        <v>806</v>
      </c>
      <c r="G66" s="120" t="s">
        <v>116</v>
      </c>
      <c r="H66" s="121" t="s">
        <v>126</v>
      </c>
      <c r="I66" s="122"/>
      <c r="J66" s="122"/>
      <c r="K66" s="122"/>
      <c r="L66" s="122"/>
      <c r="M66" s="122"/>
      <c r="N66" s="122"/>
      <c r="O66" s="126" t="s">
        <v>20</v>
      </c>
      <c r="P66" s="127" t="s">
        <v>20</v>
      </c>
      <c r="Q66" s="126" t="s">
        <v>20</v>
      </c>
      <c r="R66" s="86" t="e">
        <f>NA()</f>
        <v>#N/A</v>
      </c>
      <c r="S66" s="8"/>
    </row>
  </sheetData>
  <mergeCells count="7">
    <mergeCell ref="H64:N64"/>
    <mergeCell ref="H65:N65"/>
    <mergeCell ref="F3:M3"/>
    <mergeCell ref="N8:O8"/>
    <mergeCell ref="F35:H35"/>
    <mergeCell ref="J36:O36"/>
    <mergeCell ref="J37:O37"/>
  </mergeCells>
  <conditionalFormatting sqref="D44:E66">
    <cfRule type="expression" dxfId="71" priority="2">
      <formula>NA()</formula>
    </cfRule>
    <cfRule type="expression" dxfId="70" priority="3">
      <formula>NA()</formula>
    </cfRule>
  </conditionalFormatting>
  <conditionalFormatting sqref="O41:Q41">
    <cfRule type="expression" dxfId="69" priority="4">
      <formula>NA()</formula>
    </cfRule>
  </conditionalFormatting>
  <hyperlinks>
    <hyperlink ref="F2" r:id="rId1"/>
  </hyperlinks>
  <pageMargins left="0.7" right="0.7" top="0.75" bottom="0.75" header="0.51180555555555496" footer="0.51180555555555496"/>
  <pageSetup paperSize="9" firstPageNumber="0" orientation="portrait" horizontalDpi="300" verticalDpi="30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3"/>
  <sheetViews>
    <sheetView tabSelected="1" zoomScaleNormal="100" workbookViewId="0">
      <selection activeCell="D2" sqref="D2"/>
    </sheetView>
  </sheetViews>
  <sheetFormatPr defaultColWidth="10.6640625" defaultRowHeight="14.4" x14ac:dyDescent="0.3"/>
  <cols>
    <col min="1" max="1" width="20.44140625" customWidth="1"/>
    <col min="2" max="2" width="14.5546875" customWidth="1"/>
    <col min="4" max="4" width="15.88671875" customWidth="1"/>
    <col min="7" max="7" width="56.6640625" customWidth="1"/>
    <col min="8" max="8" width="16.33203125" customWidth="1"/>
  </cols>
  <sheetData>
    <row r="1" spans="1:8" x14ac:dyDescent="0.3">
      <c r="A1" s="128" t="s">
        <v>127</v>
      </c>
      <c r="B1" s="128" t="s">
        <v>128</v>
      </c>
      <c r="C1" s="128" t="s">
        <v>129</v>
      </c>
      <c r="D1" s="128" t="s">
        <v>130</v>
      </c>
      <c r="E1" s="128" t="s">
        <v>131</v>
      </c>
      <c r="F1" s="128" t="s">
        <v>132</v>
      </c>
      <c r="G1" s="128" t="s">
        <v>133</v>
      </c>
      <c r="H1" t="s">
        <v>134</v>
      </c>
    </row>
    <row r="2" spans="1:8" x14ac:dyDescent="0.3">
      <c r="A2" t="s">
        <v>135</v>
      </c>
      <c r="B2" s="129">
        <v>45187</v>
      </c>
      <c r="C2" s="130">
        <v>0.375</v>
      </c>
      <c r="D2" s="129">
        <v>45187</v>
      </c>
      <c r="E2" s="130">
        <v>0.45138888888888901</v>
      </c>
      <c r="F2" t="s">
        <v>136</v>
      </c>
      <c r="G2" t="s">
        <v>137</v>
      </c>
      <c r="H2" t="s">
        <v>138</v>
      </c>
    </row>
    <row r="3" spans="1:8" x14ac:dyDescent="0.3">
      <c r="A3" t="s">
        <v>139</v>
      </c>
      <c r="B3" s="129">
        <v>45187</v>
      </c>
      <c r="C3" s="130">
        <v>0.45138888888888901</v>
      </c>
      <c r="D3" s="129">
        <v>45187</v>
      </c>
      <c r="E3" s="130">
        <v>0.53472222222222199</v>
      </c>
      <c r="F3" t="s">
        <v>136</v>
      </c>
      <c r="G3" t="s">
        <v>140</v>
      </c>
      <c r="H3" t="s">
        <v>138</v>
      </c>
    </row>
    <row r="4" spans="1:8" x14ac:dyDescent="0.3">
      <c r="A4" t="s">
        <v>141</v>
      </c>
      <c r="B4" s="129">
        <v>45188</v>
      </c>
      <c r="C4" s="130">
        <v>0.33333333333333298</v>
      </c>
      <c r="D4" s="129">
        <v>45188</v>
      </c>
      <c r="E4" s="130">
        <v>0.5</v>
      </c>
      <c r="F4" t="s">
        <v>142</v>
      </c>
      <c r="G4" t="s">
        <v>143</v>
      </c>
      <c r="H4" t="s">
        <v>138</v>
      </c>
    </row>
    <row r="5" spans="1:8" x14ac:dyDescent="0.3">
      <c r="A5" t="s">
        <v>144</v>
      </c>
      <c r="B5" s="129">
        <v>45188</v>
      </c>
      <c r="C5" s="130">
        <v>0.54166666666666696</v>
      </c>
      <c r="D5" s="129">
        <v>45188</v>
      </c>
      <c r="E5" s="130">
        <v>0.66666666666666696</v>
      </c>
      <c r="F5" t="s">
        <v>145</v>
      </c>
      <c r="G5" t="s">
        <v>146</v>
      </c>
      <c r="H5" t="s">
        <v>147</v>
      </c>
    </row>
    <row r="6" spans="1:8" x14ac:dyDescent="0.3">
      <c r="A6" t="s">
        <v>144</v>
      </c>
      <c r="B6" s="129">
        <v>45189</v>
      </c>
      <c r="C6" s="130">
        <v>0.375</v>
      </c>
      <c r="D6" s="129">
        <v>45189</v>
      </c>
      <c r="E6" s="130">
        <v>0.5</v>
      </c>
      <c r="F6" t="s">
        <v>142</v>
      </c>
      <c r="G6" t="s">
        <v>146</v>
      </c>
      <c r="H6" t="s">
        <v>147</v>
      </c>
    </row>
    <row r="7" spans="1:8" x14ac:dyDescent="0.3">
      <c r="A7" t="s">
        <v>144</v>
      </c>
      <c r="B7" s="129">
        <v>45189</v>
      </c>
      <c r="C7" s="130">
        <v>0.54166666666666696</v>
      </c>
      <c r="D7" s="129">
        <v>45189</v>
      </c>
      <c r="E7" s="130">
        <v>0.70833333333333304</v>
      </c>
      <c r="F7" t="s">
        <v>142</v>
      </c>
      <c r="G7" t="s">
        <v>146</v>
      </c>
      <c r="H7" t="s">
        <v>147</v>
      </c>
    </row>
    <row r="8" spans="1:8" x14ac:dyDescent="0.3">
      <c r="A8" t="s">
        <v>148</v>
      </c>
      <c r="B8" s="129">
        <v>45190</v>
      </c>
      <c r="C8" s="130">
        <v>0.375</v>
      </c>
      <c r="D8" s="129">
        <v>45190</v>
      </c>
      <c r="E8" s="130">
        <v>0.5</v>
      </c>
      <c r="F8" t="s">
        <v>149</v>
      </c>
      <c r="G8" t="s">
        <v>150</v>
      </c>
    </row>
    <row r="9" spans="1:8" x14ac:dyDescent="0.3">
      <c r="A9" t="s">
        <v>151</v>
      </c>
      <c r="B9" s="129">
        <v>45190</v>
      </c>
      <c r="C9" s="130">
        <v>0.5625</v>
      </c>
      <c r="D9" s="129">
        <v>45190</v>
      </c>
      <c r="E9" s="130">
        <v>0.6875</v>
      </c>
      <c r="F9">
        <v>1003</v>
      </c>
      <c r="G9" t="s">
        <v>152</v>
      </c>
    </row>
    <row r="10" spans="1:8" x14ac:dyDescent="0.3">
      <c r="A10" t="s">
        <v>153</v>
      </c>
      <c r="B10" s="129">
        <v>45191</v>
      </c>
      <c r="C10" s="130">
        <v>0.375</v>
      </c>
      <c r="D10" s="129">
        <v>45191</v>
      </c>
      <c r="E10" s="130">
        <v>0.70833333333333304</v>
      </c>
      <c r="F10" t="s">
        <v>154</v>
      </c>
      <c r="G10" t="s">
        <v>155</v>
      </c>
    </row>
    <row r="11" spans="1:8" x14ac:dyDescent="0.3">
      <c r="A11" t="s">
        <v>139</v>
      </c>
      <c r="B11" s="129">
        <v>45194</v>
      </c>
      <c r="C11" s="130">
        <v>0.45138888888888901</v>
      </c>
      <c r="D11" s="129">
        <v>45194</v>
      </c>
      <c r="E11" s="130">
        <v>0.53472222222222199</v>
      </c>
      <c r="F11" t="s">
        <v>136</v>
      </c>
      <c r="G11" t="s">
        <v>140</v>
      </c>
    </row>
    <row r="12" spans="1:8" x14ac:dyDescent="0.3">
      <c r="A12" t="s">
        <v>156</v>
      </c>
      <c r="B12" s="129">
        <v>45194</v>
      </c>
      <c r="C12" s="130">
        <v>0.58333333333333304</v>
      </c>
      <c r="D12" s="129">
        <v>45194</v>
      </c>
      <c r="E12" s="130">
        <v>0.66666666666666696</v>
      </c>
      <c r="F12">
        <v>1003</v>
      </c>
      <c r="G12" t="s">
        <v>157</v>
      </c>
    </row>
    <row r="13" spans="1:8" x14ac:dyDescent="0.3">
      <c r="A13" t="s">
        <v>158</v>
      </c>
      <c r="B13" s="129">
        <v>45195</v>
      </c>
      <c r="C13" s="130">
        <v>0.5625</v>
      </c>
      <c r="D13" s="129">
        <v>45195</v>
      </c>
      <c r="E13" s="130">
        <v>0.72916666666666696</v>
      </c>
      <c r="F13" t="s">
        <v>145</v>
      </c>
      <c r="G13" t="s">
        <v>159</v>
      </c>
    </row>
    <row r="14" spans="1:8" x14ac:dyDescent="0.3">
      <c r="A14" t="s">
        <v>160</v>
      </c>
      <c r="B14" s="129">
        <v>45196</v>
      </c>
      <c r="C14" s="130">
        <v>0.35416666666666702</v>
      </c>
      <c r="D14" s="129">
        <v>45196</v>
      </c>
      <c r="E14" s="130">
        <v>0.52083333333333304</v>
      </c>
      <c r="F14" t="s">
        <v>142</v>
      </c>
      <c r="G14" t="s">
        <v>161</v>
      </c>
    </row>
    <row r="15" spans="1:8" x14ac:dyDescent="0.3">
      <c r="A15" t="s">
        <v>162</v>
      </c>
      <c r="B15" s="129">
        <v>45196</v>
      </c>
      <c r="C15" s="130">
        <v>0.54166666666666696</v>
      </c>
      <c r="D15" s="129">
        <v>45196</v>
      </c>
      <c r="E15" s="130">
        <v>0.70833333333333304</v>
      </c>
      <c r="F15" t="s">
        <v>142</v>
      </c>
      <c r="G15" t="s">
        <v>163</v>
      </c>
    </row>
    <row r="16" spans="1:8" x14ac:dyDescent="0.3">
      <c r="A16" t="s">
        <v>151</v>
      </c>
      <c r="B16" s="129">
        <v>45197</v>
      </c>
      <c r="C16" s="130">
        <v>0.5625</v>
      </c>
      <c r="D16" s="129">
        <v>45197</v>
      </c>
      <c r="E16" s="130">
        <v>0.72916666666666696</v>
      </c>
      <c r="F16">
        <v>1003</v>
      </c>
      <c r="G16" t="s">
        <v>152</v>
      </c>
    </row>
    <row r="17" spans="1:7" x14ac:dyDescent="0.3">
      <c r="A17" t="s">
        <v>164</v>
      </c>
      <c r="B17" s="129">
        <v>45198</v>
      </c>
      <c r="C17" s="130">
        <v>0.35416666666666702</v>
      </c>
      <c r="D17" s="129">
        <v>45198</v>
      </c>
      <c r="E17" s="130">
        <v>0.52083333333333304</v>
      </c>
      <c r="F17">
        <v>1003</v>
      </c>
      <c r="G17" s="131" t="s">
        <v>165</v>
      </c>
    </row>
    <row r="18" spans="1:7" x14ac:dyDescent="0.3">
      <c r="A18" t="s">
        <v>164</v>
      </c>
      <c r="B18" s="129">
        <v>45198</v>
      </c>
      <c r="C18" s="130">
        <v>0.5625</v>
      </c>
      <c r="D18" s="129">
        <v>45198</v>
      </c>
      <c r="E18" s="130">
        <v>0.72916666666666696</v>
      </c>
      <c r="F18">
        <v>1003</v>
      </c>
      <c r="G18" s="131" t="s">
        <v>165</v>
      </c>
    </row>
    <row r="19" spans="1:7" x14ac:dyDescent="0.3">
      <c r="A19" t="s">
        <v>139</v>
      </c>
      <c r="B19" s="129">
        <v>45201</v>
      </c>
      <c r="C19" s="130">
        <v>0.45138888888888901</v>
      </c>
      <c r="D19" s="129">
        <v>45201</v>
      </c>
      <c r="E19" s="130">
        <v>0.53472222222222199</v>
      </c>
      <c r="F19" t="s">
        <v>136</v>
      </c>
      <c r="G19" t="s">
        <v>140</v>
      </c>
    </row>
    <row r="20" spans="1:7" x14ac:dyDescent="0.3">
      <c r="A20" t="s">
        <v>158</v>
      </c>
      <c r="B20" s="129">
        <v>45202</v>
      </c>
      <c r="C20" s="130">
        <v>0.5625</v>
      </c>
      <c r="D20" s="129">
        <v>45202</v>
      </c>
      <c r="E20" s="130">
        <v>0.72916666666666696</v>
      </c>
      <c r="F20" t="s">
        <v>145</v>
      </c>
      <c r="G20" t="s">
        <v>159</v>
      </c>
    </row>
    <row r="21" spans="1:7" x14ac:dyDescent="0.3">
      <c r="A21" t="s">
        <v>160</v>
      </c>
      <c r="B21" s="129">
        <v>45203</v>
      </c>
      <c r="C21" s="130">
        <v>0.35416666666666702</v>
      </c>
      <c r="D21" s="129">
        <v>45203</v>
      </c>
      <c r="E21" s="130">
        <v>0.52083333333333304</v>
      </c>
      <c r="F21" t="s">
        <v>142</v>
      </c>
      <c r="G21" t="s">
        <v>161</v>
      </c>
    </row>
    <row r="22" spans="1:7" x14ac:dyDescent="0.3">
      <c r="A22" t="s">
        <v>141</v>
      </c>
      <c r="B22" s="129">
        <v>45203</v>
      </c>
      <c r="C22" s="130">
        <v>0.5625</v>
      </c>
      <c r="D22" s="129">
        <v>45203</v>
      </c>
      <c r="E22" s="130">
        <v>0.72916666666666696</v>
      </c>
      <c r="F22" t="s">
        <v>142</v>
      </c>
      <c r="G22" t="s">
        <v>143</v>
      </c>
    </row>
    <row r="23" spans="1:7" x14ac:dyDescent="0.3">
      <c r="A23" t="s">
        <v>151</v>
      </c>
      <c r="B23" s="129">
        <v>45204</v>
      </c>
      <c r="C23" s="130">
        <v>0.5625</v>
      </c>
      <c r="D23" s="129">
        <v>45204</v>
      </c>
      <c r="E23" s="130">
        <v>0.72916666666666696</v>
      </c>
      <c r="F23">
        <v>1003</v>
      </c>
      <c r="G23" t="s">
        <v>152</v>
      </c>
    </row>
    <row r="24" spans="1:7" x14ac:dyDescent="0.3">
      <c r="A24" t="s">
        <v>164</v>
      </c>
      <c r="B24" s="129">
        <v>45205</v>
      </c>
      <c r="C24" s="130">
        <v>0.35416666666666702</v>
      </c>
      <c r="D24" s="129">
        <v>45205</v>
      </c>
      <c r="E24" s="130">
        <v>0.52083333333333304</v>
      </c>
      <c r="F24">
        <v>1003</v>
      </c>
      <c r="G24" s="131" t="s">
        <v>165</v>
      </c>
    </row>
    <row r="25" spans="1:7" x14ac:dyDescent="0.3">
      <c r="A25" t="s">
        <v>166</v>
      </c>
      <c r="B25" s="129">
        <v>45205</v>
      </c>
      <c r="C25" s="130">
        <v>0.5625</v>
      </c>
      <c r="D25" s="129">
        <v>45205</v>
      </c>
      <c r="E25" s="130">
        <v>0.72916666666666696</v>
      </c>
      <c r="F25">
        <v>1003</v>
      </c>
      <c r="G25" s="131" t="s">
        <v>167</v>
      </c>
    </row>
    <row r="26" spans="1:7" x14ac:dyDescent="0.3">
      <c r="A26" t="s">
        <v>139</v>
      </c>
      <c r="B26" s="129">
        <v>45208</v>
      </c>
      <c r="C26" s="130">
        <v>0.45138888888888901</v>
      </c>
      <c r="D26" s="129">
        <v>45208</v>
      </c>
      <c r="E26" s="130">
        <v>0.53472222222222199</v>
      </c>
      <c r="F26" t="s">
        <v>136</v>
      </c>
      <c r="G26" t="s">
        <v>140</v>
      </c>
    </row>
    <row r="27" spans="1:7" x14ac:dyDescent="0.3">
      <c r="A27" t="s">
        <v>158</v>
      </c>
      <c r="B27" s="129">
        <v>45209</v>
      </c>
      <c r="C27" s="130">
        <v>0.5625</v>
      </c>
      <c r="D27" s="129">
        <v>45209</v>
      </c>
      <c r="E27" s="130">
        <v>0.72916666666666696</v>
      </c>
      <c r="F27" t="s">
        <v>145</v>
      </c>
      <c r="G27" t="s">
        <v>159</v>
      </c>
    </row>
    <row r="28" spans="1:7" x14ac:dyDescent="0.3">
      <c r="A28" t="s">
        <v>160</v>
      </c>
      <c r="B28" s="129">
        <v>45210</v>
      </c>
      <c r="C28" s="130">
        <v>0.35416666666666702</v>
      </c>
      <c r="D28" s="129">
        <v>45210</v>
      </c>
      <c r="E28" s="130">
        <v>0.52083333333333304</v>
      </c>
      <c r="F28" t="s">
        <v>142</v>
      </c>
      <c r="G28" t="s">
        <v>161</v>
      </c>
    </row>
    <row r="29" spans="1:7" x14ac:dyDescent="0.3">
      <c r="A29" t="s">
        <v>162</v>
      </c>
      <c r="B29" s="129">
        <v>45210</v>
      </c>
      <c r="C29" s="130">
        <v>0.54166666666666696</v>
      </c>
      <c r="D29" s="129">
        <v>45210</v>
      </c>
      <c r="E29" s="130">
        <v>0.70833333333333304</v>
      </c>
      <c r="F29" t="s">
        <v>142</v>
      </c>
      <c r="G29" t="s">
        <v>163</v>
      </c>
    </row>
    <row r="30" spans="1:7" x14ac:dyDescent="0.3">
      <c r="A30" t="s">
        <v>151</v>
      </c>
      <c r="B30" s="129">
        <v>45211</v>
      </c>
      <c r="C30" s="130">
        <v>0.5625</v>
      </c>
      <c r="D30" s="129">
        <v>45204</v>
      </c>
      <c r="E30" s="130">
        <v>0.72916666666666696</v>
      </c>
      <c r="F30">
        <v>1003</v>
      </c>
      <c r="G30" t="s">
        <v>152</v>
      </c>
    </row>
    <row r="31" spans="1:7" x14ac:dyDescent="0.3">
      <c r="A31" t="s">
        <v>164</v>
      </c>
      <c r="B31" s="129">
        <v>45212</v>
      </c>
      <c r="C31" s="130">
        <v>0.35416666666666702</v>
      </c>
      <c r="D31" s="129">
        <v>45211</v>
      </c>
      <c r="E31" s="130">
        <v>0.52083333333333304</v>
      </c>
      <c r="F31">
        <v>1003</v>
      </c>
      <c r="G31" s="131" t="s">
        <v>168</v>
      </c>
    </row>
    <row r="32" spans="1:7" x14ac:dyDescent="0.3">
      <c r="A32" t="s">
        <v>166</v>
      </c>
      <c r="B32" s="129">
        <v>45212</v>
      </c>
      <c r="C32" s="130">
        <v>0.5625</v>
      </c>
      <c r="D32" s="129">
        <v>45211</v>
      </c>
      <c r="E32" s="130">
        <v>0.72916666666666696</v>
      </c>
      <c r="F32">
        <v>1003</v>
      </c>
      <c r="G32" s="131" t="s">
        <v>167</v>
      </c>
    </row>
    <row r="33" spans="1:7" x14ac:dyDescent="0.3">
      <c r="A33" t="s">
        <v>139</v>
      </c>
      <c r="B33" s="129">
        <v>45215</v>
      </c>
      <c r="C33" s="130">
        <v>0.45138888888888901</v>
      </c>
      <c r="D33" s="129">
        <v>45215</v>
      </c>
      <c r="E33" s="130">
        <v>0.53472222222222199</v>
      </c>
      <c r="F33" t="s">
        <v>136</v>
      </c>
      <c r="G33" t="s">
        <v>140</v>
      </c>
    </row>
    <row r="34" spans="1:7" x14ac:dyDescent="0.3">
      <c r="A34" t="s">
        <v>158</v>
      </c>
      <c r="B34" s="129">
        <v>45216</v>
      </c>
      <c r="C34" s="130">
        <v>0.375</v>
      </c>
      <c r="D34" s="129">
        <v>45216</v>
      </c>
      <c r="E34" s="130">
        <v>0.52083333333333304</v>
      </c>
      <c r="F34" t="s">
        <v>142</v>
      </c>
      <c r="G34" t="s">
        <v>159</v>
      </c>
    </row>
    <row r="35" spans="1:7" x14ac:dyDescent="0.3">
      <c r="A35" t="s">
        <v>158</v>
      </c>
      <c r="B35" s="129">
        <v>45216</v>
      </c>
      <c r="C35" s="130">
        <v>0.5625</v>
      </c>
      <c r="D35" s="129">
        <v>45216</v>
      </c>
      <c r="E35" s="130">
        <v>0.72916666666666696</v>
      </c>
      <c r="F35" t="s">
        <v>145</v>
      </c>
      <c r="G35" t="s">
        <v>159</v>
      </c>
    </row>
    <row r="36" spans="1:7" x14ac:dyDescent="0.3">
      <c r="A36" t="s">
        <v>160</v>
      </c>
      <c r="B36" s="129">
        <v>45217</v>
      </c>
      <c r="C36" s="130">
        <v>0.35416666666666702</v>
      </c>
      <c r="D36" s="129">
        <v>45217</v>
      </c>
      <c r="E36" s="130">
        <v>0.52083333333333304</v>
      </c>
      <c r="F36" t="s">
        <v>142</v>
      </c>
      <c r="G36" t="s">
        <v>161</v>
      </c>
    </row>
    <row r="37" spans="1:7" x14ac:dyDescent="0.3">
      <c r="A37" t="s">
        <v>141</v>
      </c>
      <c r="B37" s="129">
        <v>45217</v>
      </c>
      <c r="C37" s="130">
        <v>0.5625</v>
      </c>
      <c r="D37" s="129">
        <v>45217</v>
      </c>
      <c r="E37" s="130">
        <v>0.64583333333333304</v>
      </c>
      <c r="F37" t="s">
        <v>142</v>
      </c>
      <c r="G37" t="s">
        <v>143</v>
      </c>
    </row>
    <row r="38" spans="1:7" x14ac:dyDescent="0.3">
      <c r="A38" t="s">
        <v>169</v>
      </c>
      <c r="B38" s="129">
        <v>45217</v>
      </c>
      <c r="C38" s="130">
        <v>0.64583333333333304</v>
      </c>
      <c r="D38" s="129">
        <v>45217</v>
      </c>
      <c r="E38" s="130">
        <v>0.6875</v>
      </c>
      <c r="F38" t="s">
        <v>142</v>
      </c>
      <c r="G38" t="s">
        <v>170</v>
      </c>
    </row>
    <row r="39" spans="1:7" x14ac:dyDescent="0.3">
      <c r="A39" t="s">
        <v>141</v>
      </c>
      <c r="B39" s="129">
        <v>45218</v>
      </c>
      <c r="C39" s="130">
        <v>0.35416666666666702</v>
      </c>
      <c r="D39" s="129">
        <v>45218</v>
      </c>
      <c r="E39" s="130">
        <v>0.4375</v>
      </c>
      <c r="F39">
        <v>1003</v>
      </c>
      <c r="G39" t="s">
        <v>143</v>
      </c>
    </row>
    <row r="40" spans="1:7" x14ac:dyDescent="0.3">
      <c r="A40" t="s">
        <v>156</v>
      </c>
      <c r="B40" s="129">
        <v>45218</v>
      </c>
      <c r="C40" s="130">
        <v>0.4375</v>
      </c>
      <c r="D40" s="129">
        <v>45218</v>
      </c>
      <c r="E40" s="130">
        <v>0.52083333333333304</v>
      </c>
      <c r="F40">
        <v>1003</v>
      </c>
      <c r="G40" t="s">
        <v>157</v>
      </c>
    </row>
    <row r="41" spans="1:7" x14ac:dyDescent="0.3">
      <c r="A41" t="s">
        <v>151</v>
      </c>
      <c r="B41" s="129">
        <v>45218</v>
      </c>
      <c r="C41" s="130">
        <v>0.5625</v>
      </c>
      <c r="D41" s="129">
        <v>45218</v>
      </c>
      <c r="E41" s="130">
        <v>0.72916666666666696</v>
      </c>
      <c r="F41">
        <v>1003</v>
      </c>
      <c r="G41" t="s">
        <v>152</v>
      </c>
    </row>
    <row r="42" spans="1:7" x14ac:dyDescent="0.3">
      <c r="A42" t="s">
        <v>156</v>
      </c>
      <c r="B42" s="129">
        <v>45219</v>
      </c>
      <c r="C42" s="130">
        <v>0.35416666666666702</v>
      </c>
      <c r="D42" s="129" t="s">
        <v>171</v>
      </c>
      <c r="E42" s="130">
        <v>0.4375</v>
      </c>
      <c r="F42">
        <v>1003</v>
      </c>
      <c r="G42" t="s">
        <v>157</v>
      </c>
    </row>
    <row r="43" spans="1:7" x14ac:dyDescent="0.3">
      <c r="A43" t="s">
        <v>166</v>
      </c>
      <c r="B43" s="129">
        <v>45219</v>
      </c>
      <c r="C43" s="130">
        <v>0.4375</v>
      </c>
      <c r="D43" s="129">
        <v>45219</v>
      </c>
      <c r="E43" s="130">
        <v>0.52083333333333304</v>
      </c>
      <c r="F43">
        <v>1003</v>
      </c>
      <c r="G43" s="131" t="s">
        <v>167</v>
      </c>
    </row>
    <row r="44" spans="1:7" x14ac:dyDescent="0.3">
      <c r="A44" t="s">
        <v>166</v>
      </c>
      <c r="B44" s="129">
        <v>45219</v>
      </c>
      <c r="C44" s="130">
        <v>0.5625</v>
      </c>
      <c r="D44" s="129">
        <v>45219</v>
      </c>
      <c r="E44" s="130">
        <v>0.72916666666666696</v>
      </c>
      <c r="F44">
        <v>1003</v>
      </c>
      <c r="G44" s="131" t="s">
        <v>167</v>
      </c>
    </row>
    <row r="45" spans="1:7" x14ac:dyDescent="0.3">
      <c r="A45" t="s">
        <v>169</v>
      </c>
      <c r="B45" s="129">
        <v>45222</v>
      </c>
      <c r="C45" s="130">
        <v>0.35416666666666702</v>
      </c>
      <c r="D45" s="129">
        <v>45240</v>
      </c>
      <c r="E45" s="130">
        <v>0.72916666666666696</v>
      </c>
      <c r="F45" t="s">
        <v>172</v>
      </c>
      <c r="G45" t="s">
        <v>173</v>
      </c>
    </row>
    <row r="46" spans="1:7" x14ac:dyDescent="0.3">
      <c r="A46" t="s">
        <v>139</v>
      </c>
      <c r="B46" s="129">
        <v>45243</v>
      </c>
      <c r="C46" s="130">
        <v>0.45138888888888901</v>
      </c>
      <c r="D46" s="129">
        <v>45243</v>
      </c>
      <c r="E46" s="130">
        <v>0.53472222222222199</v>
      </c>
      <c r="F46" t="s">
        <v>136</v>
      </c>
      <c r="G46" t="s">
        <v>140</v>
      </c>
    </row>
    <row r="47" spans="1:7" x14ac:dyDescent="0.3">
      <c r="A47" t="s">
        <v>156</v>
      </c>
      <c r="B47" s="129">
        <v>45243</v>
      </c>
      <c r="C47" s="130">
        <v>0.58333333333333304</v>
      </c>
      <c r="D47" s="129">
        <v>45243</v>
      </c>
      <c r="E47" s="130">
        <v>0.66666666666666696</v>
      </c>
      <c r="F47">
        <v>1003</v>
      </c>
      <c r="G47" t="s">
        <v>157</v>
      </c>
    </row>
    <row r="48" spans="1:7" x14ac:dyDescent="0.3">
      <c r="A48" t="s">
        <v>158</v>
      </c>
      <c r="B48" s="129">
        <v>45244</v>
      </c>
      <c r="C48" s="130">
        <v>0.35416666666666702</v>
      </c>
      <c r="D48" s="129">
        <v>45244</v>
      </c>
      <c r="E48" s="130">
        <v>0.52083333333333304</v>
      </c>
      <c r="F48" t="s">
        <v>142</v>
      </c>
      <c r="G48" t="s">
        <v>159</v>
      </c>
    </row>
    <row r="49" spans="1:7" x14ac:dyDescent="0.3">
      <c r="A49" t="s">
        <v>174</v>
      </c>
      <c r="B49" s="129">
        <v>45245</v>
      </c>
      <c r="C49" s="130">
        <v>0.35416666666666702</v>
      </c>
      <c r="D49" s="129">
        <v>45245</v>
      </c>
      <c r="E49" s="130">
        <v>0.47916666666666702</v>
      </c>
      <c r="F49" t="s">
        <v>142</v>
      </c>
      <c r="G49" t="s">
        <v>175</v>
      </c>
    </row>
    <row r="50" spans="1:7" x14ac:dyDescent="0.3">
      <c r="A50" t="s">
        <v>141</v>
      </c>
      <c r="B50" s="129">
        <v>45245</v>
      </c>
      <c r="C50" s="130">
        <v>0.5625</v>
      </c>
      <c r="D50" s="129">
        <v>45245</v>
      </c>
      <c r="E50" s="130">
        <v>0.70833333333333304</v>
      </c>
      <c r="F50" t="s">
        <v>142</v>
      </c>
      <c r="G50" t="s">
        <v>143</v>
      </c>
    </row>
    <row r="51" spans="1:7" x14ac:dyDescent="0.3">
      <c r="A51" t="s">
        <v>156</v>
      </c>
      <c r="B51" s="129">
        <v>45246</v>
      </c>
      <c r="C51" s="130">
        <v>0.35416666666666702</v>
      </c>
      <c r="D51" s="129">
        <v>45246</v>
      </c>
      <c r="E51" s="130">
        <v>0.52083333333333304</v>
      </c>
      <c r="F51">
        <v>1003</v>
      </c>
      <c r="G51" t="s">
        <v>157</v>
      </c>
    </row>
    <row r="52" spans="1:7" x14ac:dyDescent="0.3">
      <c r="A52" t="s">
        <v>151</v>
      </c>
      <c r="B52" s="129">
        <v>45246</v>
      </c>
      <c r="C52" s="130">
        <v>0.5625</v>
      </c>
      <c r="D52" s="129">
        <v>45246</v>
      </c>
      <c r="E52" s="130">
        <v>0.72916666666666696</v>
      </c>
      <c r="F52">
        <v>1003</v>
      </c>
      <c r="G52" t="s">
        <v>152</v>
      </c>
    </row>
    <row r="53" spans="1:7" x14ac:dyDescent="0.3">
      <c r="A53" t="s">
        <v>176</v>
      </c>
      <c r="B53" s="129">
        <v>45247</v>
      </c>
      <c r="C53" s="130">
        <v>0.35416666666666702</v>
      </c>
      <c r="D53" s="129">
        <v>45247</v>
      </c>
      <c r="E53" s="130">
        <v>0.52083333333333304</v>
      </c>
      <c r="F53">
        <v>1003</v>
      </c>
      <c r="G53" t="s">
        <v>177</v>
      </c>
    </row>
    <row r="54" spans="1:7" x14ac:dyDescent="0.3">
      <c r="A54" t="s">
        <v>166</v>
      </c>
      <c r="B54" s="129">
        <v>45219</v>
      </c>
      <c r="C54" s="130">
        <v>0.5625</v>
      </c>
      <c r="D54" s="129">
        <v>45219</v>
      </c>
      <c r="E54" s="130">
        <v>0.72916666666666696</v>
      </c>
      <c r="F54">
        <v>1003</v>
      </c>
      <c r="G54" s="131" t="s">
        <v>167</v>
      </c>
    </row>
    <row r="55" spans="1:7" x14ac:dyDescent="0.3">
      <c r="A55" t="s">
        <v>139</v>
      </c>
      <c r="B55" s="129">
        <v>45250</v>
      </c>
      <c r="C55" s="130">
        <v>0.45138888888888901</v>
      </c>
      <c r="D55" s="129">
        <v>45250</v>
      </c>
      <c r="E55" s="130">
        <v>0.53472222222222199</v>
      </c>
      <c r="F55" t="s">
        <v>136</v>
      </c>
      <c r="G55" t="s">
        <v>140</v>
      </c>
    </row>
    <row r="56" spans="1:7" x14ac:dyDescent="0.3">
      <c r="A56" t="s">
        <v>158</v>
      </c>
      <c r="B56" s="129">
        <v>45251</v>
      </c>
      <c r="C56" s="130">
        <v>0.35416666666666702</v>
      </c>
      <c r="D56" s="129">
        <v>45251</v>
      </c>
      <c r="E56" s="130">
        <v>0.52083333333333304</v>
      </c>
      <c r="F56" t="s">
        <v>142</v>
      </c>
      <c r="G56" t="s">
        <v>178</v>
      </c>
    </row>
    <row r="57" spans="1:7" x14ac:dyDescent="0.3">
      <c r="A57" t="s">
        <v>174</v>
      </c>
      <c r="B57" s="129">
        <v>45251</v>
      </c>
      <c r="C57" s="130">
        <v>0.5625</v>
      </c>
      <c r="D57" s="129">
        <v>45251</v>
      </c>
      <c r="E57" s="130">
        <v>0.6875</v>
      </c>
      <c r="F57" t="s">
        <v>145</v>
      </c>
      <c r="G57" t="s">
        <v>175</v>
      </c>
    </row>
    <row r="58" spans="1:7" x14ac:dyDescent="0.3">
      <c r="A58" t="s">
        <v>174</v>
      </c>
      <c r="B58" s="129">
        <v>45252</v>
      </c>
      <c r="C58" s="130">
        <v>0.35416666666666702</v>
      </c>
      <c r="D58" s="129">
        <v>45252</v>
      </c>
      <c r="E58" s="130">
        <v>0.47916666666666702</v>
      </c>
      <c r="F58" t="s">
        <v>142</v>
      </c>
      <c r="G58" t="s">
        <v>175</v>
      </c>
    </row>
    <row r="59" spans="1:7" x14ac:dyDescent="0.3">
      <c r="A59" t="s">
        <v>141</v>
      </c>
      <c r="B59" s="129">
        <v>45252</v>
      </c>
      <c r="C59" s="130">
        <v>0.5625</v>
      </c>
      <c r="D59" s="129">
        <v>45252</v>
      </c>
      <c r="E59" s="130">
        <v>0.64583333333333304</v>
      </c>
      <c r="F59" t="s">
        <v>142</v>
      </c>
      <c r="G59" t="s">
        <v>143</v>
      </c>
    </row>
    <row r="60" spans="1:7" x14ac:dyDescent="0.3">
      <c r="A60" t="s">
        <v>179</v>
      </c>
      <c r="B60" s="129">
        <v>45252</v>
      </c>
      <c r="C60" s="130">
        <v>0.64583333333333304</v>
      </c>
      <c r="D60" s="129">
        <v>45252</v>
      </c>
      <c r="E60" s="130">
        <v>0.72916666666666696</v>
      </c>
      <c r="F60" t="s">
        <v>142</v>
      </c>
      <c r="G60" t="s">
        <v>180</v>
      </c>
    </row>
    <row r="61" spans="1:7" x14ac:dyDescent="0.3">
      <c r="A61" t="s">
        <v>141</v>
      </c>
      <c r="B61" s="129">
        <v>45253</v>
      </c>
      <c r="C61" s="130">
        <v>0.35416666666666702</v>
      </c>
      <c r="D61" s="129">
        <v>45253</v>
      </c>
      <c r="E61" s="130">
        <v>0.4375</v>
      </c>
      <c r="F61">
        <v>1003</v>
      </c>
      <c r="G61" t="s">
        <v>143</v>
      </c>
    </row>
    <row r="62" spans="1:7" x14ac:dyDescent="0.3">
      <c r="A62" t="s">
        <v>156</v>
      </c>
      <c r="B62" s="129">
        <v>45253</v>
      </c>
      <c r="C62" s="130">
        <v>0.4375</v>
      </c>
      <c r="D62" s="129">
        <v>45253</v>
      </c>
      <c r="E62" s="130">
        <v>0.52083333333333304</v>
      </c>
      <c r="F62">
        <v>1003</v>
      </c>
      <c r="G62" t="s">
        <v>157</v>
      </c>
    </row>
    <row r="63" spans="1:7" x14ac:dyDescent="0.3">
      <c r="A63" t="s">
        <v>181</v>
      </c>
      <c r="B63" s="129">
        <v>45253</v>
      </c>
      <c r="C63" s="130">
        <v>0.5625</v>
      </c>
      <c r="D63" s="129">
        <v>45253</v>
      </c>
      <c r="E63" s="130">
        <v>0.72916666666666696</v>
      </c>
      <c r="F63" t="s">
        <v>71</v>
      </c>
      <c r="G63" t="s">
        <v>181</v>
      </c>
    </row>
    <row r="64" spans="1:7" x14ac:dyDescent="0.3">
      <c r="A64" t="s">
        <v>176</v>
      </c>
      <c r="B64" s="129">
        <v>45254</v>
      </c>
      <c r="C64" s="130">
        <v>0.35416666666666702</v>
      </c>
      <c r="D64" s="129">
        <v>45247</v>
      </c>
      <c r="E64" s="130">
        <v>0.52083333333333304</v>
      </c>
      <c r="F64">
        <v>1003</v>
      </c>
      <c r="G64" t="s">
        <v>177</v>
      </c>
    </row>
    <row r="65" spans="1:7" x14ac:dyDescent="0.3">
      <c r="A65" t="s">
        <v>151</v>
      </c>
      <c r="B65" s="129">
        <v>45254</v>
      </c>
      <c r="C65" s="130">
        <v>0.5625</v>
      </c>
      <c r="D65" s="129">
        <v>45247</v>
      </c>
      <c r="E65" s="130">
        <v>0.72916666666666696</v>
      </c>
      <c r="F65" t="s">
        <v>71</v>
      </c>
      <c r="G65" t="s">
        <v>152</v>
      </c>
    </row>
    <row r="66" spans="1:7" x14ac:dyDescent="0.3">
      <c r="A66" t="s">
        <v>139</v>
      </c>
      <c r="B66" s="129">
        <v>45257</v>
      </c>
      <c r="C66" s="130">
        <v>0.45138888888888901</v>
      </c>
      <c r="D66" s="129">
        <v>45257</v>
      </c>
      <c r="E66" s="130">
        <v>0.53472222222222199</v>
      </c>
      <c r="F66" t="s">
        <v>136</v>
      </c>
      <c r="G66" t="s">
        <v>140</v>
      </c>
    </row>
    <row r="67" spans="1:7" x14ac:dyDescent="0.3">
      <c r="A67" t="s">
        <v>153</v>
      </c>
      <c r="B67" s="129">
        <v>45258</v>
      </c>
      <c r="C67" s="130">
        <v>0.35416666666666702</v>
      </c>
      <c r="D67" s="129">
        <v>45258</v>
      </c>
      <c r="E67" s="130">
        <v>0.52083333333333304</v>
      </c>
      <c r="F67" t="s">
        <v>142</v>
      </c>
      <c r="G67" t="s">
        <v>182</v>
      </c>
    </row>
    <row r="68" spans="1:7" x14ac:dyDescent="0.3">
      <c r="A68" t="s">
        <v>153</v>
      </c>
      <c r="B68" s="129">
        <v>45258</v>
      </c>
      <c r="C68" s="130">
        <v>0.5625</v>
      </c>
      <c r="D68" s="129">
        <v>45258</v>
      </c>
      <c r="E68" s="130">
        <v>0.72916666666666696</v>
      </c>
      <c r="F68" t="s">
        <v>145</v>
      </c>
      <c r="G68" t="s">
        <v>182</v>
      </c>
    </row>
    <row r="69" spans="1:7" x14ac:dyDescent="0.3">
      <c r="A69" t="s">
        <v>153</v>
      </c>
      <c r="B69" s="129">
        <v>45259</v>
      </c>
      <c r="C69" s="130">
        <v>0.35416666666666702</v>
      </c>
      <c r="D69" s="129">
        <v>45259</v>
      </c>
      <c r="E69" s="130">
        <v>0.52083333333333304</v>
      </c>
      <c r="F69" t="s">
        <v>142</v>
      </c>
      <c r="G69" t="s">
        <v>182</v>
      </c>
    </row>
    <row r="70" spans="1:7" x14ac:dyDescent="0.3">
      <c r="A70" t="s">
        <v>153</v>
      </c>
      <c r="B70" s="129">
        <v>45259</v>
      </c>
      <c r="C70" s="130">
        <v>0.5625</v>
      </c>
      <c r="D70" s="129">
        <v>45259</v>
      </c>
      <c r="E70" s="130">
        <v>0.72916666666666696</v>
      </c>
      <c r="F70" t="s">
        <v>145</v>
      </c>
      <c r="G70" t="s">
        <v>182</v>
      </c>
    </row>
    <row r="71" spans="1:7" x14ac:dyDescent="0.3">
      <c r="A71" t="s">
        <v>141</v>
      </c>
      <c r="B71" s="129">
        <v>45260</v>
      </c>
      <c r="C71" s="130">
        <v>0.35416666666666702</v>
      </c>
      <c r="D71" s="129">
        <v>45260</v>
      </c>
      <c r="E71" s="130">
        <v>0.4375</v>
      </c>
      <c r="F71">
        <v>1003</v>
      </c>
      <c r="G71" t="s">
        <v>143</v>
      </c>
    </row>
    <row r="72" spans="1:7" x14ac:dyDescent="0.3">
      <c r="A72" t="s">
        <v>156</v>
      </c>
      <c r="B72" s="129">
        <v>45260</v>
      </c>
      <c r="C72" s="130">
        <v>0.4375</v>
      </c>
      <c r="D72" s="129">
        <v>45260</v>
      </c>
      <c r="E72" s="130">
        <v>0.52083333333333304</v>
      </c>
      <c r="F72">
        <v>1003</v>
      </c>
      <c r="G72" t="s">
        <v>157</v>
      </c>
    </row>
    <row r="73" spans="1:7" x14ac:dyDescent="0.3">
      <c r="A73" t="s">
        <v>151</v>
      </c>
      <c r="B73" s="129">
        <v>45260</v>
      </c>
      <c r="C73" s="130">
        <v>0.5625</v>
      </c>
      <c r="D73" s="129">
        <v>45260</v>
      </c>
      <c r="E73" s="130">
        <v>0.72916666666666696</v>
      </c>
      <c r="F73" t="s">
        <v>71</v>
      </c>
      <c r="G73" t="s">
        <v>152</v>
      </c>
    </row>
    <row r="74" spans="1:7" x14ac:dyDescent="0.3">
      <c r="A74" t="s">
        <v>176</v>
      </c>
      <c r="B74" s="129">
        <v>45261</v>
      </c>
      <c r="C74" s="130">
        <v>0.35416666666666702</v>
      </c>
      <c r="D74" s="129">
        <v>45261</v>
      </c>
      <c r="E74" s="130">
        <v>0.52083333333333304</v>
      </c>
      <c r="F74">
        <v>1003</v>
      </c>
      <c r="G74" t="s">
        <v>177</v>
      </c>
    </row>
    <row r="75" spans="1:7" x14ac:dyDescent="0.3">
      <c r="A75" t="s">
        <v>183</v>
      </c>
      <c r="B75" s="129">
        <v>45261</v>
      </c>
      <c r="C75" s="130">
        <v>0.5625</v>
      </c>
      <c r="D75" s="129">
        <v>45261</v>
      </c>
      <c r="E75" s="130">
        <v>0.6875</v>
      </c>
      <c r="F75">
        <v>1003</v>
      </c>
      <c r="G75" t="s">
        <v>184</v>
      </c>
    </row>
    <row r="76" spans="1:7" x14ac:dyDescent="0.3">
      <c r="A76" t="s">
        <v>139</v>
      </c>
      <c r="B76" s="129">
        <v>45264</v>
      </c>
      <c r="C76" s="130">
        <v>0.45138888888888901</v>
      </c>
      <c r="D76" s="129">
        <v>45264</v>
      </c>
      <c r="E76" s="130">
        <v>0.53472222222222199</v>
      </c>
      <c r="F76" t="s">
        <v>136</v>
      </c>
      <c r="G76" t="s">
        <v>140</v>
      </c>
    </row>
    <row r="77" spans="1:7" x14ac:dyDescent="0.3">
      <c r="A77" t="s">
        <v>141</v>
      </c>
      <c r="B77" s="129">
        <v>45265</v>
      </c>
      <c r="C77" s="130">
        <v>0.375</v>
      </c>
      <c r="D77" s="129">
        <v>45265</v>
      </c>
      <c r="E77" s="130">
        <v>0.5</v>
      </c>
      <c r="F77" t="s">
        <v>142</v>
      </c>
      <c r="G77" t="s">
        <v>143</v>
      </c>
    </row>
    <row r="78" spans="1:7" x14ac:dyDescent="0.3">
      <c r="A78" t="s">
        <v>162</v>
      </c>
      <c r="B78" s="129">
        <v>45266</v>
      </c>
      <c r="C78" s="130">
        <v>0.35416666666666702</v>
      </c>
      <c r="D78" s="129">
        <v>45266</v>
      </c>
      <c r="E78" s="130">
        <v>0.52083333333333304</v>
      </c>
      <c r="F78" t="s">
        <v>142</v>
      </c>
      <c r="G78" t="s">
        <v>163</v>
      </c>
    </row>
    <row r="79" spans="1:7" x14ac:dyDescent="0.3">
      <c r="A79" t="s">
        <v>162</v>
      </c>
      <c r="B79" s="129">
        <v>45266</v>
      </c>
      <c r="C79" s="130">
        <v>0.58333333333333304</v>
      </c>
      <c r="D79" s="129">
        <v>45266</v>
      </c>
      <c r="E79" s="130">
        <v>0.6875</v>
      </c>
      <c r="F79" t="s">
        <v>142</v>
      </c>
      <c r="G79" t="s">
        <v>163</v>
      </c>
    </row>
    <row r="80" spans="1:7" x14ac:dyDescent="0.3">
      <c r="A80" t="s">
        <v>141</v>
      </c>
      <c r="B80" s="129">
        <v>45267</v>
      </c>
      <c r="C80" s="130">
        <v>0.35416666666666702</v>
      </c>
      <c r="D80" s="129">
        <v>45267</v>
      </c>
      <c r="E80" s="130">
        <v>0.4375</v>
      </c>
      <c r="F80">
        <v>1003</v>
      </c>
      <c r="G80" t="s">
        <v>143</v>
      </c>
    </row>
    <row r="81" spans="1:7" x14ac:dyDescent="0.3">
      <c r="A81" t="s">
        <v>156</v>
      </c>
      <c r="B81" s="129">
        <v>45267</v>
      </c>
      <c r="C81" s="130">
        <v>0.4375</v>
      </c>
      <c r="D81" s="129">
        <v>45267</v>
      </c>
      <c r="E81" s="130">
        <v>0.52083333333333304</v>
      </c>
      <c r="F81">
        <v>1003</v>
      </c>
      <c r="G81" t="s">
        <v>157</v>
      </c>
    </row>
    <row r="82" spans="1:7" x14ac:dyDescent="0.3">
      <c r="A82" t="s">
        <v>151</v>
      </c>
      <c r="B82" s="129">
        <v>45267</v>
      </c>
      <c r="C82" s="130">
        <v>0.5625</v>
      </c>
      <c r="D82" s="129">
        <v>45267</v>
      </c>
      <c r="E82" s="130">
        <v>0.72916666666666696</v>
      </c>
      <c r="F82">
        <v>1003</v>
      </c>
      <c r="G82" t="s">
        <v>152</v>
      </c>
    </row>
    <row r="83" spans="1:7" x14ac:dyDescent="0.3">
      <c r="A83" t="s">
        <v>183</v>
      </c>
      <c r="B83" s="129">
        <v>45268</v>
      </c>
      <c r="C83" s="130">
        <v>0.5625</v>
      </c>
      <c r="D83" s="129">
        <v>45268</v>
      </c>
      <c r="E83" s="130">
        <v>0.72916666666666696</v>
      </c>
      <c r="F83">
        <v>1003</v>
      </c>
      <c r="G83" t="s">
        <v>184</v>
      </c>
    </row>
    <row r="84" spans="1:7" x14ac:dyDescent="0.3">
      <c r="A84" t="s">
        <v>169</v>
      </c>
      <c r="B84" s="129">
        <v>45271</v>
      </c>
      <c r="C84" s="130">
        <v>0.35416666666666702</v>
      </c>
      <c r="D84" s="129">
        <v>45303</v>
      </c>
      <c r="E84" s="130">
        <v>0.72916666666666696</v>
      </c>
      <c r="F84" t="s">
        <v>172</v>
      </c>
      <c r="G84" t="s">
        <v>173</v>
      </c>
    </row>
    <row r="85" spans="1:7" x14ac:dyDescent="0.3">
      <c r="A85" t="s">
        <v>185</v>
      </c>
      <c r="B85" s="129">
        <v>45306</v>
      </c>
      <c r="C85" s="130">
        <v>0.35416666666666702</v>
      </c>
      <c r="D85" s="129">
        <v>45306</v>
      </c>
      <c r="E85" s="130">
        <v>0.52083333333333304</v>
      </c>
      <c r="F85" t="s">
        <v>142</v>
      </c>
      <c r="G85" t="s">
        <v>186</v>
      </c>
    </row>
    <row r="86" spans="1:7" x14ac:dyDescent="0.3">
      <c r="A86" t="s">
        <v>187</v>
      </c>
      <c r="B86" s="129">
        <v>45306</v>
      </c>
      <c r="C86" s="130">
        <v>0.5625</v>
      </c>
      <c r="D86" s="129">
        <v>45306</v>
      </c>
      <c r="E86" s="130">
        <v>0.72916666666666696</v>
      </c>
      <c r="F86" t="s">
        <v>142</v>
      </c>
      <c r="G86" t="s">
        <v>188</v>
      </c>
    </row>
    <row r="87" spans="1:7" x14ac:dyDescent="0.3">
      <c r="A87" t="s">
        <v>141</v>
      </c>
      <c r="B87" s="129">
        <v>45307</v>
      </c>
      <c r="C87" s="130">
        <v>0.35416666666666702</v>
      </c>
      <c r="D87" s="129">
        <v>45307</v>
      </c>
      <c r="E87" s="130">
        <v>0.52083333333333304</v>
      </c>
      <c r="F87">
        <v>1003</v>
      </c>
      <c r="G87" t="s">
        <v>189</v>
      </c>
    </row>
    <row r="88" spans="1:7" x14ac:dyDescent="0.3">
      <c r="A88" t="s">
        <v>190</v>
      </c>
      <c r="B88" s="129">
        <v>45307</v>
      </c>
      <c r="C88" s="130">
        <v>0.5625</v>
      </c>
      <c r="D88" s="129">
        <v>45307</v>
      </c>
      <c r="E88" s="130">
        <v>0.72916666666666696</v>
      </c>
      <c r="F88" t="s">
        <v>142</v>
      </c>
      <c r="G88" t="s">
        <v>191</v>
      </c>
    </row>
    <row r="89" spans="1:7" x14ac:dyDescent="0.3">
      <c r="A89" t="s">
        <v>176</v>
      </c>
      <c r="B89" s="129">
        <v>45308</v>
      </c>
      <c r="C89" s="130">
        <v>0.35416666666666702</v>
      </c>
      <c r="D89" s="129">
        <v>45308</v>
      </c>
      <c r="E89" s="130">
        <v>0.52083333333333304</v>
      </c>
      <c r="F89">
        <v>1003</v>
      </c>
      <c r="G89" t="s">
        <v>177</v>
      </c>
    </row>
    <row r="90" spans="1:7" x14ac:dyDescent="0.3">
      <c r="A90" t="s">
        <v>192</v>
      </c>
      <c r="B90" s="129">
        <v>45308</v>
      </c>
      <c r="C90" s="130">
        <v>0.5625</v>
      </c>
      <c r="D90" s="129">
        <v>45308</v>
      </c>
      <c r="E90" s="130">
        <v>0.6875</v>
      </c>
      <c r="F90">
        <v>1003</v>
      </c>
      <c r="G90" t="s">
        <v>193</v>
      </c>
    </row>
    <row r="91" spans="1:7" x14ac:dyDescent="0.3">
      <c r="A91" t="s">
        <v>194</v>
      </c>
      <c r="B91" s="129">
        <v>45309</v>
      </c>
      <c r="C91" s="130">
        <v>0.34722222222222199</v>
      </c>
      <c r="D91" s="129">
        <v>45309</v>
      </c>
      <c r="E91" s="130">
        <v>0.53472222222222199</v>
      </c>
      <c r="F91" t="s">
        <v>195</v>
      </c>
      <c r="G91" t="s">
        <v>196</v>
      </c>
    </row>
    <row r="92" spans="1:7" x14ac:dyDescent="0.3">
      <c r="A92" t="s">
        <v>162</v>
      </c>
      <c r="B92" s="129">
        <v>45309</v>
      </c>
      <c r="C92" s="130">
        <v>0.5625</v>
      </c>
      <c r="D92" s="129">
        <v>45309</v>
      </c>
      <c r="E92" s="130">
        <v>0.6875</v>
      </c>
      <c r="F92" t="s">
        <v>142</v>
      </c>
      <c r="G92" t="s">
        <v>163</v>
      </c>
    </row>
    <row r="93" spans="1:7" x14ac:dyDescent="0.3">
      <c r="A93" t="s">
        <v>156</v>
      </c>
      <c r="B93" s="129">
        <v>45310</v>
      </c>
      <c r="C93" s="130">
        <v>0.35416666666666702</v>
      </c>
      <c r="D93" s="129">
        <v>45310</v>
      </c>
      <c r="E93" s="130">
        <v>0.52083333333333304</v>
      </c>
      <c r="F93">
        <v>1003</v>
      </c>
      <c r="G93" t="s">
        <v>197</v>
      </c>
    </row>
    <row r="94" spans="1:7" x14ac:dyDescent="0.3">
      <c r="A94" t="s">
        <v>156</v>
      </c>
      <c r="B94" s="129">
        <v>45310</v>
      </c>
      <c r="C94" s="130">
        <v>0.5625</v>
      </c>
      <c r="D94" s="129">
        <v>45310</v>
      </c>
      <c r="E94" s="130">
        <v>0.72916666666666696</v>
      </c>
      <c r="F94">
        <v>1003</v>
      </c>
      <c r="G94" t="s">
        <v>197</v>
      </c>
    </row>
    <row r="95" spans="1:7" x14ac:dyDescent="0.3">
      <c r="A95" t="s">
        <v>185</v>
      </c>
      <c r="B95" s="129">
        <v>45313</v>
      </c>
      <c r="C95" s="130">
        <v>0.35416666666666702</v>
      </c>
      <c r="D95" s="129">
        <v>45313</v>
      </c>
      <c r="E95" s="130">
        <v>0.52083333333333304</v>
      </c>
      <c r="F95" t="s">
        <v>142</v>
      </c>
      <c r="G95" t="s">
        <v>186</v>
      </c>
    </row>
    <row r="96" spans="1:7" x14ac:dyDescent="0.3">
      <c r="A96" t="s">
        <v>187</v>
      </c>
      <c r="B96" s="129">
        <v>45313</v>
      </c>
      <c r="C96" s="130">
        <v>0.5625</v>
      </c>
      <c r="D96" s="129">
        <v>45313</v>
      </c>
      <c r="E96" s="130">
        <v>0.72916666666666696</v>
      </c>
      <c r="F96" t="s">
        <v>142</v>
      </c>
      <c r="G96" t="s">
        <v>188</v>
      </c>
    </row>
    <row r="97" spans="1:7" x14ac:dyDescent="0.3">
      <c r="A97" t="s">
        <v>190</v>
      </c>
      <c r="B97" s="129">
        <v>45314</v>
      </c>
      <c r="C97" s="130">
        <v>0.5625</v>
      </c>
      <c r="D97" s="129">
        <v>45314</v>
      </c>
      <c r="E97" s="130">
        <v>0.72916666666666696</v>
      </c>
      <c r="F97" t="s">
        <v>142</v>
      </c>
      <c r="G97" t="s">
        <v>191</v>
      </c>
    </row>
    <row r="98" spans="1:7" x14ac:dyDescent="0.3">
      <c r="A98" t="s">
        <v>176</v>
      </c>
      <c r="B98" s="129">
        <v>45315</v>
      </c>
      <c r="C98" s="130">
        <v>0.35416666666666702</v>
      </c>
      <c r="D98" s="129">
        <v>45315</v>
      </c>
      <c r="E98" s="130">
        <v>0.52083333333333304</v>
      </c>
      <c r="F98">
        <v>1003</v>
      </c>
      <c r="G98" t="s">
        <v>177</v>
      </c>
    </row>
    <row r="99" spans="1:7" x14ac:dyDescent="0.3">
      <c r="A99" t="s">
        <v>192</v>
      </c>
      <c r="B99" s="129">
        <v>45315</v>
      </c>
      <c r="C99" s="130">
        <v>0.5625</v>
      </c>
      <c r="D99" s="129">
        <v>45315</v>
      </c>
      <c r="E99" s="130">
        <v>0.6875</v>
      </c>
      <c r="F99">
        <v>1003</v>
      </c>
      <c r="G99" t="s">
        <v>193</v>
      </c>
    </row>
    <row r="100" spans="1:7" x14ac:dyDescent="0.3">
      <c r="A100" t="s">
        <v>194</v>
      </c>
      <c r="B100" s="129">
        <v>45316</v>
      </c>
      <c r="C100" s="130">
        <v>0.34722222222222199</v>
      </c>
      <c r="D100" s="129">
        <v>45316</v>
      </c>
      <c r="E100" s="130">
        <v>0.53472222222222199</v>
      </c>
      <c r="F100" t="s">
        <v>195</v>
      </c>
      <c r="G100" t="s">
        <v>196</v>
      </c>
    </row>
    <row r="101" spans="1:7" x14ac:dyDescent="0.3">
      <c r="A101" t="s">
        <v>162</v>
      </c>
      <c r="B101" s="129">
        <v>45316</v>
      </c>
      <c r="C101" s="130">
        <v>0.5625</v>
      </c>
      <c r="D101" s="129">
        <v>45316</v>
      </c>
      <c r="E101" s="130">
        <v>0.6875</v>
      </c>
      <c r="F101" t="s">
        <v>142</v>
      </c>
      <c r="G101" t="s">
        <v>163</v>
      </c>
    </row>
    <row r="102" spans="1:7" x14ac:dyDescent="0.3">
      <c r="A102" t="s">
        <v>185</v>
      </c>
      <c r="B102" s="129">
        <v>45320</v>
      </c>
      <c r="C102" s="130">
        <v>0.35416666666666702</v>
      </c>
      <c r="D102" s="129">
        <v>45320</v>
      </c>
      <c r="E102" s="130">
        <v>0.52083333333333304</v>
      </c>
      <c r="F102" t="s">
        <v>142</v>
      </c>
      <c r="G102" t="s">
        <v>186</v>
      </c>
    </row>
    <row r="103" spans="1:7" x14ac:dyDescent="0.3">
      <c r="A103" t="s">
        <v>187</v>
      </c>
      <c r="B103" s="129">
        <v>45320</v>
      </c>
      <c r="C103" s="130">
        <v>0.5625</v>
      </c>
      <c r="D103" s="129">
        <v>45320</v>
      </c>
      <c r="E103" s="130">
        <v>0.72916666666666696</v>
      </c>
      <c r="F103" t="s">
        <v>142</v>
      </c>
      <c r="G103" t="s">
        <v>188</v>
      </c>
    </row>
    <row r="104" spans="1:7" x14ac:dyDescent="0.3">
      <c r="A104" t="s">
        <v>192</v>
      </c>
      <c r="B104" s="129">
        <v>45321</v>
      </c>
      <c r="C104" s="130">
        <v>0.35416666666666702</v>
      </c>
      <c r="D104" s="129">
        <v>45321</v>
      </c>
      <c r="E104" s="130">
        <v>0.47916666666666702</v>
      </c>
      <c r="F104" t="s">
        <v>142</v>
      </c>
      <c r="G104" t="s">
        <v>193</v>
      </c>
    </row>
    <row r="105" spans="1:7" x14ac:dyDescent="0.3">
      <c r="A105" t="s">
        <v>190</v>
      </c>
      <c r="B105" s="129">
        <v>45321</v>
      </c>
      <c r="C105" s="130">
        <v>0.5625</v>
      </c>
      <c r="D105" s="129">
        <v>45321</v>
      </c>
      <c r="E105" s="130">
        <v>0.72916666666666696</v>
      </c>
      <c r="F105" t="s">
        <v>142</v>
      </c>
      <c r="G105" t="s">
        <v>191</v>
      </c>
    </row>
    <row r="106" spans="1:7" x14ac:dyDescent="0.3">
      <c r="A106" t="s">
        <v>176</v>
      </c>
      <c r="B106" s="129">
        <v>45322</v>
      </c>
      <c r="C106" s="130">
        <v>0.35416666666666702</v>
      </c>
      <c r="D106" s="129">
        <v>45322</v>
      </c>
      <c r="E106" s="130">
        <v>0.52083333333333304</v>
      </c>
      <c r="F106">
        <v>1003</v>
      </c>
      <c r="G106" t="s">
        <v>177</v>
      </c>
    </row>
    <row r="107" spans="1:7" x14ac:dyDescent="0.3">
      <c r="A107" t="s">
        <v>192</v>
      </c>
      <c r="B107" s="129">
        <v>45322</v>
      </c>
      <c r="C107" s="130">
        <v>0.5625</v>
      </c>
      <c r="D107" s="129">
        <v>45322</v>
      </c>
      <c r="E107" s="130">
        <v>0.6875</v>
      </c>
      <c r="F107">
        <v>1003</v>
      </c>
      <c r="G107" t="s">
        <v>193</v>
      </c>
    </row>
    <row r="108" spans="1:7" x14ac:dyDescent="0.3">
      <c r="A108" t="s">
        <v>194</v>
      </c>
      <c r="B108" s="129">
        <v>45323</v>
      </c>
      <c r="C108" s="130">
        <v>0.34722222222222199</v>
      </c>
      <c r="D108" s="129">
        <v>45323</v>
      </c>
      <c r="E108" s="130">
        <v>0.53472222222222199</v>
      </c>
      <c r="F108" t="s">
        <v>195</v>
      </c>
      <c r="G108" t="s">
        <v>196</v>
      </c>
    </row>
    <row r="109" spans="1:7" x14ac:dyDescent="0.3">
      <c r="A109" t="s">
        <v>192</v>
      </c>
      <c r="B109" s="129">
        <v>45323</v>
      </c>
      <c r="C109" s="130">
        <v>0.5625</v>
      </c>
      <c r="D109" s="129">
        <v>45323</v>
      </c>
      <c r="E109" s="130">
        <v>0.6875</v>
      </c>
      <c r="F109" t="s">
        <v>142</v>
      </c>
      <c r="G109" t="s">
        <v>193</v>
      </c>
    </row>
    <row r="110" spans="1:7" x14ac:dyDescent="0.3">
      <c r="A110" t="s">
        <v>185</v>
      </c>
      <c r="B110" s="129">
        <v>45327</v>
      </c>
      <c r="C110" s="130">
        <v>0.35416666666666702</v>
      </c>
      <c r="D110" s="129">
        <v>45327</v>
      </c>
      <c r="E110" s="130">
        <v>0.52083333333333304</v>
      </c>
      <c r="F110" t="s">
        <v>142</v>
      </c>
      <c r="G110" t="s">
        <v>186</v>
      </c>
    </row>
    <row r="111" spans="1:7" x14ac:dyDescent="0.3">
      <c r="A111" t="s">
        <v>187</v>
      </c>
      <c r="B111" s="129">
        <v>45327</v>
      </c>
      <c r="C111" s="130">
        <v>0.5625</v>
      </c>
      <c r="D111" s="129">
        <v>45327</v>
      </c>
      <c r="E111" s="130">
        <v>0.72916666666666696</v>
      </c>
      <c r="F111" t="s">
        <v>142</v>
      </c>
      <c r="G111" t="s">
        <v>188</v>
      </c>
    </row>
    <row r="112" spans="1:7" x14ac:dyDescent="0.3">
      <c r="A112" t="s">
        <v>192</v>
      </c>
      <c r="B112" s="129">
        <v>45328</v>
      </c>
      <c r="C112" s="130">
        <v>0.35416666666666702</v>
      </c>
      <c r="D112" s="129">
        <v>45328</v>
      </c>
      <c r="E112" s="130">
        <v>0.47916666666666702</v>
      </c>
      <c r="F112" t="s">
        <v>142</v>
      </c>
      <c r="G112" t="s">
        <v>193</v>
      </c>
    </row>
    <row r="113" spans="1:7" x14ac:dyDescent="0.3">
      <c r="A113" t="s">
        <v>190</v>
      </c>
      <c r="B113" s="129">
        <v>45328</v>
      </c>
      <c r="C113" s="130">
        <v>0.5625</v>
      </c>
      <c r="D113" s="129">
        <v>45328</v>
      </c>
      <c r="E113" s="130">
        <v>0.72916666666666696</v>
      </c>
      <c r="F113" t="s">
        <v>142</v>
      </c>
      <c r="G113" t="s">
        <v>191</v>
      </c>
    </row>
    <row r="114" spans="1:7" x14ac:dyDescent="0.3">
      <c r="A114" t="s">
        <v>176</v>
      </c>
      <c r="B114" s="129">
        <v>45329</v>
      </c>
      <c r="C114" s="130">
        <v>0.35416666666666702</v>
      </c>
      <c r="D114" s="129">
        <v>45329</v>
      </c>
      <c r="E114" s="130">
        <v>0.52083333333333304</v>
      </c>
      <c r="F114">
        <v>1003</v>
      </c>
      <c r="G114" t="s">
        <v>177</v>
      </c>
    </row>
    <row r="115" spans="1:7" x14ac:dyDescent="0.3">
      <c r="A115" t="s">
        <v>192</v>
      </c>
      <c r="B115" s="129">
        <v>45329</v>
      </c>
      <c r="C115" s="130">
        <v>0.5625</v>
      </c>
      <c r="D115" s="129">
        <v>45329</v>
      </c>
      <c r="E115" s="130">
        <v>0.6875</v>
      </c>
      <c r="F115">
        <v>1003</v>
      </c>
      <c r="G115" t="s">
        <v>193</v>
      </c>
    </row>
    <row r="116" spans="1:7" x14ac:dyDescent="0.3">
      <c r="A116" t="s">
        <v>194</v>
      </c>
      <c r="B116" s="129">
        <v>45330</v>
      </c>
      <c r="C116" s="130">
        <v>0.34722222222222199</v>
      </c>
      <c r="D116" s="129">
        <v>45330</v>
      </c>
      <c r="E116" s="130">
        <v>0.53472222222222199</v>
      </c>
      <c r="F116" t="s">
        <v>195</v>
      </c>
      <c r="G116" t="s">
        <v>196</v>
      </c>
    </row>
    <row r="117" spans="1:7" x14ac:dyDescent="0.3">
      <c r="A117" t="s">
        <v>192</v>
      </c>
      <c r="B117" s="129">
        <v>45330</v>
      </c>
      <c r="C117" s="130">
        <v>0.5625</v>
      </c>
      <c r="D117" s="129">
        <v>45330</v>
      </c>
      <c r="E117" s="130">
        <v>0.6875</v>
      </c>
      <c r="F117" t="s">
        <v>142</v>
      </c>
      <c r="G117" t="s">
        <v>193</v>
      </c>
    </row>
    <row r="118" spans="1:7" x14ac:dyDescent="0.3">
      <c r="A118" t="s">
        <v>185</v>
      </c>
      <c r="B118" s="129">
        <v>45334</v>
      </c>
      <c r="C118" s="130">
        <v>0.35416666666666702</v>
      </c>
      <c r="D118" s="129">
        <v>45334</v>
      </c>
      <c r="E118" s="130">
        <v>0.52083333333333304</v>
      </c>
      <c r="F118" t="s">
        <v>142</v>
      </c>
      <c r="G118" t="s">
        <v>186</v>
      </c>
    </row>
    <row r="119" spans="1:7" x14ac:dyDescent="0.3">
      <c r="A119" t="s">
        <v>187</v>
      </c>
      <c r="B119" s="129">
        <v>45334</v>
      </c>
      <c r="C119" s="130">
        <v>0.5625</v>
      </c>
      <c r="D119" s="129">
        <v>45334</v>
      </c>
      <c r="E119" s="130">
        <v>0.72916666666666696</v>
      </c>
      <c r="F119" t="s">
        <v>142</v>
      </c>
      <c r="G119" t="s">
        <v>188</v>
      </c>
    </row>
    <row r="120" spans="1:7" x14ac:dyDescent="0.3">
      <c r="A120" t="s">
        <v>198</v>
      </c>
      <c r="B120" s="129">
        <v>45335</v>
      </c>
      <c r="C120" s="130">
        <v>0.35416666666666702</v>
      </c>
      <c r="D120" s="129">
        <v>45335</v>
      </c>
      <c r="E120" s="130">
        <v>0.52083333333333304</v>
      </c>
      <c r="F120" t="s">
        <v>142</v>
      </c>
      <c r="G120" t="s">
        <v>199</v>
      </c>
    </row>
    <row r="121" spans="1:7" x14ac:dyDescent="0.3">
      <c r="A121" t="s">
        <v>190</v>
      </c>
      <c r="B121" s="129">
        <v>45335</v>
      </c>
      <c r="C121" s="130">
        <v>0.5625</v>
      </c>
      <c r="D121" s="129">
        <v>45335</v>
      </c>
      <c r="E121" s="130">
        <v>0.72916666666666696</v>
      </c>
      <c r="F121" t="s">
        <v>142</v>
      </c>
      <c r="G121" t="s">
        <v>191</v>
      </c>
    </row>
    <row r="122" spans="1:7" x14ac:dyDescent="0.3">
      <c r="A122" t="s">
        <v>176</v>
      </c>
      <c r="B122" s="129">
        <v>45336</v>
      </c>
      <c r="C122" s="130">
        <v>0.35416666666666702</v>
      </c>
      <c r="D122" s="129">
        <v>45336</v>
      </c>
      <c r="E122" s="130">
        <v>0.52083333333333304</v>
      </c>
      <c r="F122">
        <v>1003</v>
      </c>
      <c r="G122" t="s">
        <v>177</v>
      </c>
    </row>
    <row r="123" spans="1:7" x14ac:dyDescent="0.3">
      <c r="A123" t="s">
        <v>187</v>
      </c>
      <c r="B123" s="129">
        <v>45336</v>
      </c>
      <c r="C123" s="130">
        <v>0.5625</v>
      </c>
      <c r="D123" s="129">
        <v>45336</v>
      </c>
      <c r="E123" s="130">
        <v>0.6875</v>
      </c>
      <c r="F123">
        <v>1003</v>
      </c>
      <c r="G123" t="s">
        <v>188</v>
      </c>
    </row>
    <row r="124" spans="1:7" x14ac:dyDescent="0.3">
      <c r="A124" t="s">
        <v>194</v>
      </c>
      <c r="B124" s="129">
        <v>45337</v>
      </c>
      <c r="C124" s="130">
        <v>0.34722222222222199</v>
      </c>
      <c r="D124" s="129">
        <v>45337</v>
      </c>
      <c r="E124" s="130">
        <v>0.53472222222222199</v>
      </c>
      <c r="F124" t="s">
        <v>195</v>
      </c>
      <c r="G124" t="s">
        <v>196</v>
      </c>
    </row>
    <row r="125" spans="1:7" x14ac:dyDescent="0.3">
      <c r="A125" t="s">
        <v>200</v>
      </c>
      <c r="B125" s="129">
        <v>45341</v>
      </c>
      <c r="C125" s="130">
        <v>0.35416666666666702</v>
      </c>
      <c r="D125" s="129">
        <v>45341</v>
      </c>
      <c r="E125" s="130">
        <v>0.52083333333333304</v>
      </c>
      <c r="F125">
        <v>1003</v>
      </c>
      <c r="G125" t="s">
        <v>201</v>
      </c>
    </row>
    <row r="126" spans="1:7" x14ac:dyDescent="0.3">
      <c r="A126" t="s">
        <v>200</v>
      </c>
      <c r="B126" s="129">
        <v>45341</v>
      </c>
      <c r="C126" s="130">
        <v>0.5625</v>
      </c>
      <c r="D126" s="129">
        <v>45341</v>
      </c>
      <c r="E126" s="130">
        <v>0.72916666666666696</v>
      </c>
      <c r="F126">
        <v>1003</v>
      </c>
      <c r="G126" t="s">
        <v>201</v>
      </c>
    </row>
    <row r="127" spans="1:7" x14ac:dyDescent="0.3">
      <c r="A127" t="s">
        <v>200</v>
      </c>
      <c r="B127" s="129">
        <v>45342</v>
      </c>
      <c r="C127" s="130">
        <v>0.35416666666666702</v>
      </c>
      <c r="D127" s="129">
        <v>45342</v>
      </c>
      <c r="E127" s="130">
        <v>0.52083333333333304</v>
      </c>
      <c r="F127">
        <v>1003</v>
      </c>
      <c r="G127" t="s">
        <v>201</v>
      </c>
    </row>
    <row r="128" spans="1:7" x14ac:dyDescent="0.3">
      <c r="A128" t="s">
        <v>200</v>
      </c>
      <c r="B128" s="129">
        <v>45342</v>
      </c>
      <c r="C128" s="130">
        <v>0.5625</v>
      </c>
      <c r="D128" s="129">
        <v>45342</v>
      </c>
      <c r="E128" s="130">
        <v>0.72916666666666696</v>
      </c>
      <c r="F128">
        <v>1003</v>
      </c>
      <c r="G128" t="s">
        <v>201</v>
      </c>
    </row>
    <row r="129" spans="1:7" x14ac:dyDescent="0.3">
      <c r="A129" t="s">
        <v>200</v>
      </c>
      <c r="B129" s="129">
        <v>45343</v>
      </c>
      <c r="C129" s="130">
        <v>0.35416666666666702</v>
      </c>
      <c r="D129" s="129">
        <v>45343</v>
      </c>
      <c r="E129" s="130">
        <v>0.52083333333333304</v>
      </c>
      <c r="F129">
        <v>1003</v>
      </c>
      <c r="G129" t="s">
        <v>201</v>
      </c>
    </row>
    <row r="130" spans="1:7" x14ac:dyDescent="0.3">
      <c r="A130" t="s">
        <v>200</v>
      </c>
      <c r="B130" s="129">
        <v>45343</v>
      </c>
      <c r="C130" s="130">
        <v>0.5625</v>
      </c>
      <c r="D130" s="129">
        <v>45343</v>
      </c>
      <c r="E130" s="130">
        <v>0.72916666666666696</v>
      </c>
      <c r="F130">
        <v>1003</v>
      </c>
      <c r="G130" t="s">
        <v>201</v>
      </c>
    </row>
    <row r="131" spans="1:7" x14ac:dyDescent="0.3">
      <c r="A131" t="s">
        <v>194</v>
      </c>
      <c r="B131" s="129">
        <v>45344</v>
      </c>
      <c r="C131" s="130">
        <v>0.34722222222222199</v>
      </c>
      <c r="D131" s="129">
        <v>45344</v>
      </c>
      <c r="E131" s="130">
        <v>0.53472222222222199</v>
      </c>
      <c r="F131" t="s">
        <v>195</v>
      </c>
      <c r="G131" t="s">
        <v>196</v>
      </c>
    </row>
    <row r="132" spans="1:7" x14ac:dyDescent="0.3">
      <c r="A132" t="s">
        <v>198</v>
      </c>
      <c r="B132" s="129">
        <v>45348</v>
      </c>
      <c r="C132" s="130">
        <v>0.35416666666666702</v>
      </c>
      <c r="D132" s="129">
        <v>45348</v>
      </c>
      <c r="E132" s="130">
        <v>0.52083333333333304</v>
      </c>
      <c r="F132" t="s">
        <v>142</v>
      </c>
      <c r="G132" t="s">
        <v>199</v>
      </c>
    </row>
    <row r="133" spans="1:7" x14ac:dyDescent="0.3">
      <c r="A133" t="s">
        <v>198</v>
      </c>
      <c r="B133" s="129">
        <v>45348</v>
      </c>
      <c r="C133" s="130">
        <v>0.5625</v>
      </c>
      <c r="D133" s="129">
        <v>45348</v>
      </c>
      <c r="E133" s="130">
        <v>0.72916666666666696</v>
      </c>
      <c r="F133" t="s">
        <v>142</v>
      </c>
      <c r="G133" t="s">
        <v>199</v>
      </c>
    </row>
    <row r="134" spans="1:7" x14ac:dyDescent="0.3">
      <c r="A134" t="s">
        <v>187</v>
      </c>
      <c r="B134" s="129">
        <v>45349</v>
      </c>
      <c r="C134" s="130">
        <v>0.35416666666666702</v>
      </c>
      <c r="D134" s="129">
        <v>45349</v>
      </c>
      <c r="E134" s="130">
        <v>0.5</v>
      </c>
      <c r="F134" t="s">
        <v>142</v>
      </c>
      <c r="G134" t="s">
        <v>202</v>
      </c>
    </row>
    <row r="135" spans="1:7" x14ac:dyDescent="0.3">
      <c r="A135" t="s">
        <v>190</v>
      </c>
      <c r="B135" s="129">
        <v>45349</v>
      </c>
      <c r="C135" s="130">
        <v>0.5625</v>
      </c>
      <c r="D135" s="129">
        <v>45349</v>
      </c>
      <c r="E135" s="130">
        <v>0.72916666666666696</v>
      </c>
      <c r="F135" t="s">
        <v>142</v>
      </c>
      <c r="G135" t="s">
        <v>191</v>
      </c>
    </row>
    <row r="136" spans="1:7" x14ac:dyDescent="0.3">
      <c r="A136" t="s">
        <v>176</v>
      </c>
      <c r="B136" s="129">
        <v>45350</v>
      </c>
      <c r="C136" s="130">
        <v>0.35416666666666702</v>
      </c>
      <c r="D136" s="129">
        <v>45350</v>
      </c>
      <c r="E136" s="130">
        <v>0.52083333333333304</v>
      </c>
      <c r="F136">
        <v>1003</v>
      </c>
      <c r="G136" t="s">
        <v>177</v>
      </c>
    </row>
    <row r="137" spans="1:7" x14ac:dyDescent="0.3">
      <c r="A137" t="s">
        <v>194</v>
      </c>
      <c r="B137" s="129">
        <v>45351</v>
      </c>
      <c r="C137" s="130">
        <v>0.34722222222222199</v>
      </c>
      <c r="D137" s="129">
        <v>45351</v>
      </c>
      <c r="E137" s="130">
        <v>0.53472222222222199</v>
      </c>
      <c r="F137" t="s">
        <v>195</v>
      </c>
      <c r="G137" t="s">
        <v>196</v>
      </c>
    </row>
    <row r="138" spans="1:7" x14ac:dyDescent="0.3">
      <c r="A138" t="s">
        <v>198</v>
      </c>
      <c r="B138" s="129">
        <v>45355</v>
      </c>
      <c r="C138" s="130">
        <v>0.35416666666666702</v>
      </c>
      <c r="D138" s="129">
        <v>45355</v>
      </c>
      <c r="E138" s="130">
        <v>0.52083333333333304</v>
      </c>
      <c r="F138" t="s">
        <v>142</v>
      </c>
      <c r="G138" t="s">
        <v>199</v>
      </c>
    </row>
    <row r="139" spans="1:7" x14ac:dyDescent="0.3">
      <c r="A139" t="s">
        <v>198</v>
      </c>
      <c r="B139" s="129">
        <v>45355</v>
      </c>
      <c r="C139" s="130">
        <v>0.5625</v>
      </c>
      <c r="D139" s="129">
        <v>45355</v>
      </c>
      <c r="E139" s="130">
        <v>0.72916666666666696</v>
      </c>
      <c r="F139" t="s">
        <v>142</v>
      </c>
      <c r="G139" t="s">
        <v>199</v>
      </c>
    </row>
    <row r="140" spans="1:7" x14ac:dyDescent="0.3">
      <c r="A140" t="s">
        <v>198</v>
      </c>
      <c r="B140" s="129">
        <v>45356</v>
      </c>
      <c r="C140" s="130">
        <v>0.35416666666666702</v>
      </c>
      <c r="D140" s="129">
        <v>45356</v>
      </c>
      <c r="E140" s="130">
        <v>0.52083333333333304</v>
      </c>
      <c r="F140" t="s">
        <v>142</v>
      </c>
      <c r="G140" t="s">
        <v>199</v>
      </c>
    </row>
    <row r="141" spans="1:7" x14ac:dyDescent="0.3">
      <c r="A141" t="s">
        <v>179</v>
      </c>
      <c r="B141" s="129">
        <v>45356</v>
      </c>
      <c r="C141" s="130">
        <v>0.5625</v>
      </c>
      <c r="D141" s="129">
        <v>45356</v>
      </c>
      <c r="E141" s="130">
        <v>0.64583333333333304</v>
      </c>
      <c r="F141" t="s">
        <v>142</v>
      </c>
      <c r="G141" t="s">
        <v>180</v>
      </c>
    </row>
    <row r="142" spans="1:7" x14ac:dyDescent="0.3">
      <c r="A142" t="s">
        <v>176</v>
      </c>
      <c r="B142" s="129">
        <v>45357</v>
      </c>
      <c r="C142" s="130">
        <v>0.35416666666666702</v>
      </c>
      <c r="D142" s="129">
        <v>45357</v>
      </c>
      <c r="E142" s="130">
        <v>0.52083333333333304</v>
      </c>
      <c r="F142">
        <v>1003</v>
      </c>
      <c r="G142" t="s">
        <v>203</v>
      </c>
    </row>
    <row r="143" spans="1:7" x14ac:dyDescent="0.3">
      <c r="A143" t="s">
        <v>194</v>
      </c>
      <c r="B143" s="129">
        <v>45358</v>
      </c>
      <c r="C143" s="130">
        <v>0.34722222222222199</v>
      </c>
      <c r="D143" s="129">
        <v>45358</v>
      </c>
      <c r="E143" s="130">
        <v>0.53472222222222199</v>
      </c>
      <c r="F143" t="s">
        <v>195</v>
      </c>
      <c r="G143" t="s">
        <v>196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R58"/>
  <sheetViews>
    <sheetView zoomScale="95" zoomScaleNormal="95" workbookViewId="0">
      <selection activeCell="A27" sqref="A27"/>
    </sheetView>
  </sheetViews>
  <sheetFormatPr defaultColWidth="9.21875" defaultRowHeight="14.4" x14ac:dyDescent="0.3"/>
  <cols>
    <col min="1" max="1" width="9.6640625" customWidth="1"/>
    <col min="2" max="2" width="10.109375" customWidth="1"/>
    <col min="3" max="3" width="7" customWidth="1"/>
    <col min="5" max="5" width="15" customWidth="1"/>
    <col min="6" max="6" width="12.44140625" customWidth="1"/>
    <col min="7" max="7" width="12" customWidth="1"/>
    <col min="8" max="8" width="12.6640625" customWidth="1"/>
    <col min="9" max="9" width="15.44140625" customWidth="1"/>
    <col min="10" max="13" width="10.88671875" customWidth="1"/>
    <col min="14" max="14" width="15.44140625" customWidth="1"/>
    <col min="15" max="15" width="13" customWidth="1"/>
    <col min="17" max="17" width="10.6640625" customWidth="1"/>
  </cols>
  <sheetData>
    <row r="2" spans="3:18" x14ac:dyDescent="0.3">
      <c r="E2" s="1" t="s">
        <v>0</v>
      </c>
      <c r="F2" s="2" t="s">
        <v>1</v>
      </c>
    </row>
    <row r="3" spans="3:18" ht="17.399999999999999" x14ac:dyDescent="0.3">
      <c r="E3" s="3" t="s">
        <v>204</v>
      </c>
      <c r="F3" s="347" t="e">
        <f>NA()</f>
        <v>#N/A</v>
      </c>
      <c r="G3" s="347"/>
      <c r="H3" s="347"/>
      <c r="I3" s="347"/>
      <c r="J3" s="347"/>
      <c r="K3" s="347"/>
      <c r="L3" s="347"/>
      <c r="M3" s="347"/>
      <c r="N3" s="4" t="s">
        <v>3</v>
      </c>
      <c r="O3" s="5">
        <f ca="1">TODAY()</f>
        <v>45373</v>
      </c>
    </row>
    <row r="4" spans="3:18" x14ac:dyDescent="0.3">
      <c r="E4" s="6" t="s">
        <v>4</v>
      </c>
      <c r="F4" s="7" t="s">
        <v>5</v>
      </c>
      <c r="G4" s="7" t="s">
        <v>6</v>
      </c>
      <c r="H4" s="7" t="s">
        <v>7</v>
      </c>
      <c r="I4" s="7" t="s">
        <v>8</v>
      </c>
      <c r="J4" s="7" t="s">
        <v>5</v>
      </c>
      <c r="K4" s="7" t="s">
        <v>6</v>
      </c>
      <c r="L4" s="7" t="s">
        <v>5</v>
      </c>
      <c r="M4" s="7" t="s">
        <v>6</v>
      </c>
      <c r="N4" s="7" t="s">
        <v>5</v>
      </c>
      <c r="O4" s="7" t="s">
        <v>6</v>
      </c>
    </row>
    <row r="5" spans="3:18" x14ac:dyDescent="0.3">
      <c r="C5" s="8"/>
      <c r="D5" s="9"/>
      <c r="E5" s="10" t="s">
        <v>9</v>
      </c>
      <c r="F5" s="11" t="s">
        <v>10</v>
      </c>
      <c r="G5" s="12" t="s">
        <v>11</v>
      </c>
      <c r="H5" s="12" t="s">
        <v>12</v>
      </c>
      <c r="I5" s="12" t="s">
        <v>13</v>
      </c>
      <c r="J5" s="12" t="s">
        <v>14</v>
      </c>
      <c r="K5" s="12" t="s">
        <v>15</v>
      </c>
      <c r="L5" s="12" t="s">
        <v>16</v>
      </c>
      <c r="M5" s="12" t="s">
        <v>17</v>
      </c>
      <c r="N5" s="12" t="s">
        <v>18</v>
      </c>
      <c r="O5" s="13" t="s">
        <v>19</v>
      </c>
    </row>
    <row r="6" spans="3:18" x14ac:dyDescent="0.3">
      <c r="C6" s="14">
        <v>45173</v>
      </c>
      <c r="D6" s="15">
        <v>36</v>
      </c>
      <c r="E6" s="16" t="str">
        <f t="shared" ref="E6:E33" si="0">TEXT(C6,"jj")&amp;"-"&amp;TEXT(C6+4,"jj mmm aa")</f>
        <v>jj-jj sept aa</v>
      </c>
      <c r="F6" s="17" t="s">
        <v>20</v>
      </c>
      <c r="G6" s="17" t="s">
        <v>20</v>
      </c>
      <c r="H6" s="17" t="s">
        <v>20</v>
      </c>
      <c r="I6" s="17" t="s">
        <v>21</v>
      </c>
      <c r="J6" s="17" t="s">
        <v>21</v>
      </c>
      <c r="K6" s="17" t="s">
        <v>21</v>
      </c>
      <c r="L6" s="17" t="s">
        <v>21</v>
      </c>
      <c r="M6" s="17" t="s">
        <v>21</v>
      </c>
      <c r="N6" s="17" t="s">
        <v>20</v>
      </c>
      <c r="O6" s="17" t="s">
        <v>20</v>
      </c>
    </row>
    <row r="7" spans="3:18" x14ac:dyDescent="0.3">
      <c r="C7" s="14">
        <f t="shared" ref="C7:C33" si="1">C6+7</f>
        <v>45180</v>
      </c>
      <c r="D7" s="15">
        <f t="shared" ref="D7:D22" si="2">D6+1</f>
        <v>37</v>
      </c>
      <c r="E7" s="16" t="str">
        <f t="shared" si="0"/>
        <v>jj-jj sept aa</v>
      </c>
      <c r="F7" s="17" t="s">
        <v>20</v>
      </c>
      <c r="G7" s="17" t="s">
        <v>20</v>
      </c>
      <c r="H7" s="17" t="s">
        <v>20</v>
      </c>
      <c r="I7" s="23" t="s">
        <v>205</v>
      </c>
      <c r="J7" s="352" t="s">
        <v>206</v>
      </c>
      <c r="K7" s="352"/>
      <c r="L7" s="352"/>
      <c r="M7" s="352"/>
      <c r="N7" s="352"/>
      <c r="O7" s="352"/>
      <c r="R7" s="18"/>
    </row>
    <row r="8" spans="3:18" x14ac:dyDescent="0.3">
      <c r="C8" s="14">
        <f t="shared" si="1"/>
        <v>45187</v>
      </c>
      <c r="D8" s="15">
        <f t="shared" si="2"/>
        <v>38</v>
      </c>
      <c r="E8" s="21" t="str">
        <f t="shared" si="0"/>
        <v>jj-jj sept aa</v>
      </c>
      <c r="F8" s="132" t="s">
        <v>207</v>
      </c>
      <c r="G8" s="133">
        <v>903</v>
      </c>
      <c r="H8" s="134" t="s">
        <v>208</v>
      </c>
      <c r="I8" s="135" t="s">
        <v>208</v>
      </c>
      <c r="J8" s="136" t="s">
        <v>208</v>
      </c>
      <c r="K8" s="137" t="s">
        <v>209</v>
      </c>
      <c r="L8" s="135" t="s">
        <v>209</v>
      </c>
      <c r="M8" s="135" t="s">
        <v>209</v>
      </c>
      <c r="N8" s="135" t="s">
        <v>209</v>
      </c>
      <c r="O8" s="138" t="s">
        <v>209</v>
      </c>
      <c r="R8" s="139"/>
    </row>
    <row r="9" spans="3:18" x14ac:dyDescent="0.3">
      <c r="C9" s="14">
        <f t="shared" si="1"/>
        <v>45194</v>
      </c>
      <c r="D9" s="15">
        <f t="shared" si="2"/>
        <v>39</v>
      </c>
      <c r="E9" s="21" t="str">
        <f t="shared" si="0"/>
        <v>jj-jj sept aa</v>
      </c>
      <c r="F9" s="140" t="s">
        <v>207</v>
      </c>
      <c r="G9" s="141" t="s">
        <v>207</v>
      </c>
      <c r="H9" s="142" t="s">
        <v>210</v>
      </c>
      <c r="I9" s="143" t="s">
        <v>211</v>
      </c>
      <c r="J9" s="144" t="s">
        <v>212</v>
      </c>
      <c r="K9" s="145" t="s">
        <v>213</v>
      </c>
      <c r="L9" s="135">
        <v>903</v>
      </c>
      <c r="M9" s="146">
        <v>903</v>
      </c>
      <c r="N9" s="134">
        <v>1004</v>
      </c>
      <c r="O9" s="147">
        <v>1004</v>
      </c>
    </row>
    <row r="10" spans="3:18" x14ac:dyDescent="0.3">
      <c r="C10" s="14">
        <f t="shared" si="1"/>
        <v>45201</v>
      </c>
      <c r="D10" s="15">
        <f t="shared" si="2"/>
        <v>40</v>
      </c>
      <c r="E10" s="21" t="str">
        <f t="shared" si="0"/>
        <v>jj-jj oct aa</v>
      </c>
      <c r="F10" s="148">
        <v>1004</v>
      </c>
      <c r="G10" s="132" t="s">
        <v>207</v>
      </c>
      <c r="H10" s="143" t="s">
        <v>210</v>
      </c>
      <c r="I10" s="149"/>
      <c r="J10" s="144" t="s">
        <v>212</v>
      </c>
      <c r="K10" s="145" t="s">
        <v>213</v>
      </c>
      <c r="L10" s="146" t="s">
        <v>211</v>
      </c>
      <c r="M10" s="146">
        <v>903</v>
      </c>
      <c r="N10" s="150">
        <v>1004</v>
      </c>
      <c r="O10" s="147">
        <v>1004</v>
      </c>
    </row>
    <row r="11" spans="3:18" x14ac:dyDescent="0.3">
      <c r="C11" s="14">
        <f t="shared" si="1"/>
        <v>45208</v>
      </c>
      <c r="D11" s="15">
        <f t="shared" si="2"/>
        <v>41</v>
      </c>
      <c r="E11" s="21" t="str">
        <f t="shared" si="0"/>
        <v>jj-jj oct aa</v>
      </c>
      <c r="F11" s="151" t="s">
        <v>214</v>
      </c>
      <c r="G11" s="148">
        <v>1004</v>
      </c>
      <c r="H11" s="143" t="s">
        <v>210</v>
      </c>
      <c r="I11" s="143" t="s">
        <v>211</v>
      </c>
      <c r="J11" s="144" t="s">
        <v>212</v>
      </c>
      <c r="K11" s="145" t="s">
        <v>213</v>
      </c>
      <c r="L11" s="146">
        <v>903</v>
      </c>
      <c r="M11" s="149">
        <v>903</v>
      </c>
      <c r="N11" s="134" t="s">
        <v>211</v>
      </c>
      <c r="O11" s="152" t="s">
        <v>211</v>
      </c>
    </row>
    <row r="12" spans="3:18" x14ac:dyDescent="0.3">
      <c r="C12" s="14">
        <f t="shared" si="1"/>
        <v>45215</v>
      </c>
      <c r="D12" s="15">
        <f t="shared" si="2"/>
        <v>42</v>
      </c>
      <c r="E12" s="21" t="str">
        <f t="shared" si="0"/>
        <v>jj-jj oct aa</v>
      </c>
      <c r="F12" s="153" t="s">
        <v>215</v>
      </c>
      <c r="G12" s="132" t="s">
        <v>207</v>
      </c>
      <c r="H12" s="154" t="s">
        <v>210</v>
      </c>
      <c r="I12" s="155">
        <v>1003</v>
      </c>
      <c r="J12" s="145" t="s">
        <v>212</v>
      </c>
      <c r="K12" s="156">
        <v>904</v>
      </c>
      <c r="L12" s="157">
        <v>903</v>
      </c>
      <c r="M12" s="158">
        <v>903</v>
      </c>
      <c r="N12" s="149">
        <v>1003</v>
      </c>
      <c r="O12" s="159" t="s">
        <v>216</v>
      </c>
    </row>
    <row r="13" spans="3:18" x14ac:dyDescent="0.3">
      <c r="C13" s="14">
        <f t="shared" si="1"/>
        <v>45222</v>
      </c>
      <c r="D13" s="29">
        <f t="shared" si="2"/>
        <v>43</v>
      </c>
      <c r="E13" s="30" t="str">
        <f t="shared" si="0"/>
        <v>jj-jj oct aa</v>
      </c>
      <c r="F13" s="44">
        <v>1002</v>
      </c>
      <c r="G13" s="33"/>
      <c r="H13" s="33"/>
      <c r="I13" s="33"/>
      <c r="J13" s="33"/>
      <c r="K13" s="33"/>
      <c r="L13" s="33"/>
      <c r="M13" s="33"/>
      <c r="N13" s="33"/>
      <c r="O13" s="34"/>
    </row>
    <row r="14" spans="3:18" x14ac:dyDescent="0.3">
      <c r="C14" s="14">
        <f t="shared" si="1"/>
        <v>45229</v>
      </c>
      <c r="D14" s="15">
        <f t="shared" si="2"/>
        <v>44</v>
      </c>
      <c r="E14" s="16" t="str">
        <f t="shared" si="0"/>
        <v>jj-jj nov aa</v>
      </c>
      <c r="F14" s="31"/>
      <c r="G14" s="37"/>
      <c r="H14" s="37"/>
      <c r="I14" s="37"/>
      <c r="J14" s="38" t="s">
        <v>39</v>
      </c>
      <c r="K14" s="38" t="s">
        <v>40</v>
      </c>
      <c r="L14" s="37" t="s">
        <v>21</v>
      </c>
      <c r="M14" s="37" t="s">
        <v>21</v>
      </c>
      <c r="N14" s="37" t="s">
        <v>21</v>
      </c>
      <c r="O14" s="39" t="s">
        <v>21</v>
      </c>
    </row>
    <row r="15" spans="3:18" x14ac:dyDescent="0.3">
      <c r="C15" s="14">
        <f t="shared" si="1"/>
        <v>45236</v>
      </c>
      <c r="D15" s="15">
        <f t="shared" si="2"/>
        <v>45</v>
      </c>
      <c r="E15" s="21" t="str">
        <f t="shared" si="0"/>
        <v>jj-jj nov aa</v>
      </c>
      <c r="F15" s="40"/>
      <c r="G15" s="41"/>
      <c r="H15" s="41"/>
      <c r="I15" s="41"/>
      <c r="J15" s="41"/>
      <c r="K15" s="41"/>
      <c r="L15" s="41"/>
      <c r="M15" s="41"/>
      <c r="N15" s="41"/>
      <c r="O15" s="42"/>
    </row>
    <row r="16" spans="3:18" x14ac:dyDescent="0.3">
      <c r="C16" s="14">
        <f t="shared" si="1"/>
        <v>45243</v>
      </c>
      <c r="D16" s="15">
        <f t="shared" si="2"/>
        <v>46</v>
      </c>
      <c r="E16" s="21" t="str">
        <f t="shared" si="0"/>
        <v>jj-jj nov aa</v>
      </c>
      <c r="F16" s="160" t="s">
        <v>217</v>
      </c>
      <c r="G16" s="145" t="s">
        <v>215</v>
      </c>
      <c r="H16" s="154" t="s">
        <v>210</v>
      </c>
      <c r="I16" s="161">
        <v>1003</v>
      </c>
      <c r="J16" s="145" t="s">
        <v>212</v>
      </c>
      <c r="K16" s="162">
        <v>904</v>
      </c>
      <c r="L16" s="158" t="s">
        <v>218</v>
      </c>
      <c r="M16" s="149" t="s">
        <v>214</v>
      </c>
      <c r="N16" s="149" t="s">
        <v>218</v>
      </c>
      <c r="O16" s="163" t="s">
        <v>218</v>
      </c>
    </row>
    <row r="17" spans="3:17" x14ac:dyDescent="0.3">
      <c r="C17" s="14">
        <f t="shared" si="1"/>
        <v>45250</v>
      </c>
      <c r="D17" s="15">
        <f t="shared" si="2"/>
        <v>47</v>
      </c>
      <c r="E17" s="16" t="str">
        <f t="shared" si="0"/>
        <v>jj-jj nov aa</v>
      </c>
      <c r="F17" s="160" t="s">
        <v>217</v>
      </c>
      <c r="G17" s="145" t="s">
        <v>215</v>
      </c>
      <c r="H17" s="150" t="s">
        <v>210</v>
      </c>
      <c r="I17" s="164">
        <v>905</v>
      </c>
      <c r="J17" s="162">
        <v>906</v>
      </c>
      <c r="K17" s="156" t="s">
        <v>215</v>
      </c>
      <c r="L17" s="165" t="s">
        <v>218</v>
      </c>
      <c r="M17" s="166" t="s">
        <v>219</v>
      </c>
      <c r="N17" s="166" t="s">
        <v>220</v>
      </c>
      <c r="O17" s="167" t="s">
        <v>46</v>
      </c>
    </row>
    <row r="18" spans="3:17" x14ac:dyDescent="0.3">
      <c r="C18" s="14">
        <f t="shared" si="1"/>
        <v>45257</v>
      </c>
      <c r="D18" s="15">
        <f t="shared" si="2"/>
        <v>48</v>
      </c>
      <c r="E18" s="16" t="str">
        <f t="shared" si="0"/>
        <v>jj-jj déc aa</v>
      </c>
      <c r="F18" s="133" t="s">
        <v>217</v>
      </c>
      <c r="G18" s="145" t="s">
        <v>215</v>
      </c>
      <c r="H18" s="154" t="s">
        <v>218</v>
      </c>
      <c r="I18" s="161" t="s">
        <v>221</v>
      </c>
      <c r="J18" s="156">
        <v>906</v>
      </c>
      <c r="K18" s="156" t="s">
        <v>216</v>
      </c>
      <c r="L18" s="158" t="s">
        <v>214</v>
      </c>
      <c r="M18" s="165">
        <v>1003</v>
      </c>
      <c r="N18" s="161" t="s">
        <v>218</v>
      </c>
      <c r="O18" s="163">
        <v>1003</v>
      </c>
    </row>
    <row r="19" spans="3:17" x14ac:dyDescent="0.3">
      <c r="C19" s="14">
        <f t="shared" si="1"/>
        <v>45264</v>
      </c>
      <c r="D19" s="15">
        <f t="shared" si="2"/>
        <v>49</v>
      </c>
      <c r="E19" s="16" t="str">
        <f t="shared" si="0"/>
        <v>jj-jj déc aa</v>
      </c>
      <c r="F19" s="133" t="s">
        <v>217</v>
      </c>
      <c r="G19" s="145" t="s">
        <v>215</v>
      </c>
      <c r="H19" s="168" t="s">
        <v>214</v>
      </c>
      <c r="I19" s="23"/>
      <c r="J19" s="156">
        <v>906</v>
      </c>
      <c r="K19" s="133" t="s">
        <v>216</v>
      </c>
      <c r="L19" s="165" t="s">
        <v>222</v>
      </c>
      <c r="M19" s="165">
        <v>1003</v>
      </c>
      <c r="N19" s="161" t="s">
        <v>218</v>
      </c>
      <c r="O19" s="169" t="s">
        <v>59</v>
      </c>
    </row>
    <row r="20" spans="3:17" x14ac:dyDescent="0.3">
      <c r="C20" s="14">
        <f t="shared" si="1"/>
        <v>45271</v>
      </c>
      <c r="D20" s="15">
        <f t="shared" si="2"/>
        <v>50</v>
      </c>
      <c r="E20" s="30" t="str">
        <f t="shared" si="0"/>
        <v>jj-jj déc aa</v>
      </c>
      <c r="F20" s="44">
        <v>1002</v>
      </c>
      <c r="G20" s="33"/>
      <c r="H20" s="33"/>
      <c r="I20" s="33"/>
      <c r="J20" s="33"/>
      <c r="K20" s="33"/>
      <c r="L20" s="33"/>
      <c r="M20" s="33"/>
      <c r="N20" s="33"/>
      <c r="O20" s="34"/>
    </row>
    <row r="21" spans="3:17" x14ac:dyDescent="0.3">
      <c r="C21" s="14">
        <f t="shared" si="1"/>
        <v>45278</v>
      </c>
      <c r="D21" s="15">
        <f t="shared" si="2"/>
        <v>51</v>
      </c>
      <c r="E21" s="45" t="str">
        <f t="shared" si="0"/>
        <v>jj-jj déc aa</v>
      </c>
      <c r="F21" s="31"/>
      <c r="G21" s="37"/>
      <c r="H21" s="37"/>
      <c r="I21" s="37"/>
      <c r="J21" s="37"/>
      <c r="K21" s="37"/>
      <c r="L21" s="37"/>
      <c r="M21" s="37"/>
      <c r="N21" s="37"/>
      <c r="O21" s="39"/>
    </row>
    <row r="22" spans="3:17" x14ac:dyDescent="0.3">
      <c r="C22" s="14">
        <f t="shared" si="1"/>
        <v>45285</v>
      </c>
      <c r="D22" s="15">
        <f t="shared" si="2"/>
        <v>52</v>
      </c>
      <c r="E22" s="45" t="str">
        <f t="shared" si="0"/>
        <v>jj-jj déc aa</v>
      </c>
      <c r="F22" s="31" t="s">
        <v>50</v>
      </c>
      <c r="G22" s="37" t="s">
        <v>21</v>
      </c>
      <c r="H22" s="37" t="s">
        <v>21</v>
      </c>
      <c r="I22" s="37" t="s">
        <v>21</v>
      </c>
      <c r="J22" s="37" t="s">
        <v>21</v>
      </c>
      <c r="K22" s="37" t="s">
        <v>21</v>
      </c>
      <c r="L22" s="37" t="s">
        <v>21</v>
      </c>
      <c r="M22" s="37" t="s">
        <v>21</v>
      </c>
      <c r="N22" s="37" t="s">
        <v>21</v>
      </c>
      <c r="O22" s="39" t="s">
        <v>21</v>
      </c>
      <c r="Q22" s="170"/>
    </row>
    <row r="23" spans="3:17" x14ac:dyDescent="0.3">
      <c r="C23" s="14">
        <f t="shared" si="1"/>
        <v>45292</v>
      </c>
      <c r="D23" s="46">
        <v>1</v>
      </c>
      <c r="E23" s="47" t="str">
        <f t="shared" si="0"/>
        <v>jj-jj janv aa</v>
      </c>
      <c r="F23" s="31" t="s">
        <v>50</v>
      </c>
      <c r="G23" s="37" t="s">
        <v>21</v>
      </c>
      <c r="H23" s="37" t="s">
        <v>21</v>
      </c>
      <c r="I23" s="37" t="s">
        <v>21</v>
      </c>
      <c r="J23" s="37" t="s">
        <v>21</v>
      </c>
      <c r="K23" s="37" t="s">
        <v>21</v>
      </c>
      <c r="L23" s="37" t="s">
        <v>21</v>
      </c>
      <c r="M23" s="37" t="s">
        <v>21</v>
      </c>
      <c r="N23" s="37" t="s">
        <v>21</v>
      </c>
      <c r="O23" s="39" t="s">
        <v>21</v>
      </c>
      <c r="Q23" s="170"/>
    </row>
    <row r="24" spans="3:17" x14ac:dyDescent="0.3">
      <c r="C24" s="14">
        <f t="shared" si="1"/>
        <v>45299</v>
      </c>
      <c r="D24" s="46">
        <f t="shared" ref="D24:D33" si="3">D23+1</f>
        <v>2</v>
      </c>
      <c r="E24" s="48" t="str">
        <f t="shared" si="0"/>
        <v>jj-jj janv aa</v>
      </c>
      <c r="F24" s="40"/>
      <c r="G24" s="41"/>
      <c r="H24" s="41"/>
      <c r="I24" s="41"/>
      <c r="J24" s="41"/>
      <c r="K24" s="41"/>
      <c r="L24" s="41"/>
      <c r="M24" s="41"/>
      <c r="N24" s="41"/>
      <c r="O24" s="42"/>
      <c r="Q24" s="170"/>
    </row>
    <row r="25" spans="3:17" x14ac:dyDescent="0.3">
      <c r="C25" s="14">
        <f t="shared" si="1"/>
        <v>45306</v>
      </c>
      <c r="D25" s="46">
        <f t="shared" si="3"/>
        <v>3</v>
      </c>
      <c r="E25" s="48" t="str">
        <f t="shared" si="0"/>
        <v>jj-jj janv aa</v>
      </c>
      <c r="F25" s="153">
        <v>905</v>
      </c>
      <c r="G25" s="160" t="s">
        <v>217</v>
      </c>
      <c r="H25" s="171" t="s">
        <v>223</v>
      </c>
      <c r="I25" s="148">
        <v>905</v>
      </c>
      <c r="J25" s="133">
        <v>906</v>
      </c>
      <c r="K25" s="148">
        <v>905</v>
      </c>
      <c r="L25" s="149" t="s">
        <v>214</v>
      </c>
      <c r="M25" s="169" t="s">
        <v>222</v>
      </c>
      <c r="N25" s="161" t="s">
        <v>218</v>
      </c>
      <c r="O25" s="169" t="s">
        <v>222</v>
      </c>
    </row>
    <row r="26" spans="3:17" x14ac:dyDescent="0.3">
      <c r="C26" s="14">
        <f t="shared" si="1"/>
        <v>45313</v>
      </c>
      <c r="D26" s="46">
        <f t="shared" si="3"/>
        <v>4</v>
      </c>
      <c r="E26" s="48" t="str">
        <f t="shared" si="0"/>
        <v>jj-jj janv aa</v>
      </c>
      <c r="F26" s="140" t="s">
        <v>207</v>
      </c>
      <c r="G26" s="141" t="s">
        <v>207</v>
      </c>
      <c r="H26" s="156" t="s">
        <v>224</v>
      </c>
      <c r="I26" s="148">
        <v>905</v>
      </c>
      <c r="J26" s="133">
        <v>906</v>
      </c>
      <c r="K26" s="171" t="s">
        <v>225</v>
      </c>
      <c r="L26" s="172">
        <v>904</v>
      </c>
      <c r="M26" s="173">
        <v>904</v>
      </c>
      <c r="N26" s="161" t="s">
        <v>218</v>
      </c>
      <c r="O26" s="169" t="s">
        <v>222</v>
      </c>
    </row>
    <row r="27" spans="3:17" x14ac:dyDescent="0.3">
      <c r="C27" s="14">
        <f t="shared" si="1"/>
        <v>45320</v>
      </c>
      <c r="D27" s="46">
        <f t="shared" si="3"/>
        <v>5</v>
      </c>
      <c r="E27" s="48" t="str">
        <f t="shared" si="0"/>
        <v>jj-jj févr aa</v>
      </c>
      <c r="F27" s="174" t="s">
        <v>225</v>
      </c>
      <c r="G27" s="145" t="s">
        <v>210</v>
      </c>
      <c r="H27" s="133" t="s">
        <v>210</v>
      </c>
      <c r="I27" s="175">
        <v>905</v>
      </c>
      <c r="J27" s="133">
        <v>906</v>
      </c>
      <c r="K27" s="175">
        <v>905</v>
      </c>
      <c r="L27" s="175">
        <v>905</v>
      </c>
      <c r="M27" s="145" t="s">
        <v>224</v>
      </c>
      <c r="N27" s="176">
        <v>905</v>
      </c>
      <c r="O27" s="23"/>
    </row>
    <row r="28" spans="3:17" x14ac:dyDescent="0.3">
      <c r="C28" s="14">
        <f t="shared" si="1"/>
        <v>45327</v>
      </c>
      <c r="D28" s="46">
        <f t="shared" si="3"/>
        <v>6</v>
      </c>
      <c r="E28" s="21" t="str">
        <f t="shared" si="0"/>
        <v>jj-jj févr aa</v>
      </c>
      <c r="F28" s="177" t="s">
        <v>226</v>
      </c>
      <c r="G28" s="25"/>
      <c r="H28" s="23"/>
      <c r="I28" s="23"/>
      <c r="J28" s="25"/>
      <c r="K28" s="177" t="s">
        <v>227</v>
      </c>
      <c r="L28" s="23"/>
      <c r="M28" s="23"/>
      <c r="N28" s="23"/>
      <c r="O28" s="23"/>
    </row>
    <row r="29" spans="3:17" x14ac:dyDescent="0.3">
      <c r="C29" s="14">
        <f t="shared" si="1"/>
        <v>45334</v>
      </c>
      <c r="D29" s="46">
        <f t="shared" si="3"/>
        <v>7</v>
      </c>
      <c r="E29" s="45" t="str">
        <f t="shared" si="0"/>
        <v>jj-jj févr aa</v>
      </c>
      <c r="F29" s="178" t="s">
        <v>228</v>
      </c>
      <c r="G29" s="178"/>
      <c r="H29" s="179"/>
      <c r="I29" s="179"/>
      <c r="J29" s="178"/>
      <c r="K29" s="178"/>
      <c r="L29" s="179"/>
      <c r="M29" s="179"/>
      <c r="N29" s="179"/>
      <c r="O29" s="179"/>
    </row>
    <row r="30" spans="3:17" x14ac:dyDescent="0.3">
      <c r="C30" s="14">
        <f t="shared" si="1"/>
        <v>45341</v>
      </c>
      <c r="D30" s="46">
        <f t="shared" si="3"/>
        <v>8</v>
      </c>
      <c r="E30" s="52" t="str">
        <f t="shared" si="0"/>
        <v>jj-jj févr aa</v>
      </c>
      <c r="F30" s="180"/>
      <c r="G30" s="180"/>
      <c r="H30" s="180"/>
      <c r="I30" s="180"/>
      <c r="J30" s="180"/>
      <c r="K30" s="180"/>
      <c r="L30" s="180"/>
      <c r="M30" s="180"/>
      <c r="N30" s="180"/>
      <c r="O30" s="180"/>
    </row>
    <row r="31" spans="3:17" x14ac:dyDescent="0.3">
      <c r="C31" s="14">
        <f t="shared" si="1"/>
        <v>45348</v>
      </c>
      <c r="D31" s="46">
        <f t="shared" si="3"/>
        <v>9</v>
      </c>
      <c r="E31" s="21" t="str">
        <f t="shared" si="0"/>
        <v>jj-jj mars aa</v>
      </c>
      <c r="F31" s="180"/>
      <c r="G31" s="180"/>
      <c r="H31" s="180"/>
      <c r="I31" s="180"/>
      <c r="J31" s="180"/>
      <c r="K31" s="180"/>
      <c r="L31" s="180"/>
      <c r="M31" s="180"/>
      <c r="N31" s="180"/>
      <c r="O31" s="180"/>
    </row>
    <row r="32" spans="3:17" x14ac:dyDescent="0.3">
      <c r="C32" s="14">
        <f t="shared" si="1"/>
        <v>45355</v>
      </c>
      <c r="D32" s="46">
        <f t="shared" si="3"/>
        <v>10</v>
      </c>
      <c r="E32" s="21" t="str">
        <f t="shared" si="0"/>
        <v>jj-jj mars aa</v>
      </c>
      <c r="F32" s="180"/>
      <c r="G32" s="180"/>
      <c r="H32" s="180"/>
      <c r="I32" s="180"/>
      <c r="J32" s="180"/>
      <c r="K32" s="180"/>
      <c r="L32" s="180"/>
      <c r="M32" s="180"/>
      <c r="N32" s="180"/>
      <c r="O32" s="180"/>
    </row>
    <row r="33" spans="1:17" x14ac:dyDescent="0.3">
      <c r="C33" s="14">
        <f t="shared" si="1"/>
        <v>45362</v>
      </c>
      <c r="D33" s="46">
        <f t="shared" si="3"/>
        <v>11</v>
      </c>
      <c r="E33" s="21" t="str">
        <f t="shared" si="0"/>
        <v>jj-jj mars aa</v>
      </c>
      <c r="F33" s="180"/>
      <c r="G33" s="180"/>
      <c r="H33" s="180"/>
      <c r="I33" s="180"/>
      <c r="J33" s="180"/>
      <c r="K33" s="180"/>
      <c r="L33" s="180"/>
      <c r="M33" s="180"/>
      <c r="N33" s="180"/>
      <c r="O33" s="180"/>
    </row>
    <row r="35" spans="1:17" x14ac:dyDescent="0.3">
      <c r="F35" s="349" t="s">
        <v>61</v>
      </c>
      <c r="G35" s="349"/>
      <c r="H35" s="349"/>
      <c r="I35" s="53"/>
      <c r="J35" s="53"/>
      <c r="K35" s="8"/>
      <c r="L35" s="8"/>
      <c r="M35" s="54"/>
      <c r="N35" s="8"/>
      <c r="O35" s="8"/>
    </row>
    <row r="36" spans="1:17" x14ac:dyDescent="0.3">
      <c r="F36" s="8" t="s">
        <v>62</v>
      </c>
      <c r="G36" s="8"/>
      <c r="H36" s="8" t="s">
        <v>63</v>
      </c>
      <c r="I36" s="8"/>
      <c r="J36" s="350" t="s">
        <v>64</v>
      </c>
      <c r="K36" s="350"/>
      <c r="L36" s="350"/>
      <c r="M36" s="350"/>
      <c r="N36" s="350"/>
      <c r="O36" s="350"/>
    </row>
    <row r="37" spans="1:17" x14ac:dyDescent="0.3">
      <c r="F37" s="55" t="s">
        <v>65</v>
      </c>
      <c r="G37" s="56" t="s">
        <v>66</v>
      </c>
      <c r="H37" s="57" t="s">
        <v>229</v>
      </c>
      <c r="I37" s="8"/>
      <c r="J37" s="351" t="s">
        <v>69</v>
      </c>
      <c r="K37" s="351"/>
      <c r="L37" s="351"/>
      <c r="M37" s="351"/>
      <c r="N37" s="351"/>
      <c r="O37" s="351"/>
    </row>
    <row r="38" spans="1:17" x14ac:dyDescent="0.3">
      <c r="F38" s="59" t="s">
        <v>70</v>
      </c>
      <c r="G38" s="60" t="s">
        <v>71</v>
      </c>
      <c r="H38" s="61" t="s">
        <v>72</v>
      </c>
      <c r="I38" s="62" t="s">
        <v>73</v>
      </c>
      <c r="J38" s="8"/>
      <c r="K38" s="8"/>
      <c r="L38" s="8"/>
      <c r="M38" s="8"/>
      <c r="N38" s="8"/>
      <c r="O38" s="8"/>
    </row>
    <row r="39" spans="1:17" x14ac:dyDescent="0.3">
      <c r="F39" s="63" t="s">
        <v>74</v>
      </c>
      <c r="G39" s="64" t="s">
        <v>75</v>
      </c>
      <c r="H39" s="65"/>
      <c r="I39" s="8"/>
      <c r="J39" s="8"/>
      <c r="K39" s="8"/>
      <c r="L39" s="8"/>
      <c r="M39" s="8"/>
      <c r="N39" s="8"/>
      <c r="O39" s="8"/>
    </row>
    <row r="40" spans="1:17" x14ac:dyDescent="0.3">
      <c r="F40" s="181" t="s">
        <v>230</v>
      </c>
      <c r="G40" s="182"/>
      <c r="H40" s="182"/>
      <c r="I40" s="182"/>
    </row>
    <row r="42" spans="1:17" ht="39.6" x14ac:dyDescent="0.3">
      <c r="A42" s="71" t="s">
        <v>78</v>
      </c>
      <c r="B42" s="71" t="s">
        <v>79</v>
      </c>
      <c r="C42" s="71" t="s">
        <v>80</v>
      </c>
      <c r="D42" s="72" t="s">
        <v>81</v>
      </c>
      <c r="E42" s="72" t="s">
        <v>82</v>
      </c>
      <c r="F42" s="73" t="s">
        <v>83</v>
      </c>
      <c r="G42" s="73" t="s">
        <v>84</v>
      </c>
      <c r="H42" s="74" t="s">
        <v>85</v>
      </c>
      <c r="I42" s="73"/>
      <c r="J42" s="73"/>
      <c r="K42" s="73"/>
      <c r="L42" s="73"/>
      <c r="M42" s="73"/>
      <c r="N42" s="73"/>
      <c r="O42" s="75" t="s">
        <v>86</v>
      </c>
      <c r="P42" s="75"/>
      <c r="Q42" s="75" t="s">
        <v>87</v>
      </c>
    </row>
    <row r="43" spans="1:17" x14ac:dyDescent="0.3">
      <c r="A43" s="8">
        <f>BlocsModules2125!D35</f>
        <v>35</v>
      </c>
      <c r="B43" s="76">
        <f t="shared" ref="B43:B51" si="4">A43/3.5</f>
        <v>10</v>
      </c>
      <c r="C43" s="77">
        <v>8</v>
      </c>
      <c r="D43" s="78">
        <f>COUNTIF(Table,$F43)</f>
        <v>3</v>
      </c>
      <c r="E43" s="79">
        <f t="shared" ref="E43:E58" si="5">COUNTIF(Table,$F43&amp;"A")</f>
        <v>5</v>
      </c>
      <c r="F43" s="183" t="s">
        <v>208</v>
      </c>
      <c r="G43" s="81" t="s">
        <v>116</v>
      </c>
      <c r="H43" s="82" t="s">
        <v>231</v>
      </c>
      <c r="I43" s="184"/>
      <c r="J43" s="184"/>
      <c r="K43" s="184"/>
      <c r="L43" s="184"/>
      <c r="M43" s="184"/>
      <c r="N43" s="184"/>
      <c r="O43" s="185" t="s">
        <v>20</v>
      </c>
      <c r="P43" s="186" t="s">
        <v>20</v>
      </c>
      <c r="Q43" s="185" t="s">
        <v>20</v>
      </c>
    </row>
    <row r="44" spans="1:17" x14ac:dyDescent="0.3">
      <c r="A44" s="8">
        <f>BlocsModules2125!D36</f>
        <v>20</v>
      </c>
      <c r="B44" s="76">
        <f t="shared" si="4"/>
        <v>5.7142857142857144</v>
      </c>
      <c r="C44" s="77">
        <v>5</v>
      </c>
      <c r="D44" s="78">
        <f>COUNTIF(Table,$F44)</f>
        <v>5</v>
      </c>
      <c r="E44" s="79">
        <f t="shared" si="5"/>
        <v>0</v>
      </c>
      <c r="F44" s="187" t="s">
        <v>214</v>
      </c>
      <c r="G44" s="188" t="s">
        <v>95</v>
      </c>
      <c r="H44" s="189" t="s">
        <v>232</v>
      </c>
      <c r="I44" s="190"/>
      <c r="J44" s="190"/>
      <c r="K44" s="190"/>
      <c r="L44" s="190"/>
      <c r="M44" s="190"/>
      <c r="N44" s="190"/>
      <c r="O44" s="191">
        <v>44854</v>
      </c>
      <c r="P44" s="192" t="s">
        <v>20</v>
      </c>
      <c r="Q44" s="191">
        <v>44942</v>
      </c>
    </row>
    <row r="45" spans="1:17" x14ac:dyDescent="0.3">
      <c r="A45" s="8" t="e">
        <f>NA()</f>
        <v>#N/A</v>
      </c>
      <c r="B45" s="76" t="e">
        <f t="shared" si="4"/>
        <v>#N/A</v>
      </c>
      <c r="C45" s="77">
        <v>5</v>
      </c>
      <c r="D45" s="78">
        <f>COUNTIF(Table,$F45)</f>
        <v>5</v>
      </c>
      <c r="E45" s="79">
        <f t="shared" si="5"/>
        <v>0</v>
      </c>
      <c r="F45" s="187" t="s">
        <v>212</v>
      </c>
      <c r="G45" s="193" t="s">
        <v>93</v>
      </c>
      <c r="H45" s="117" t="s">
        <v>233</v>
      </c>
      <c r="I45" s="194"/>
      <c r="J45" s="194"/>
      <c r="K45" s="194"/>
      <c r="L45" s="194"/>
      <c r="M45" s="194"/>
      <c r="N45" s="194"/>
      <c r="O45" s="195" t="s">
        <v>20</v>
      </c>
      <c r="P45" s="196" t="s">
        <v>20</v>
      </c>
      <c r="Q45" s="195" t="s">
        <v>20</v>
      </c>
    </row>
    <row r="46" spans="1:17" x14ac:dyDescent="0.3">
      <c r="A46" s="8" t="e">
        <f>NA()</f>
        <v>#N/A</v>
      </c>
      <c r="B46" s="76" t="e">
        <f t="shared" si="4"/>
        <v>#N/A</v>
      </c>
      <c r="C46" s="77">
        <v>5</v>
      </c>
      <c r="D46" s="78">
        <f>COUNTIF(Table,$F46)</f>
        <v>5</v>
      </c>
      <c r="E46" s="79">
        <f t="shared" si="5"/>
        <v>0</v>
      </c>
      <c r="F46" s="187" t="s">
        <v>217</v>
      </c>
      <c r="G46" s="188" t="s">
        <v>93</v>
      </c>
      <c r="H46" s="189" t="s">
        <v>234</v>
      </c>
      <c r="I46" s="197"/>
      <c r="J46" s="197"/>
      <c r="K46" s="197"/>
      <c r="L46" s="190"/>
      <c r="M46" s="190"/>
      <c r="N46" s="190"/>
      <c r="O46" s="191" t="s">
        <v>20</v>
      </c>
      <c r="P46" s="192" t="s">
        <v>20</v>
      </c>
      <c r="Q46" s="191" t="s">
        <v>20</v>
      </c>
    </row>
    <row r="47" spans="1:17" x14ac:dyDescent="0.3">
      <c r="A47" s="8" t="e">
        <f>NA()</f>
        <v>#N/A</v>
      </c>
      <c r="B47" s="76" t="e">
        <f t="shared" si="4"/>
        <v>#N/A</v>
      </c>
      <c r="C47" s="77">
        <v>5</v>
      </c>
      <c r="D47" s="78">
        <f>COUNTIF(Table,$F47)</f>
        <v>6</v>
      </c>
      <c r="E47" s="79">
        <f t="shared" si="5"/>
        <v>0</v>
      </c>
      <c r="F47" s="198" t="s">
        <v>215</v>
      </c>
      <c r="G47" s="193" t="s">
        <v>235</v>
      </c>
      <c r="H47" s="117" t="s">
        <v>236</v>
      </c>
      <c r="I47" s="194"/>
      <c r="J47" s="194"/>
      <c r="K47" s="194"/>
      <c r="L47" s="194"/>
      <c r="M47" s="194"/>
      <c r="N47" s="194"/>
      <c r="O47" s="195" t="s">
        <v>20</v>
      </c>
      <c r="P47" s="196" t="s">
        <v>20</v>
      </c>
      <c r="Q47" s="195" t="s">
        <v>20</v>
      </c>
    </row>
    <row r="48" spans="1:17" x14ac:dyDescent="0.3">
      <c r="A48" s="8" t="e">
        <f>NA()</f>
        <v>#N/A</v>
      </c>
      <c r="B48" s="76" t="e">
        <f t="shared" si="4"/>
        <v>#N/A</v>
      </c>
      <c r="C48" s="77">
        <v>15</v>
      </c>
      <c r="D48" s="78">
        <v>10</v>
      </c>
      <c r="E48" s="199">
        <f t="shared" si="5"/>
        <v>5</v>
      </c>
      <c r="F48" s="200" t="s">
        <v>210</v>
      </c>
      <c r="G48" s="88" t="s">
        <v>105</v>
      </c>
      <c r="H48" s="89" t="s">
        <v>237</v>
      </c>
      <c r="I48" s="201"/>
      <c r="J48" s="201"/>
      <c r="K48" s="201"/>
      <c r="L48" s="201"/>
      <c r="M48" s="201"/>
      <c r="N48" s="201"/>
      <c r="O48" s="202" t="s">
        <v>20</v>
      </c>
      <c r="P48" s="203" t="s">
        <v>20</v>
      </c>
      <c r="Q48" s="202" t="s">
        <v>20</v>
      </c>
    </row>
    <row r="49" spans="1:17" x14ac:dyDescent="0.3">
      <c r="A49" s="8" t="e">
        <f>NA()</f>
        <v>#N/A</v>
      </c>
      <c r="B49" s="76" t="e">
        <f t="shared" si="4"/>
        <v>#N/A</v>
      </c>
      <c r="C49" s="77">
        <v>9</v>
      </c>
      <c r="D49" s="78">
        <f t="shared" ref="D49:D58" si="6">COUNTIF(Table,$F49)</f>
        <v>9</v>
      </c>
      <c r="E49" s="79">
        <f t="shared" si="5"/>
        <v>0</v>
      </c>
      <c r="F49" s="204" t="s">
        <v>218</v>
      </c>
      <c r="G49" s="88" t="s">
        <v>95</v>
      </c>
      <c r="H49" s="89" t="s">
        <v>238</v>
      </c>
      <c r="I49" s="201"/>
      <c r="J49" s="201"/>
      <c r="K49" s="201"/>
      <c r="L49" s="201"/>
      <c r="M49" s="201"/>
      <c r="N49" s="201"/>
      <c r="O49" s="202">
        <v>44862</v>
      </c>
      <c r="P49" s="203" t="s">
        <v>20</v>
      </c>
      <c r="Q49" s="202">
        <v>44942</v>
      </c>
    </row>
    <row r="50" spans="1:17" x14ac:dyDescent="0.3">
      <c r="A50" s="8" t="e">
        <f>NA()</f>
        <v>#N/A</v>
      </c>
      <c r="B50" s="76" t="e">
        <f t="shared" si="4"/>
        <v>#N/A</v>
      </c>
      <c r="C50" s="77" t="e">
        <f>ROUND(B50,0)</f>
        <v>#N/A</v>
      </c>
      <c r="D50" s="78">
        <f t="shared" si="6"/>
        <v>4</v>
      </c>
      <c r="E50" s="79">
        <f t="shared" si="5"/>
        <v>0</v>
      </c>
      <c r="F50" s="205" t="s">
        <v>222</v>
      </c>
      <c r="G50" s="188" t="s">
        <v>95</v>
      </c>
      <c r="H50" s="189" t="s">
        <v>239</v>
      </c>
      <c r="I50" s="190"/>
      <c r="J50" s="190"/>
      <c r="K50" s="190"/>
      <c r="L50" s="190"/>
      <c r="M50" s="190"/>
      <c r="N50" s="190"/>
      <c r="O50" s="191">
        <v>44897</v>
      </c>
      <c r="P50" s="192" t="s">
        <v>20</v>
      </c>
      <c r="Q50" s="191">
        <v>44949</v>
      </c>
    </row>
    <row r="51" spans="1:17" x14ac:dyDescent="0.3">
      <c r="A51" s="8" t="e">
        <f>NA()</f>
        <v>#N/A</v>
      </c>
      <c r="B51" s="76" t="e">
        <f t="shared" si="4"/>
        <v>#N/A</v>
      </c>
      <c r="C51" s="77">
        <v>8</v>
      </c>
      <c r="D51" s="78">
        <f t="shared" si="6"/>
        <v>8</v>
      </c>
      <c r="E51" s="79">
        <f t="shared" si="5"/>
        <v>0</v>
      </c>
      <c r="F51" s="206">
        <v>903</v>
      </c>
      <c r="G51" s="120" t="s">
        <v>240</v>
      </c>
      <c r="H51" s="121" t="s">
        <v>241</v>
      </c>
      <c r="I51" s="207"/>
      <c r="J51" s="207"/>
      <c r="K51" s="207"/>
      <c r="L51" s="207"/>
      <c r="M51" s="207"/>
      <c r="N51" s="207"/>
      <c r="O51" s="208" t="s">
        <v>20</v>
      </c>
      <c r="P51" s="209" t="s">
        <v>20</v>
      </c>
      <c r="Q51" s="208" t="s">
        <v>20</v>
      </c>
    </row>
    <row r="52" spans="1:17" x14ac:dyDescent="0.3">
      <c r="A52" s="8" t="e">
        <f>NA()</f>
        <v>#N/A</v>
      </c>
      <c r="B52" s="76">
        <v>10</v>
      </c>
      <c r="C52" s="77">
        <v>7</v>
      </c>
      <c r="D52" s="78">
        <f t="shared" si="6"/>
        <v>4</v>
      </c>
      <c r="E52" s="79">
        <f t="shared" si="5"/>
        <v>0</v>
      </c>
      <c r="F52" s="210">
        <v>904</v>
      </c>
      <c r="G52" s="120" t="s">
        <v>235</v>
      </c>
      <c r="H52" s="121" t="s">
        <v>242</v>
      </c>
      <c r="I52" s="207"/>
      <c r="J52" s="207"/>
      <c r="K52" s="207"/>
      <c r="L52" s="207"/>
      <c r="M52" s="207"/>
      <c r="N52" s="207"/>
      <c r="O52" s="208" t="s">
        <v>20</v>
      </c>
      <c r="P52" s="209" t="s">
        <v>20</v>
      </c>
      <c r="Q52" s="208" t="s">
        <v>20</v>
      </c>
    </row>
    <row r="53" spans="1:17" x14ac:dyDescent="0.3">
      <c r="A53" s="8" t="e">
        <f>NA()</f>
        <v>#N/A</v>
      </c>
      <c r="B53" s="76" t="e">
        <f>A53/3.5</f>
        <v>#N/A</v>
      </c>
      <c r="C53" s="77">
        <v>8</v>
      </c>
      <c r="D53" s="78">
        <f t="shared" si="6"/>
        <v>9</v>
      </c>
      <c r="E53" s="79">
        <f t="shared" si="5"/>
        <v>0</v>
      </c>
      <c r="F53" s="210">
        <v>905</v>
      </c>
      <c r="G53" s="120" t="s">
        <v>95</v>
      </c>
      <c r="H53" s="121" t="s">
        <v>243</v>
      </c>
      <c r="I53" s="211"/>
      <c r="J53" s="211"/>
      <c r="K53" s="211"/>
      <c r="L53" s="211"/>
      <c r="M53" s="211"/>
      <c r="N53" s="211"/>
      <c r="O53" s="208" t="s">
        <v>20</v>
      </c>
      <c r="P53" s="209" t="s">
        <v>20</v>
      </c>
      <c r="Q53" s="208" t="s">
        <v>20</v>
      </c>
    </row>
    <row r="54" spans="1:17" x14ac:dyDescent="0.3">
      <c r="A54" s="8" t="e">
        <f>NA()</f>
        <v>#N/A</v>
      </c>
      <c r="B54" s="76" t="e">
        <f>A54/3.5</f>
        <v>#N/A</v>
      </c>
      <c r="C54" s="77">
        <v>6</v>
      </c>
      <c r="D54" s="78">
        <f t="shared" si="6"/>
        <v>6</v>
      </c>
      <c r="E54" s="79">
        <f t="shared" si="5"/>
        <v>0</v>
      </c>
      <c r="F54" s="212">
        <v>906</v>
      </c>
      <c r="G54" s="213" t="s">
        <v>235</v>
      </c>
      <c r="H54" s="214" t="s">
        <v>244</v>
      </c>
      <c r="I54" s="215"/>
      <c r="J54" s="215"/>
      <c r="K54" s="215"/>
      <c r="L54" s="215"/>
      <c r="M54" s="215"/>
      <c r="N54" s="215"/>
      <c r="O54" s="216" t="s">
        <v>20</v>
      </c>
      <c r="P54" s="217" t="s">
        <v>20</v>
      </c>
      <c r="Q54" s="216" t="s">
        <v>20</v>
      </c>
    </row>
    <row r="55" spans="1:17" x14ac:dyDescent="0.3">
      <c r="A55" s="8" t="e">
        <f>NA()</f>
        <v>#N/A</v>
      </c>
      <c r="B55" s="76"/>
      <c r="C55" s="77"/>
      <c r="D55" s="78">
        <f t="shared" si="6"/>
        <v>0</v>
      </c>
      <c r="E55" s="79">
        <f t="shared" si="5"/>
        <v>0</v>
      </c>
      <c r="F55" s="218">
        <v>1001</v>
      </c>
      <c r="G55" s="219"/>
      <c r="H55" s="220"/>
      <c r="I55" s="221"/>
      <c r="J55" s="221"/>
      <c r="K55" s="221"/>
      <c r="L55" s="221"/>
      <c r="M55" s="221"/>
      <c r="N55" s="221"/>
      <c r="O55" s="222" t="s">
        <v>20</v>
      </c>
      <c r="P55" s="223" t="s">
        <v>20</v>
      </c>
      <c r="Q55" s="222" t="s">
        <v>20</v>
      </c>
    </row>
    <row r="56" spans="1:17" x14ac:dyDescent="0.3">
      <c r="A56" s="8" t="e">
        <f>NA()</f>
        <v>#N/A</v>
      </c>
      <c r="B56" s="76" t="e">
        <f>A56/3.5</f>
        <v>#N/A</v>
      </c>
      <c r="C56" s="77">
        <v>48</v>
      </c>
      <c r="D56" s="78">
        <f t="shared" si="6"/>
        <v>2</v>
      </c>
      <c r="E56" s="79">
        <f t="shared" si="5"/>
        <v>0</v>
      </c>
      <c r="F56" s="119">
        <v>1002</v>
      </c>
      <c r="G56" s="120"/>
      <c r="H56" s="121"/>
      <c r="I56" s="207"/>
      <c r="J56" s="207"/>
      <c r="K56" s="207"/>
      <c r="L56" s="207"/>
      <c r="M56" s="207"/>
      <c r="N56" s="207"/>
      <c r="O56" s="208" t="s">
        <v>20</v>
      </c>
      <c r="P56" s="209" t="s">
        <v>20</v>
      </c>
      <c r="Q56" s="208" t="s">
        <v>20</v>
      </c>
    </row>
    <row r="57" spans="1:17" x14ac:dyDescent="0.3">
      <c r="A57" s="8" t="e">
        <f>NA()</f>
        <v>#N/A</v>
      </c>
      <c r="B57" s="76" t="e">
        <f>A57/3.5</f>
        <v>#N/A</v>
      </c>
      <c r="C57" s="77">
        <v>6</v>
      </c>
      <c r="D57" s="78">
        <f t="shared" si="6"/>
        <v>6</v>
      </c>
      <c r="E57" s="79">
        <f t="shared" si="5"/>
        <v>0</v>
      </c>
      <c r="F57" s="119">
        <v>1003</v>
      </c>
      <c r="G57" s="120" t="s">
        <v>105</v>
      </c>
      <c r="H57" s="121" t="s">
        <v>245</v>
      </c>
      <c r="I57" s="207"/>
      <c r="J57" s="207"/>
      <c r="K57" s="207"/>
      <c r="L57" s="207"/>
      <c r="M57" s="207"/>
      <c r="N57" s="207"/>
      <c r="O57" s="208" t="s">
        <v>20</v>
      </c>
      <c r="P57" s="209" t="s">
        <v>20</v>
      </c>
      <c r="Q57" s="208" t="s">
        <v>20</v>
      </c>
    </row>
    <row r="58" spans="1:17" x14ac:dyDescent="0.3">
      <c r="A58" s="8" t="e">
        <f>NA()</f>
        <v>#N/A</v>
      </c>
      <c r="B58" s="76" t="e">
        <f>A58/3.5</f>
        <v>#N/A</v>
      </c>
      <c r="C58" s="77">
        <v>6</v>
      </c>
      <c r="D58" s="78">
        <f t="shared" si="6"/>
        <v>6</v>
      </c>
      <c r="E58" s="79">
        <f t="shared" si="5"/>
        <v>0</v>
      </c>
      <c r="F58" s="119">
        <v>1004</v>
      </c>
      <c r="G58" s="120" t="s">
        <v>116</v>
      </c>
      <c r="H58" s="121" t="s">
        <v>246</v>
      </c>
      <c r="I58" s="207"/>
      <c r="J58" s="207"/>
      <c r="K58" s="207"/>
      <c r="L58" s="207"/>
      <c r="M58" s="207"/>
      <c r="N58" s="207"/>
      <c r="O58" s="208" t="s">
        <v>20</v>
      </c>
      <c r="P58" s="209" t="s">
        <v>20</v>
      </c>
      <c r="Q58" s="208" t="s">
        <v>20</v>
      </c>
    </row>
  </sheetData>
  <mergeCells count="5">
    <mergeCell ref="F3:M3"/>
    <mergeCell ref="J7:O7"/>
    <mergeCell ref="F35:H35"/>
    <mergeCell ref="J36:O36"/>
    <mergeCell ref="J37:O37"/>
  </mergeCells>
  <conditionalFormatting sqref="D43:D58">
    <cfRule type="expression" dxfId="68" priority="2">
      <formula>NA()</formula>
    </cfRule>
    <cfRule type="expression" dxfId="67" priority="3">
      <formula>NA()</formula>
    </cfRule>
  </conditionalFormatting>
  <conditionalFormatting sqref="E43:E58">
    <cfRule type="expression" dxfId="66" priority="4">
      <formula>NA()</formula>
    </cfRule>
    <cfRule type="expression" dxfId="65" priority="5">
      <formula>NA()</formula>
    </cfRule>
  </conditionalFormatting>
  <conditionalFormatting sqref="F10:F12">
    <cfRule type="expression" dxfId="64" priority="6">
      <formula>NA()</formula>
    </cfRule>
    <cfRule type="expression" dxfId="63" priority="7">
      <formula>NA()</formula>
    </cfRule>
    <cfRule type="expression" dxfId="62" priority="8">
      <formula>NA()</formula>
    </cfRule>
  </conditionalFormatting>
  <conditionalFormatting sqref="F27:K27">
    <cfRule type="expression" dxfId="61" priority="9">
      <formula>NA()</formula>
    </cfRule>
    <cfRule type="expression" dxfId="60" priority="10">
      <formula>NA()</formula>
    </cfRule>
    <cfRule type="expression" dxfId="59" priority="11">
      <formula>NA()</formula>
    </cfRule>
  </conditionalFormatting>
  <conditionalFormatting sqref="G11">
    <cfRule type="expression" dxfId="58" priority="12">
      <formula>NA()</formula>
    </cfRule>
    <cfRule type="expression" dxfId="57" priority="13">
      <formula>NA()</formula>
    </cfRule>
    <cfRule type="expression" dxfId="56" priority="14">
      <formula>NA()</formula>
    </cfRule>
  </conditionalFormatting>
  <conditionalFormatting sqref="G25">
    <cfRule type="expression" dxfId="55" priority="15">
      <formula>NA()</formula>
    </cfRule>
    <cfRule type="expression" dxfId="54" priority="16">
      <formula>NA()</formula>
    </cfRule>
    <cfRule type="expression" dxfId="53" priority="17">
      <formula>NA()</formula>
    </cfRule>
  </conditionalFormatting>
  <conditionalFormatting sqref="G8:O8">
    <cfRule type="expression" dxfId="52" priority="18">
      <formula>NA()</formula>
    </cfRule>
    <cfRule type="expression" dxfId="51" priority="19">
      <formula>NA()</formula>
    </cfRule>
    <cfRule type="expression" dxfId="50" priority="20">
      <formula>NA()</formula>
    </cfRule>
  </conditionalFormatting>
  <conditionalFormatting sqref="H26:J26">
    <cfRule type="expression" dxfId="49" priority="21">
      <formula>NA()</formula>
    </cfRule>
    <cfRule type="expression" dxfId="48" priority="22">
      <formula>NA()</formula>
    </cfRule>
    <cfRule type="expression" dxfId="47" priority="23">
      <formula>NA()</formula>
    </cfRule>
  </conditionalFormatting>
  <conditionalFormatting sqref="H9:K12 H26 L26:M26">
    <cfRule type="expression" dxfId="46" priority="24">
      <formula>NA()</formula>
    </cfRule>
    <cfRule type="expression" dxfId="45" priority="25">
      <formula>NA()</formula>
    </cfRule>
    <cfRule type="expression" dxfId="44" priority="26">
      <formula>NA()</formula>
    </cfRule>
  </conditionalFormatting>
  <conditionalFormatting sqref="I25:K25">
    <cfRule type="expression" dxfId="43" priority="27">
      <formula>NA()</formula>
    </cfRule>
    <cfRule type="expression" dxfId="42" priority="28">
      <formula>NA()</formula>
    </cfRule>
    <cfRule type="expression" dxfId="41" priority="29">
      <formula>NA()</formula>
    </cfRule>
  </conditionalFormatting>
  <conditionalFormatting sqref="J16">
    <cfRule type="expression" dxfId="40" priority="30">
      <formula>NA()</formula>
    </cfRule>
    <cfRule type="expression" dxfId="39" priority="31">
      <formula>NA()</formula>
    </cfRule>
    <cfRule type="expression" dxfId="38" priority="32">
      <formula>NA()</formula>
    </cfRule>
  </conditionalFormatting>
  <conditionalFormatting sqref="J7:O7">
    <cfRule type="expression" dxfId="37" priority="33">
      <formula>NA()</formula>
    </cfRule>
    <cfRule type="expression" dxfId="36" priority="34">
      <formula>NA()</formula>
    </cfRule>
    <cfRule type="expression" dxfId="35" priority="35">
      <formula>NA()</formula>
    </cfRule>
  </conditionalFormatting>
  <conditionalFormatting sqref="K16">
    <cfRule type="expression" dxfId="34" priority="36">
      <formula>NA()</formula>
    </cfRule>
    <cfRule type="expression" dxfId="33" priority="37">
      <formula>NA()</formula>
    </cfRule>
    <cfRule type="expression" dxfId="32" priority="38">
      <formula>NA()</formula>
    </cfRule>
  </conditionalFormatting>
  <conditionalFormatting sqref="K27:L27">
    <cfRule type="expression" dxfId="31" priority="39">
      <formula>NA()</formula>
    </cfRule>
    <cfRule type="expression" dxfId="30" priority="40">
      <formula>NA()</formula>
    </cfRule>
    <cfRule type="expression" dxfId="29" priority="41">
      <formula>NA()</formula>
    </cfRule>
  </conditionalFormatting>
  <conditionalFormatting sqref="L12:M12">
    <cfRule type="expression" dxfId="28" priority="42">
      <formula>NA()</formula>
    </cfRule>
    <cfRule type="expression" dxfId="27" priority="43">
      <formula>NA()</formula>
    </cfRule>
    <cfRule type="expression" dxfId="26" priority="44">
      <formula>NA()</formula>
    </cfRule>
  </conditionalFormatting>
  <conditionalFormatting sqref="L27:M27">
    <cfRule type="expression" dxfId="25" priority="45">
      <formula>NA()</formula>
    </cfRule>
    <cfRule type="expression" dxfId="24" priority="46">
      <formula>NA()</formula>
    </cfRule>
    <cfRule type="expression" dxfId="23" priority="47">
      <formula>NA()</formula>
    </cfRule>
  </conditionalFormatting>
  <conditionalFormatting sqref="M16">
    <cfRule type="expression" dxfId="22" priority="48">
      <formula>NA()</formula>
    </cfRule>
    <cfRule type="expression" dxfId="21" priority="49">
      <formula>NA()</formula>
    </cfRule>
    <cfRule type="expression" dxfId="20" priority="50">
      <formula>NA()</formula>
    </cfRule>
  </conditionalFormatting>
  <conditionalFormatting sqref="O12">
    <cfRule type="expression" dxfId="19" priority="51">
      <formula>NA()</formula>
    </cfRule>
    <cfRule type="expression" dxfId="18" priority="52">
      <formula>NA()</formula>
    </cfRule>
    <cfRule type="expression" dxfId="17" priority="53">
      <formula>NA()</formula>
    </cfRule>
    <cfRule type="expression" dxfId="16" priority="54">
      <formula>NA()</formula>
    </cfRule>
    <cfRule type="expression" dxfId="15" priority="55">
      <formula>NA()</formula>
    </cfRule>
    <cfRule type="expression" dxfId="14" priority="56">
      <formula>NA()</formula>
    </cfRule>
  </conditionalFormatting>
  <conditionalFormatting sqref="O16">
    <cfRule type="expression" dxfId="13" priority="57">
      <formula>NA()</formula>
    </cfRule>
    <cfRule type="expression" dxfId="12" priority="58">
      <formula>NA()</formula>
    </cfRule>
    <cfRule type="expression" dxfId="11" priority="59">
      <formula>NA()</formula>
    </cfRule>
  </conditionalFormatting>
  <conditionalFormatting sqref="O18:O19">
    <cfRule type="expression" dxfId="10" priority="60">
      <formula>NA()</formula>
    </cfRule>
    <cfRule type="expression" dxfId="9" priority="61">
      <formula>NA()</formula>
    </cfRule>
    <cfRule type="expression" dxfId="8" priority="62">
      <formula>NA()</formula>
    </cfRule>
  </conditionalFormatting>
  <conditionalFormatting sqref="O26">
    <cfRule type="expression" dxfId="7" priority="63">
      <formula>NA()</formula>
    </cfRule>
    <cfRule type="expression" dxfId="6" priority="64">
      <formula>NA()</formula>
    </cfRule>
    <cfRule type="expression" dxfId="5" priority="65">
      <formula>NA()</formula>
    </cfRule>
  </conditionalFormatting>
  <conditionalFormatting sqref="O43:Q58">
    <cfRule type="expression" dxfId="4" priority="66">
      <formula>ProjetCourantEnCours</formula>
    </cfRule>
    <cfRule type="cellIs" dxfId="3" priority="67" operator="lessThan">
      <formula>NA()</formula>
    </cfRule>
  </conditionalFormatting>
  <conditionalFormatting sqref="R8">
    <cfRule type="expression" dxfId="2" priority="68">
      <formula>NA()</formula>
    </cfRule>
    <cfRule type="expression" dxfId="1" priority="69">
      <formula>NA()</formula>
    </cfRule>
    <cfRule type="expression" dxfId="0" priority="70">
      <formula>NA()</formula>
    </cfRule>
  </conditionalFormatting>
  <hyperlinks>
    <hyperlink ref="F2" r:id="rId1"/>
  </hyperlinks>
  <pageMargins left="0.7" right="0.7" top="0.75" bottom="0.75" header="0.51180555555555496" footer="0.51180555555555496"/>
  <pageSetup paperSize="9" firstPageNumber="0" orientation="portrait" horizontalDpi="300" verticalDpi="30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95" zoomScaleNormal="95" workbookViewId="0">
      <selection activeCell="A27" sqref="A27"/>
    </sheetView>
  </sheetViews>
  <sheetFormatPr defaultColWidth="9.21875" defaultRowHeight="14.4" outlineLevelRow="2" x14ac:dyDescent="0.3"/>
  <cols>
    <col min="1" max="1" width="10.44140625" style="224" customWidth="1"/>
    <col min="2" max="2" width="13.6640625" style="224" customWidth="1"/>
    <col min="3" max="3" width="43.77734375" style="224" customWidth="1"/>
    <col min="4" max="4" width="10.44140625" style="224" customWidth="1"/>
    <col min="5" max="5" width="6.6640625" style="224" customWidth="1"/>
    <col min="6" max="6" width="6.33203125" style="224" customWidth="1"/>
    <col min="7" max="7" width="7" style="224" customWidth="1"/>
    <col min="8" max="8" width="21.77734375" style="225" customWidth="1"/>
  </cols>
  <sheetData>
    <row r="1" spans="1:8" ht="15.6" x14ac:dyDescent="0.3">
      <c r="A1" s="226" t="s">
        <v>247</v>
      </c>
      <c r="B1" s="226"/>
      <c r="C1" s="227"/>
      <c r="F1" s="228"/>
      <c r="G1" s="229"/>
      <c r="H1" s="229"/>
    </row>
    <row r="2" spans="1:8" ht="39.6" x14ac:dyDescent="0.3">
      <c r="A2" s="230" t="s">
        <v>248</v>
      </c>
      <c r="B2" s="230" t="s">
        <v>249</v>
      </c>
      <c r="C2" s="230" t="s">
        <v>250</v>
      </c>
      <c r="D2" s="230" t="s">
        <v>251</v>
      </c>
      <c r="E2" s="230" t="s">
        <v>252</v>
      </c>
      <c r="F2" s="230" t="s">
        <v>253</v>
      </c>
      <c r="G2" s="231" t="s">
        <v>254</v>
      </c>
      <c r="H2" s="230" t="s">
        <v>255</v>
      </c>
    </row>
    <row r="3" spans="1:8" x14ac:dyDescent="0.3">
      <c r="A3" s="232">
        <v>701</v>
      </c>
      <c r="B3" s="233">
        <v>701</v>
      </c>
      <c r="C3" s="234" t="s">
        <v>256</v>
      </c>
      <c r="D3" s="235">
        <v>140</v>
      </c>
      <c r="E3" s="236"/>
      <c r="F3" s="236"/>
      <c r="G3" s="237">
        <v>10</v>
      </c>
      <c r="H3" s="237" t="s">
        <v>257</v>
      </c>
    </row>
    <row r="4" spans="1:8" outlineLevel="1" x14ac:dyDescent="0.3">
      <c r="A4" s="238" t="s">
        <v>258</v>
      </c>
      <c r="B4" s="238" t="s">
        <v>258</v>
      </c>
      <c r="C4" s="239" t="s">
        <v>259</v>
      </c>
      <c r="D4" s="238">
        <v>37</v>
      </c>
      <c r="E4" s="237"/>
      <c r="F4" s="237">
        <v>3</v>
      </c>
      <c r="G4" s="237"/>
      <c r="H4" s="237" t="s">
        <v>257</v>
      </c>
    </row>
    <row r="5" spans="1:8" outlineLevel="2" x14ac:dyDescent="0.3">
      <c r="A5" s="229" t="s">
        <v>23</v>
      </c>
      <c r="B5" s="229" t="s">
        <v>23</v>
      </c>
      <c r="C5" s="131" t="s">
        <v>260</v>
      </c>
      <c r="D5" s="229">
        <v>9</v>
      </c>
      <c r="E5" s="229"/>
      <c r="F5" s="229"/>
      <c r="G5" s="229"/>
      <c r="H5" s="229" t="s">
        <v>261</v>
      </c>
    </row>
    <row r="6" spans="1:8" outlineLevel="2" x14ac:dyDescent="0.3">
      <c r="A6" s="229" t="s">
        <v>29</v>
      </c>
      <c r="B6" s="229" t="s">
        <v>29</v>
      </c>
      <c r="C6" s="131" t="s">
        <v>159</v>
      </c>
      <c r="D6" s="229">
        <v>28</v>
      </c>
      <c r="E6" s="229"/>
      <c r="F6" s="229"/>
      <c r="G6" s="229"/>
      <c r="H6" s="225" t="s">
        <v>257</v>
      </c>
    </row>
    <row r="7" spans="1:8" outlineLevel="1" x14ac:dyDescent="0.3">
      <c r="A7" s="238" t="s">
        <v>25</v>
      </c>
      <c r="B7" s="238" t="s">
        <v>25</v>
      </c>
      <c r="C7" s="239" t="s">
        <v>152</v>
      </c>
      <c r="D7" s="238">
        <v>28</v>
      </c>
      <c r="E7" s="237"/>
      <c r="F7" s="237">
        <v>3</v>
      </c>
      <c r="G7" s="237"/>
      <c r="H7" s="237" t="s">
        <v>262</v>
      </c>
    </row>
    <row r="8" spans="1:8" outlineLevel="1" x14ac:dyDescent="0.3">
      <c r="A8" s="238" t="s">
        <v>263</v>
      </c>
      <c r="B8" s="238" t="s">
        <v>263</v>
      </c>
      <c r="C8" s="239" t="s">
        <v>264</v>
      </c>
      <c r="D8" s="238">
        <v>25</v>
      </c>
      <c r="E8" s="237"/>
      <c r="F8" s="237">
        <v>2</v>
      </c>
      <c r="G8" s="237"/>
      <c r="H8" s="237" t="s">
        <v>265</v>
      </c>
    </row>
    <row r="9" spans="1:8" outlineLevel="2" x14ac:dyDescent="0.3">
      <c r="A9" s="229" t="s">
        <v>41</v>
      </c>
      <c r="B9" s="229" t="s">
        <v>41</v>
      </c>
      <c r="C9" s="131" t="s">
        <v>175</v>
      </c>
      <c r="D9" s="229">
        <v>9</v>
      </c>
      <c r="E9" s="229"/>
      <c r="F9" s="237"/>
      <c r="G9" s="237"/>
      <c r="H9" s="225" t="s">
        <v>265</v>
      </c>
    </row>
    <row r="10" spans="1:8" outlineLevel="2" x14ac:dyDescent="0.3">
      <c r="A10" s="229" t="s">
        <v>30</v>
      </c>
      <c r="B10" s="229" t="s">
        <v>30</v>
      </c>
      <c r="C10" s="131" t="s">
        <v>161</v>
      </c>
      <c r="D10" s="229">
        <v>16</v>
      </c>
      <c r="E10" s="229"/>
      <c r="F10" s="237"/>
      <c r="G10" s="237"/>
      <c r="H10" s="225" t="s">
        <v>265</v>
      </c>
    </row>
    <row r="11" spans="1:8" outlineLevel="1" x14ac:dyDescent="0.3">
      <c r="A11" s="238" t="s">
        <v>48</v>
      </c>
      <c r="B11" s="238" t="s">
        <v>48</v>
      </c>
      <c r="C11" s="239" t="s">
        <v>182</v>
      </c>
      <c r="D11" s="238">
        <v>50</v>
      </c>
      <c r="E11" s="237"/>
      <c r="F11" s="237">
        <v>2</v>
      </c>
      <c r="G11" s="237"/>
      <c r="H11" s="237" t="s">
        <v>257</v>
      </c>
    </row>
    <row r="12" spans="1:8" x14ac:dyDescent="0.3">
      <c r="A12" s="232">
        <v>702</v>
      </c>
      <c r="B12" s="233">
        <v>702</v>
      </c>
      <c r="C12" s="234" t="s">
        <v>266</v>
      </c>
      <c r="D12" s="235">
        <v>40</v>
      </c>
      <c r="E12" s="236"/>
      <c r="F12" s="237"/>
      <c r="G12" s="237">
        <v>6</v>
      </c>
      <c r="H12" s="237" t="s">
        <v>265</v>
      </c>
    </row>
    <row r="13" spans="1:8" outlineLevel="1" x14ac:dyDescent="0.3">
      <c r="A13" s="229" t="s">
        <v>31</v>
      </c>
      <c r="B13" s="229" t="s">
        <v>31</v>
      </c>
      <c r="C13" s="131" t="s">
        <v>165</v>
      </c>
      <c r="D13" s="229">
        <v>16</v>
      </c>
      <c r="E13" s="229"/>
      <c r="F13" s="237"/>
      <c r="G13" s="237"/>
      <c r="H13" s="229" t="s">
        <v>267</v>
      </c>
    </row>
    <row r="14" spans="1:8" outlineLevel="1" x14ac:dyDescent="0.3">
      <c r="A14" s="229" t="s">
        <v>33</v>
      </c>
      <c r="B14" s="229" t="s">
        <v>33</v>
      </c>
      <c r="C14" s="131" t="s">
        <v>167</v>
      </c>
      <c r="D14" s="229">
        <v>18</v>
      </c>
      <c r="E14" s="229"/>
      <c r="F14" s="237"/>
      <c r="G14" s="237"/>
      <c r="H14" s="229" t="s">
        <v>268</v>
      </c>
    </row>
    <row r="15" spans="1:8" outlineLevel="1" x14ac:dyDescent="0.3">
      <c r="A15" s="229" t="s">
        <v>49</v>
      </c>
      <c r="B15" s="229" t="s">
        <v>49</v>
      </c>
      <c r="C15" s="131" t="s">
        <v>184</v>
      </c>
      <c r="D15" s="229">
        <v>6</v>
      </c>
      <c r="E15" s="229"/>
      <c r="F15" s="237"/>
      <c r="G15" s="237"/>
      <c r="H15" s="229" t="s">
        <v>269</v>
      </c>
    </row>
    <row r="16" spans="1:8" x14ac:dyDescent="0.3">
      <c r="A16" s="232">
        <v>703</v>
      </c>
      <c r="B16" s="233">
        <v>703</v>
      </c>
      <c r="C16" s="234" t="s">
        <v>270</v>
      </c>
      <c r="D16" s="235">
        <v>25</v>
      </c>
      <c r="E16" s="236"/>
      <c r="F16" s="237"/>
      <c r="G16" s="237">
        <v>4</v>
      </c>
      <c r="H16" s="237" t="s">
        <v>271</v>
      </c>
    </row>
    <row r="17" spans="1:8" x14ac:dyDescent="0.3">
      <c r="A17" s="232">
        <v>704</v>
      </c>
      <c r="B17" s="233">
        <v>704</v>
      </c>
      <c r="C17" s="234" t="s">
        <v>140</v>
      </c>
      <c r="D17" s="235">
        <v>25</v>
      </c>
      <c r="E17" s="236"/>
      <c r="F17" s="237"/>
      <c r="G17" s="237">
        <v>4</v>
      </c>
      <c r="H17" s="240" t="s">
        <v>272</v>
      </c>
    </row>
    <row r="18" spans="1:8" x14ac:dyDescent="0.3">
      <c r="A18" s="232">
        <v>705</v>
      </c>
      <c r="B18" s="233">
        <v>705</v>
      </c>
      <c r="C18" s="234" t="s">
        <v>143</v>
      </c>
      <c r="D18" s="235">
        <v>25</v>
      </c>
      <c r="E18" s="236"/>
      <c r="F18" s="237"/>
      <c r="G18" s="237">
        <v>3</v>
      </c>
      <c r="H18" s="237" t="s">
        <v>273</v>
      </c>
    </row>
    <row r="19" spans="1:8" x14ac:dyDescent="0.3">
      <c r="A19" s="232">
        <v>706</v>
      </c>
      <c r="B19" s="233">
        <v>706</v>
      </c>
      <c r="C19" s="234" t="s">
        <v>157</v>
      </c>
      <c r="D19" s="235">
        <v>25</v>
      </c>
      <c r="E19" s="236"/>
      <c r="F19" s="237"/>
      <c r="G19" s="237">
        <v>3</v>
      </c>
      <c r="H19" s="237" t="s">
        <v>274</v>
      </c>
    </row>
    <row r="20" spans="1:8" x14ac:dyDescent="0.3">
      <c r="A20" s="232">
        <v>801</v>
      </c>
      <c r="B20" s="233">
        <v>801</v>
      </c>
      <c r="C20" s="234" t="s">
        <v>275</v>
      </c>
      <c r="D20" s="235">
        <v>25</v>
      </c>
      <c r="E20" s="236"/>
      <c r="F20" s="237"/>
      <c r="G20" s="237">
        <v>8</v>
      </c>
      <c r="H20" s="237" t="s">
        <v>271</v>
      </c>
    </row>
    <row r="21" spans="1:8" x14ac:dyDescent="0.3">
      <c r="A21" s="232">
        <v>802</v>
      </c>
      <c r="B21" s="233">
        <v>802</v>
      </c>
      <c r="C21" s="234" t="s">
        <v>276</v>
      </c>
      <c r="D21" s="235">
        <v>125</v>
      </c>
      <c r="E21" s="236"/>
      <c r="F21" s="237"/>
      <c r="G21" s="237">
        <v>8</v>
      </c>
      <c r="H21" s="237" t="s">
        <v>262</v>
      </c>
    </row>
    <row r="22" spans="1:8" outlineLevel="1" x14ac:dyDescent="0.3">
      <c r="A22" s="238" t="s">
        <v>277</v>
      </c>
      <c r="B22" s="238" t="s">
        <v>277</v>
      </c>
      <c r="C22" s="239" t="s">
        <v>278</v>
      </c>
      <c r="D22" s="241">
        <v>65</v>
      </c>
      <c r="E22" s="240"/>
      <c r="F22" s="237">
        <v>4</v>
      </c>
      <c r="G22" s="237"/>
      <c r="H22" s="229" t="s">
        <v>262</v>
      </c>
    </row>
    <row r="23" spans="1:8" outlineLevel="2" x14ac:dyDescent="0.3">
      <c r="A23" s="229" t="s">
        <v>43</v>
      </c>
      <c r="B23" s="229" t="s">
        <v>43</v>
      </c>
      <c r="C23" s="131" t="s">
        <v>177</v>
      </c>
      <c r="D23" s="242">
        <v>37</v>
      </c>
      <c r="E23" s="229">
        <v>5</v>
      </c>
      <c r="F23" s="237"/>
      <c r="G23" s="237"/>
      <c r="H23" s="229" t="s">
        <v>262</v>
      </c>
    </row>
    <row r="24" spans="1:8" outlineLevel="2" x14ac:dyDescent="0.3">
      <c r="A24" s="229" t="s">
        <v>53</v>
      </c>
      <c r="B24" s="229" t="s">
        <v>53</v>
      </c>
      <c r="C24" s="243" t="s">
        <v>188</v>
      </c>
      <c r="D24" s="242">
        <v>28</v>
      </c>
      <c r="E24" s="229">
        <v>5</v>
      </c>
      <c r="F24" s="237"/>
      <c r="G24" s="237"/>
      <c r="H24" s="229" t="s">
        <v>261</v>
      </c>
    </row>
    <row r="25" spans="1:8" outlineLevel="1" x14ac:dyDescent="0.3">
      <c r="A25" s="238" t="s">
        <v>279</v>
      </c>
      <c r="B25" s="238" t="s">
        <v>280</v>
      </c>
      <c r="C25" s="239" t="s">
        <v>281</v>
      </c>
      <c r="D25" s="241">
        <v>60</v>
      </c>
      <c r="E25" s="240"/>
      <c r="F25" s="237">
        <v>4</v>
      </c>
      <c r="G25" s="237"/>
      <c r="H25" s="237" t="s">
        <v>257</v>
      </c>
    </row>
    <row r="26" spans="1:8" outlineLevel="2" x14ac:dyDescent="0.3">
      <c r="A26" s="229" t="s">
        <v>55</v>
      </c>
      <c r="B26" s="229" t="s">
        <v>55</v>
      </c>
      <c r="C26" s="131" t="s">
        <v>191</v>
      </c>
      <c r="D26" s="242">
        <v>19</v>
      </c>
      <c r="E26" s="229">
        <v>4</v>
      </c>
      <c r="F26" s="237"/>
      <c r="G26" s="237"/>
      <c r="H26" s="229" t="s">
        <v>257</v>
      </c>
    </row>
    <row r="27" spans="1:8" outlineLevel="2" x14ac:dyDescent="0.3">
      <c r="A27" s="229" t="s">
        <v>52</v>
      </c>
      <c r="B27" s="229" t="s">
        <v>52</v>
      </c>
      <c r="C27" s="131" t="s">
        <v>186</v>
      </c>
      <c r="D27" s="242">
        <v>17</v>
      </c>
      <c r="E27" s="229">
        <v>3</v>
      </c>
      <c r="F27" s="237"/>
      <c r="G27" s="237"/>
      <c r="H27" s="229" t="s">
        <v>257</v>
      </c>
    </row>
    <row r="28" spans="1:8" outlineLevel="2" x14ac:dyDescent="0.3">
      <c r="A28" s="229" t="s">
        <v>57</v>
      </c>
      <c r="B28" s="229" t="s">
        <v>57</v>
      </c>
      <c r="C28" s="131" t="s">
        <v>201</v>
      </c>
      <c r="D28" s="242">
        <v>24</v>
      </c>
      <c r="E28" s="229">
        <v>3</v>
      </c>
      <c r="F28" s="237"/>
      <c r="G28" s="237"/>
      <c r="H28" s="229" t="s">
        <v>282</v>
      </c>
    </row>
    <row r="29" spans="1:8" x14ac:dyDescent="0.3">
      <c r="A29" s="232">
        <v>803</v>
      </c>
      <c r="B29" s="233">
        <v>803</v>
      </c>
      <c r="C29" s="244" t="s">
        <v>163</v>
      </c>
      <c r="D29" s="235">
        <v>25</v>
      </c>
      <c r="E29" s="236"/>
      <c r="F29" s="237"/>
      <c r="G29" s="237">
        <v>4</v>
      </c>
      <c r="H29" s="237" t="s">
        <v>283</v>
      </c>
    </row>
    <row r="30" spans="1:8" x14ac:dyDescent="0.3">
      <c r="A30" s="232">
        <v>804</v>
      </c>
      <c r="B30" s="233">
        <v>804</v>
      </c>
      <c r="C30" s="234" t="s">
        <v>193</v>
      </c>
      <c r="D30" s="235">
        <v>25</v>
      </c>
      <c r="E30" s="236"/>
      <c r="G30" s="237">
        <v>4</v>
      </c>
      <c r="H30" s="245" t="s">
        <v>284</v>
      </c>
    </row>
    <row r="31" spans="1:8" x14ac:dyDescent="0.3">
      <c r="A31" s="232">
        <v>805</v>
      </c>
      <c r="B31" s="233">
        <v>805</v>
      </c>
      <c r="C31" s="234" t="s">
        <v>196</v>
      </c>
      <c r="D31" s="235">
        <v>25</v>
      </c>
      <c r="E31" s="236"/>
      <c r="F31" s="237"/>
      <c r="G31" s="237">
        <v>3</v>
      </c>
      <c r="H31" s="240" t="s">
        <v>285</v>
      </c>
    </row>
    <row r="32" spans="1:8" x14ac:dyDescent="0.3">
      <c r="A32" s="232">
        <v>806</v>
      </c>
      <c r="B32" s="233">
        <v>806</v>
      </c>
      <c r="C32" s="234" t="s">
        <v>199</v>
      </c>
      <c r="D32" s="235">
        <v>25</v>
      </c>
      <c r="E32" s="236"/>
      <c r="F32" s="237"/>
      <c r="G32" s="237">
        <v>3</v>
      </c>
      <c r="H32" s="237" t="s">
        <v>257</v>
      </c>
    </row>
    <row r="33" spans="1:8" x14ac:dyDescent="0.3">
      <c r="A33" s="232">
        <v>901</v>
      </c>
      <c r="B33" s="246">
        <v>901</v>
      </c>
      <c r="C33" s="247" t="s">
        <v>286</v>
      </c>
      <c r="D33" s="248">
        <v>150</v>
      </c>
      <c r="E33" s="236"/>
      <c r="F33" s="236"/>
      <c r="G33" s="236">
        <v>10</v>
      </c>
      <c r="H33" s="237" t="s">
        <v>287</v>
      </c>
    </row>
    <row r="34" spans="1:8" outlineLevel="1" x14ac:dyDescent="0.3">
      <c r="A34" s="249" t="s">
        <v>288</v>
      </c>
      <c r="B34" s="250" t="s">
        <v>288</v>
      </c>
      <c r="C34" s="239" t="s">
        <v>289</v>
      </c>
      <c r="D34" s="251">
        <v>55</v>
      </c>
      <c r="E34" s="237"/>
      <c r="F34" s="237">
        <v>3</v>
      </c>
      <c r="G34" s="237"/>
      <c r="H34" s="237" t="s">
        <v>290</v>
      </c>
    </row>
    <row r="35" spans="1:8" outlineLevel="2" x14ac:dyDescent="0.3">
      <c r="A35" s="252" t="s">
        <v>208</v>
      </c>
      <c r="B35" s="252" t="s">
        <v>208</v>
      </c>
      <c r="C35" s="131" t="s">
        <v>291</v>
      </c>
      <c r="D35" s="242">
        <v>35</v>
      </c>
      <c r="E35" s="229">
        <v>15</v>
      </c>
      <c r="G35" s="229"/>
      <c r="H35" s="229" t="s">
        <v>257</v>
      </c>
    </row>
    <row r="36" spans="1:8" outlineLevel="2" x14ac:dyDescent="0.3">
      <c r="A36" s="252" t="s">
        <v>214</v>
      </c>
      <c r="B36" s="252" t="s">
        <v>214</v>
      </c>
      <c r="C36" s="253" t="s">
        <v>292</v>
      </c>
      <c r="D36" s="242">
        <v>20</v>
      </c>
      <c r="E36" s="229"/>
      <c r="G36" s="229"/>
      <c r="H36" s="229" t="s">
        <v>265</v>
      </c>
    </row>
    <row r="37" spans="1:8" outlineLevel="1" x14ac:dyDescent="0.3">
      <c r="A37" s="254" t="s">
        <v>293</v>
      </c>
      <c r="B37" s="249" t="s">
        <v>293</v>
      </c>
      <c r="C37" s="255" t="s">
        <v>294</v>
      </c>
      <c r="D37" s="250">
        <v>40</v>
      </c>
      <c r="E37" s="237"/>
      <c r="F37" s="237">
        <v>3</v>
      </c>
      <c r="G37" s="237"/>
      <c r="H37" s="237" t="s">
        <v>262</v>
      </c>
    </row>
    <row r="38" spans="1:8" outlineLevel="2" x14ac:dyDescent="0.3">
      <c r="A38" s="252" t="s">
        <v>212</v>
      </c>
      <c r="B38" s="252" t="s">
        <v>212</v>
      </c>
      <c r="C38" s="243" t="s">
        <v>295</v>
      </c>
      <c r="D38" s="229">
        <v>20</v>
      </c>
      <c r="E38" s="229"/>
      <c r="F38" s="229"/>
      <c r="G38" s="229"/>
      <c r="H38" s="229" t="s">
        <v>262</v>
      </c>
    </row>
    <row r="39" spans="1:8" outlineLevel="2" x14ac:dyDescent="0.3">
      <c r="A39" s="252" t="s">
        <v>217</v>
      </c>
      <c r="B39" s="252" t="s">
        <v>217</v>
      </c>
      <c r="C39" s="243" t="s">
        <v>296</v>
      </c>
      <c r="D39" s="229">
        <v>20</v>
      </c>
      <c r="E39" s="229"/>
      <c r="F39" s="229"/>
      <c r="G39" s="229"/>
      <c r="H39" s="256" t="s">
        <v>262</v>
      </c>
    </row>
    <row r="40" spans="1:8" outlineLevel="1" x14ac:dyDescent="0.3">
      <c r="A40" s="254" t="s">
        <v>297</v>
      </c>
      <c r="B40" s="249" t="s">
        <v>297</v>
      </c>
      <c r="C40" s="255" t="s">
        <v>298</v>
      </c>
      <c r="D40" s="250">
        <v>55</v>
      </c>
      <c r="E40" s="237"/>
      <c r="F40" s="237">
        <v>4</v>
      </c>
      <c r="G40" s="237"/>
      <c r="H40" s="237" t="s">
        <v>273</v>
      </c>
    </row>
    <row r="41" spans="1:8" outlineLevel="2" x14ac:dyDescent="0.3">
      <c r="A41" s="252" t="s">
        <v>215</v>
      </c>
      <c r="B41" s="252" t="s">
        <v>215</v>
      </c>
      <c r="C41" s="243" t="s">
        <v>299</v>
      </c>
      <c r="D41" s="229">
        <v>20</v>
      </c>
      <c r="E41" s="229"/>
      <c r="F41" s="229"/>
      <c r="G41" s="229"/>
      <c r="H41" s="229" t="s">
        <v>287</v>
      </c>
    </row>
    <row r="42" spans="1:8" outlineLevel="2" x14ac:dyDescent="0.3">
      <c r="A42" s="257" t="s">
        <v>210</v>
      </c>
      <c r="B42" s="257" t="s">
        <v>210</v>
      </c>
      <c r="C42" s="258" t="s">
        <v>300</v>
      </c>
      <c r="D42" s="229">
        <v>35</v>
      </c>
      <c r="E42" s="229"/>
      <c r="G42" s="229"/>
      <c r="H42" s="229" t="s">
        <v>273</v>
      </c>
    </row>
    <row r="43" spans="1:8" outlineLevel="1" x14ac:dyDescent="0.3">
      <c r="A43" s="232">
        <v>902</v>
      </c>
      <c r="B43" s="259">
        <v>902</v>
      </c>
      <c r="C43" s="234" t="s">
        <v>301</v>
      </c>
      <c r="D43" s="248">
        <v>50</v>
      </c>
      <c r="E43" s="236"/>
      <c r="F43" s="236"/>
      <c r="G43" s="236">
        <v>6</v>
      </c>
      <c r="H43" s="237" t="s">
        <v>265</v>
      </c>
    </row>
    <row r="44" spans="1:8" outlineLevel="2" x14ac:dyDescent="0.3">
      <c r="A44" s="252" t="s">
        <v>218</v>
      </c>
      <c r="B44" s="252" t="s">
        <v>218</v>
      </c>
      <c r="C44" s="243" t="s">
        <v>302</v>
      </c>
      <c r="D44" s="229">
        <v>35</v>
      </c>
      <c r="E44" s="229"/>
      <c r="F44" s="229"/>
      <c r="G44" s="229"/>
      <c r="H44" s="229" t="s">
        <v>265</v>
      </c>
    </row>
    <row r="45" spans="1:8" outlineLevel="2" x14ac:dyDescent="0.3">
      <c r="A45" s="252" t="s">
        <v>222</v>
      </c>
      <c r="B45" s="252" t="s">
        <v>222</v>
      </c>
      <c r="C45" s="243" t="s">
        <v>303</v>
      </c>
      <c r="D45" s="260">
        <v>15</v>
      </c>
      <c r="E45" s="260"/>
      <c r="F45" s="229"/>
      <c r="G45" s="229"/>
      <c r="H45" s="229" t="s">
        <v>265</v>
      </c>
    </row>
    <row r="46" spans="1:8" x14ac:dyDescent="0.3">
      <c r="A46" s="232">
        <v>903</v>
      </c>
      <c r="B46" s="233">
        <v>903</v>
      </c>
      <c r="C46" s="234" t="s">
        <v>304</v>
      </c>
      <c r="D46" s="248">
        <v>25</v>
      </c>
      <c r="E46" s="236"/>
      <c r="G46" s="236">
        <v>4</v>
      </c>
      <c r="H46" s="237" t="s">
        <v>262</v>
      </c>
    </row>
    <row r="47" spans="1:8" x14ac:dyDescent="0.3">
      <c r="A47" s="261">
        <v>904</v>
      </c>
      <c r="B47" s="262">
        <v>904</v>
      </c>
      <c r="C47" s="263" t="s">
        <v>305</v>
      </c>
      <c r="D47" s="264">
        <v>25</v>
      </c>
      <c r="E47" s="236"/>
      <c r="G47" s="236">
        <v>4</v>
      </c>
      <c r="H47" s="237" t="s">
        <v>287</v>
      </c>
    </row>
    <row r="48" spans="1:8" x14ac:dyDescent="0.3">
      <c r="A48" s="265">
        <v>905</v>
      </c>
      <c r="B48" s="266">
        <v>905</v>
      </c>
      <c r="C48" s="267" t="s">
        <v>306</v>
      </c>
      <c r="D48" s="268">
        <v>25</v>
      </c>
      <c r="E48" s="236"/>
      <c r="G48" s="236">
        <v>3</v>
      </c>
      <c r="H48" s="237" t="s">
        <v>265</v>
      </c>
    </row>
    <row r="49" spans="1:8" x14ac:dyDescent="0.3">
      <c r="A49" s="265">
        <v>906</v>
      </c>
      <c r="B49" s="269">
        <v>906</v>
      </c>
      <c r="C49" s="263" t="s">
        <v>307</v>
      </c>
      <c r="D49" s="270">
        <v>25</v>
      </c>
      <c r="E49" s="236"/>
      <c r="F49" s="236"/>
      <c r="G49" s="236">
        <v>3</v>
      </c>
      <c r="H49" s="237" t="s">
        <v>287</v>
      </c>
    </row>
    <row r="50" spans="1:8" x14ac:dyDescent="0.3">
      <c r="A50" s="265">
        <v>1001</v>
      </c>
      <c r="B50" s="269">
        <v>111</v>
      </c>
      <c r="C50" s="271" t="s">
        <v>275</v>
      </c>
      <c r="D50" s="272">
        <v>0</v>
      </c>
      <c r="E50" s="237"/>
      <c r="F50" s="237"/>
      <c r="G50" s="237">
        <v>19</v>
      </c>
      <c r="H50" s="236"/>
    </row>
    <row r="51" spans="1:8" x14ac:dyDescent="0.3">
      <c r="A51" s="265">
        <v>1002</v>
      </c>
      <c r="B51" s="269">
        <v>112</v>
      </c>
      <c r="C51" s="271" t="s">
        <v>308</v>
      </c>
      <c r="D51" s="272">
        <v>150</v>
      </c>
      <c r="E51" s="237"/>
      <c r="G51" s="237">
        <v>4</v>
      </c>
      <c r="H51" s="237" t="s">
        <v>271</v>
      </c>
    </row>
    <row r="52" spans="1:8" x14ac:dyDescent="0.3">
      <c r="A52" s="232">
        <v>1003</v>
      </c>
      <c r="B52" s="273">
        <v>113</v>
      </c>
      <c r="C52" s="274" t="s">
        <v>309</v>
      </c>
      <c r="D52" s="275">
        <v>25</v>
      </c>
      <c r="E52" s="236"/>
      <c r="G52" s="236">
        <v>4</v>
      </c>
      <c r="H52" s="237" t="s">
        <v>273</v>
      </c>
    </row>
    <row r="53" spans="1:8" x14ac:dyDescent="0.3">
      <c r="A53" s="276">
        <v>1004</v>
      </c>
      <c r="B53" s="277">
        <v>114</v>
      </c>
      <c r="C53" s="278" t="s">
        <v>310</v>
      </c>
      <c r="D53" s="279">
        <v>25</v>
      </c>
      <c r="E53" s="236"/>
      <c r="F53" s="280"/>
      <c r="G53" s="236">
        <v>3</v>
      </c>
      <c r="H53" s="237" t="s">
        <v>257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topLeftCell="B1" zoomScale="95" zoomScaleNormal="95" workbookViewId="0">
      <selection activeCell="A27" sqref="A27"/>
    </sheetView>
  </sheetViews>
  <sheetFormatPr defaultColWidth="9.21875" defaultRowHeight="14.4" x14ac:dyDescent="0.3"/>
  <cols>
    <col min="1" max="1" width="10.44140625" style="281" customWidth="1"/>
    <col min="2" max="2" width="13.44140625" style="281" customWidth="1"/>
    <col min="3" max="3" width="6.44140625" style="282" customWidth="1"/>
    <col min="4" max="4" width="16.44140625" style="282" customWidth="1"/>
    <col min="5" max="5" width="144.109375" customWidth="1"/>
  </cols>
  <sheetData>
    <row r="1" spans="1:5" s="287" customFormat="1" ht="13.2" x14ac:dyDescent="0.25">
      <c r="A1" s="283" t="s">
        <v>311</v>
      </c>
      <c r="B1" s="283" t="s">
        <v>312</v>
      </c>
      <c r="C1" s="284" t="s">
        <v>313</v>
      </c>
      <c r="D1" s="285" t="s">
        <v>248</v>
      </c>
      <c r="E1" s="286" t="s">
        <v>314</v>
      </c>
    </row>
    <row r="2" spans="1:5" x14ac:dyDescent="0.3">
      <c r="A2" s="288">
        <v>45084</v>
      </c>
      <c r="B2" s="288" t="s">
        <v>315</v>
      </c>
      <c r="C2" s="288" t="s">
        <v>204</v>
      </c>
      <c r="D2" s="289">
        <v>903</v>
      </c>
      <c r="E2" s="290" t="s">
        <v>316</v>
      </c>
    </row>
    <row r="3" spans="1:5" x14ac:dyDescent="0.3">
      <c r="A3" s="288">
        <v>45089</v>
      </c>
      <c r="B3" s="288" t="s">
        <v>315</v>
      </c>
      <c r="C3" s="288" t="s">
        <v>2</v>
      </c>
      <c r="D3" s="289" t="s">
        <v>317</v>
      </c>
      <c r="E3" s="290" t="s">
        <v>318</v>
      </c>
    </row>
    <row r="4" spans="1:5" x14ac:dyDescent="0.3">
      <c r="A4" s="288"/>
      <c r="B4" s="288" t="s">
        <v>319</v>
      </c>
      <c r="C4" s="288" t="s">
        <v>320</v>
      </c>
      <c r="D4" s="289" t="s">
        <v>317</v>
      </c>
      <c r="E4" s="290" t="s">
        <v>321</v>
      </c>
    </row>
    <row r="5" spans="1:5" x14ac:dyDescent="0.3">
      <c r="A5" s="288"/>
      <c r="B5" s="288" t="s">
        <v>315</v>
      </c>
      <c r="C5" s="288" t="s">
        <v>2</v>
      </c>
      <c r="D5" s="289" t="s">
        <v>322</v>
      </c>
      <c r="E5" s="290" t="s">
        <v>323</v>
      </c>
    </row>
    <row r="6" spans="1:5" x14ac:dyDescent="0.3">
      <c r="A6" s="288"/>
      <c r="B6" s="288" t="s">
        <v>315</v>
      </c>
      <c r="C6" s="288" t="s">
        <v>2</v>
      </c>
      <c r="D6" s="289">
        <v>705</v>
      </c>
      <c r="E6" s="290" t="s">
        <v>324</v>
      </c>
    </row>
    <row r="7" spans="1:5" x14ac:dyDescent="0.3">
      <c r="A7" s="288"/>
      <c r="B7" s="288"/>
      <c r="C7" s="288"/>
      <c r="D7" s="289"/>
      <c r="E7" s="290"/>
    </row>
    <row r="8" spans="1:5" x14ac:dyDescent="0.3">
      <c r="A8" s="291"/>
      <c r="B8" s="288"/>
      <c r="C8" s="288"/>
      <c r="D8" s="289"/>
      <c r="E8" s="290"/>
    </row>
    <row r="9" spans="1:5" x14ac:dyDescent="0.3">
      <c r="A9" s="291"/>
      <c r="B9" s="288"/>
      <c r="C9" s="288"/>
      <c r="D9" s="289"/>
      <c r="E9" s="290"/>
    </row>
    <row r="10" spans="1:5" x14ac:dyDescent="0.3">
      <c r="A10" s="291"/>
      <c r="B10" s="288"/>
      <c r="C10" s="288"/>
      <c r="D10" s="289"/>
      <c r="E10" s="290"/>
    </row>
    <row r="11" spans="1:5" x14ac:dyDescent="0.3">
      <c r="A11" s="288"/>
      <c r="B11" s="288"/>
      <c r="C11" s="288"/>
      <c r="D11" s="289"/>
      <c r="E11" s="290"/>
    </row>
    <row r="12" spans="1:5" x14ac:dyDescent="0.3">
      <c r="A12" s="288"/>
      <c r="B12" s="288"/>
      <c r="C12" s="288"/>
      <c r="D12" s="289"/>
      <c r="E12" s="290"/>
    </row>
    <row r="13" spans="1:5" x14ac:dyDescent="0.3">
      <c r="A13" s="291"/>
      <c r="B13" s="288"/>
      <c r="C13" s="288"/>
      <c r="D13" s="289"/>
      <c r="E13" s="290"/>
    </row>
    <row r="14" spans="1:5" x14ac:dyDescent="0.3">
      <c r="A14" s="291"/>
      <c r="B14" s="288"/>
      <c r="C14" s="288"/>
      <c r="D14" s="289"/>
      <c r="E14" s="290"/>
    </row>
    <row r="15" spans="1:5" x14ac:dyDescent="0.3">
      <c r="A15" s="291"/>
      <c r="B15" s="288"/>
      <c r="C15" s="288"/>
      <c r="D15" s="289"/>
      <c r="E15" s="290"/>
    </row>
    <row r="16" spans="1:5" x14ac:dyDescent="0.3">
      <c r="A16" s="291"/>
      <c r="B16" s="288"/>
      <c r="C16" s="288"/>
      <c r="D16" s="289"/>
      <c r="E16" s="290"/>
    </row>
    <row r="17" spans="1:5" x14ac:dyDescent="0.3">
      <c r="A17" s="291"/>
      <c r="B17" s="288"/>
      <c r="C17" s="288"/>
      <c r="D17" s="289"/>
      <c r="E17" s="290"/>
    </row>
    <row r="18" spans="1:5" x14ac:dyDescent="0.3">
      <c r="A18" s="291"/>
      <c r="B18" s="288"/>
      <c r="C18" s="288"/>
      <c r="D18" s="289"/>
      <c r="E18" s="290"/>
    </row>
    <row r="19" spans="1:5" x14ac:dyDescent="0.3">
      <c r="A19" s="291"/>
      <c r="B19" s="288"/>
      <c r="C19" s="288"/>
      <c r="D19" s="289"/>
      <c r="E19" s="290"/>
    </row>
    <row r="20" spans="1:5" x14ac:dyDescent="0.3">
      <c r="A20" s="291"/>
      <c r="B20" s="288"/>
      <c r="C20" s="288"/>
      <c r="D20" s="289"/>
      <c r="E20" s="290"/>
    </row>
    <row r="21" spans="1:5" x14ac:dyDescent="0.3">
      <c r="A21" s="291"/>
      <c r="B21" s="288"/>
      <c r="C21" s="288"/>
      <c r="D21" s="289"/>
      <c r="E21" s="290"/>
    </row>
    <row r="22" spans="1:5" x14ac:dyDescent="0.3">
      <c r="A22" s="291"/>
      <c r="B22" s="288"/>
      <c r="C22" s="288"/>
      <c r="D22" s="289"/>
      <c r="E22" s="290"/>
    </row>
    <row r="23" spans="1:5" x14ac:dyDescent="0.3">
      <c r="A23" s="291"/>
      <c r="B23" s="288"/>
      <c r="C23" s="288"/>
      <c r="D23" s="289"/>
      <c r="E23" s="290"/>
    </row>
    <row r="24" spans="1:5" x14ac:dyDescent="0.3">
      <c r="A24" s="291"/>
      <c r="B24" s="288"/>
      <c r="C24" s="288"/>
      <c r="D24" s="289"/>
      <c r="E24" s="290"/>
    </row>
    <row r="25" spans="1:5" x14ac:dyDescent="0.3">
      <c r="A25" s="291"/>
      <c r="B25" s="288"/>
      <c r="C25" s="288"/>
      <c r="D25" s="289"/>
      <c r="E25" s="290"/>
    </row>
    <row r="26" spans="1:5" x14ac:dyDescent="0.3">
      <c r="A26" s="291"/>
      <c r="B26" s="288"/>
      <c r="C26" s="288"/>
      <c r="D26" s="289"/>
      <c r="E26" s="290"/>
    </row>
    <row r="27" spans="1:5" x14ac:dyDescent="0.3">
      <c r="A27" s="291"/>
      <c r="B27" s="288"/>
      <c r="C27" s="288"/>
      <c r="D27" s="289"/>
      <c r="E27" s="290"/>
    </row>
    <row r="28" spans="1:5" x14ac:dyDescent="0.3">
      <c r="A28" s="291"/>
      <c r="B28" s="288"/>
      <c r="C28" s="288"/>
      <c r="D28" s="289"/>
      <c r="E28" s="290"/>
    </row>
    <row r="29" spans="1:5" x14ac:dyDescent="0.3">
      <c r="A29" s="291"/>
      <c r="B29" s="288"/>
      <c r="C29" s="288"/>
      <c r="D29" s="289"/>
      <c r="E29" s="290"/>
    </row>
    <row r="30" spans="1:5" x14ac:dyDescent="0.3">
      <c r="A30" s="291"/>
      <c r="B30" s="288"/>
      <c r="C30" s="288"/>
      <c r="D30" s="289"/>
      <c r="E30" s="290"/>
    </row>
    <row r="31" spans="1:5" x14ac:dyDescent="0.3">
      <c r="A31" s="291"/>
      <c r="B31" s="288"/>
      <c r="C31" s="288"/>
      <c r="E31" s="290"/>
    </row>
    <row r="32" spans="1:5" x14ac:dyDescent="0.3">
      <c r="A32" s="291"/>
      <c r="B32" s="288"/>
      <c r="C32" s="288"/>
      <c r="D32" s="289"/>
      <c r="E32" s="290"/>
    </row>
    <row r="33" spans="1:5" x14ac:dyDescent="0.3">
      <c r="A33" s="291"/>
      <c r="B33" s="288"/>
      <c r="C33" s="288"/>
      <c r="D33" s="289"/>
      <c r="E33" s="290"/>
    </row>
    <row r="34" spans="1:5" x14ac:dyDescent="0.3">
      <c r="A34" s="291"/>
      <c r="B34" s="288"/>
      <c r="C34" s="288"/>
      <c r="D34" s="289"/>
      <c r="E34" s="290"/>
    </row>
    <row r="35" spans="1:5" x14ac:dyDescent="0.3">
      <c r="A35" s="291"/>
      <c r="B35" s="288"/>
      <c r="C35" s="288"/>
      <c r="D35" s="289"/>
      <c r="E35" s="290"/>
    </row>
    <row r="36" spans="1:5" x14ac:dyDescent="0.3">
      <c r="A36" s="291"/>
      <c r="B36" s="288"/>
      <c r="C36" s="288"/>
      <c r="D36" s="289"/>
      <c r="E36" s="290"/>
    </row>
    <row r="37" spans="1:5" x14ac:dyDescent="0.3">
      <c r="A37" s="291"/>
      <c r="B37" s="288"/>
      <c r="C37" s="288"/>
      <c r="D37" s="289"/>
      <c r="E37" s="290"/>
    </row>
    <row r="38" spans="1:5" x14ac:dyDescent="0.3">
      <c r="A38" s="291"/>
      <c r="B38" s="288"/>
      <c r="C38" s="288"/>
      <c r="D38" s="289"/>
      <c r="E38" s="290"/>
    </row>
    <row r="39" spans="1:5" x14ac:dyDescent="0.3">
      <c r="A39" s="291"/>
      <c r="B39" s="288"/>
      <c r="C39" s="288"/>
      <c r="D39" s="289"/>
      <c r="E39" s="290"/>
    </row>
    <row r="40" spans="1:5" x14ac:dyDescent="0.3">
      <c r="A40" s="291"/>
      <c r="B40" s="288"/>
      <c r="C40" s="288"/>
      <c r="D40" s="289"/>
      <c r="E40" s="290"/>
    </row>
    <row r="41" spans="1:5" x14ac:dyDescent="0.3">
      <c r="A41" s="291"/>
      <c r="B41" s="288"/>
      <c r="C41" s="288"/>
      <c r="D41" s="289"/>
      <c r="E41" s="290"/>
    </row>
    <row r="42" spans="1:5" x14ac:dyDescent="0.3">
      <c r="A42" s="291"/>
      <c r="B42" s="291"/>
      <c r="C42" s="291"/>
      <c r="D42" s="292"/>
      <c r="E42" s="290"/>
    </row>
    <row r="43" spans="1:5" x14ac:dyDescent="0.3">
      <c r="A43" s="291"/>
      <c r="B43" s="288"/>
      <c r="C43" s="288"/>
      <c r="D43" s="289"/>
      <c r="E43" s="290"/>
    </row>
    <row r="44" spans="1:5" x14ac:dyDescent="0.3">
      <c r="A44" s="291"/>
      <c r="B44" s="288"/>
      <c r="C44" s="288"/>
      <c r="D44" s="289"/>
      <c r="E44" s="290"/>
    </row>
    <row r="45" spans="1:5" x14ac:dyDescent="0.3">
      <c r="A45" s="291"/>
      <c r="B45" s="291"/>
      <c r="C45" s="291"/>
      <c r="E45" s="290"/>
    </row>
    <row r="46" spans="1:5" x14ac:dyDescent="0.3">
      <c r="A46" s="291"/>
      <c r="B46" s="291"/>
      <c r="C46" s="291"/>
      <c r="D46" s="292"/>
      <c r="E46" s="290"/>
    </row>
    <row r="47" spans="1:5" x14ac:dyDescent="0.3">
      <c r="A47" s="291"/>
      <c r="B47" s="291"/>
      <c r="C47" s="291"/>
      <c r="D47" s="292"/>
      <c r="E47" s="290"/>
    </row>
    <row r="48" spans="1:5" x14ac:dyDescent="0.3">
      <c r="A48" s="291"/>
      <c r="B48" s="288"/>
      <c r="C48" s="288"/>
      <c r="D48" s="292"/>
      <c r="E48" s="290"/>
    </row>
    <row r="49" spans="1:5" x14ac:dyDescent="0.3">
      <c r="A49" s="291"/>
      <c r="B49" s="288"/>
      <c r="C49" s="288"/>
      <c r="D49" s="289"/>
      <c r="E49" s="290"/>
    </row>
    <row r="50" spans="1:5" x14ac:dyDescent="0.3">
      <c r="A50" s="291"/>
      <c r="B50" s="288"/>
      <c r="C50" s="288"/>
      <c r="D50" s="289"/>
      <c r="E50" s="290"/>
    </row>
    <row r="51" spans="1:5" x14ac:dyDescent="0.3">
      <c r="A51" s="291"/>
      <c r="B51" s="288"/>
      <c r="C51" s="288"/>
      <c r="D51" s="289"/>
      <c r="E51" s="290"/>
    </row>
    <row r="52" spans="1:5" x14ac:dyDescent="0.3">
      <c r="A52" s="291"/>
      <c r="B52" s="288"/>
      <c r="C52" s="288"/>
      <c r="D52" s="289"/>
      <c r="E52" s="290"/>
    </row>
    <row r="53" spans="1:5" x14ac:dyDescent="0.3">
      <c r="A53" s="291"/>
      <c r="B53" s="288"/>
      <c r="C53" s="288"/>
      <c r="D53" s="289"/>
      <c r="E53" s="290"/>
    </row>
    <row r="54" spans="1:5" x14ac:dyDescent="0.3">
      <c r="A54" s="291"/>
      <c r="B54" s="288"/>
      <c r="C54" s="288"/>
      <c r="D54" s="289"/>
      <c r="E54" s="290"/>
    </row>
    <row r="55" spans="1:5" x14ac:dyDescent="0.3">
      <c r="A55" s="291"/>
      <c r="B55" s="288"/>
      <c r="C55" s="288"/>
      <c r="D55" s="289"/>
      <c r="E55" s="290"/>
    </row>
    <row r="56" spans="1:5" x14ac:dyDescent="0.3">
      <c r="A56" s="291"/>
      <c r="B56" s="288"/>
      <c r="C56" s="288"/>
      <c r="D56" s="289"/>
      <c r="E56" s="290"/>
    </row>
    <row r="57" spans="1:5" x14ac:dyDescent="0.3">
      <c r="A57" s="291"/>
      <c r="B57" s="288"/>
      <c r="C57" s="288"/>
      <c r="D57" s="289"/>
      <c r="E57" s="290"/>
    </row>
    <row r="58" spans="1:5" x14ac:dyDescent="0.3">
      <c r="A58" s="291"/>
      <c r="B58" s="288"/>
      <c r="C58" s="288"/>
      <c r="D58" s="289"/>
      <c r="E58" s="290"/>
    </row>
    <row r="59" spans="1:5" x14ac:dyDescent="0.3">
      <c r="A59" s="291"/>
      <c r="B59" s="288"/>
      <c r="C59" s="288"/>
      <c r="D59" s="289"/>
      <c r="E59" s="290"/>
    </row>
    <row r="60" spans="1:5" x14ac:dyDescent="0.3">
      <c r="A60" s="291"/>
      <c r="B60" s="288"/>
      <c r="C60" s="288"/>
      <c r="D60" s="289"/>
      <c r="E60" s="290"/>
    </row>
    <row r="61" spans="1:5" x14ac:dyDescent="0.3">
      <c r="A61" s="291"/>
      <c r="B61" s="288"/>
      <c r="C61" s="288"/>
      <c r="D61" s="289"/>
      <c r="E61" s="290"/>
    </row>
    <row r="62" spans="1:5" x14ac:dyDescent="0.3">
      <c r="A62" s="291"/>
      <c r="B62" s="288"/>
      <c r="C62" s="288"/>
      <c r="D62" s="289"/>
      <c r="E62" s="290"/>
    </row>
    <row r="63" spans="1:5" x14ac:dyDescent="0.3">
      <c r="A63" s="291"/>
      <c r="B63" s="288"/>
      <c r="C63" s="288"/>
      <c r="D63" s="289"/>
      <c r="E63" s="290"/>
    </row>
    <row r="64" spans="1:5" x14ac:dyDescent="0.3">
      <c r="A64" s="291"/>
      <c r="B64" s="288"/>
      <c r="C64" s="288"/>
      <c r="D64" s="289"/>
      <c r="E64" s="290"/>
    </row>
    <row r="65" spans="1:5" x14ac:dyDescent="0.3">
      <c r="A65" s="291"/>
      <c r="B65" s="288"/>
      <c r="C65" s="288"/>
      <c r="D65" s="289"/>
      <c r="E65" s="290"/>
    </row>
    <row r="66" spans="1:5" x14ac:dyDescent="0.3">
      <c r="A66" s="291"/>
      <c r="B66" s="288"/>
      <c r="C66" s="288"/>
      <c r="D66" s="289"/>
      <c r="E66" s="290"/>
    </row>
    <row r="67" spans="1:5" x14ac:dyDescent="0.3">
      <c r="B67" s="293"/>
      <c r="C67" s="294"/>
      <c r="E67" s="295"/>
    </row>
    <row r="68" spans="1:5" x14ac:dyDescent="0.3">
      <c r="A68" s="291"/>
      <c r="B68" s="288"/>
      <c r="C68" s="289"/>
      <c r="D68" s="292"/>
      <c r="E68" s="290"/>
    </row>
    <row r="69" spans="1:5" x14ac:dyDescent="0.3">
      <c r="A69" s="291"/>
      <c r="B69" s="288"/>
      <c r="C69" s="289"/>
      <c r="D69" s="292"/>
      <c r="E69" s="296"/>
    </row>
    <row r="70" spans="1:5" x14ac:dyDescent="0.3">
      <c r="A70" s="291"/>
      <c r="B70" s="288"/>
      <c r="C70" s="289"/>
      <c r="D70" s="292"/>
      <c r="E70" s="296"/>
    </row>
    <row r="71" spans="1:5" x14ac:dyDescent="0.3">
      <c r="A71" s="291"/>
      <c r="B71" s="288"/>
      <c r="C71" s="289"/>
      <c r="D71" s="292"/>
      <c r="E71" s="296"/>
    </row>
    <row r="72" spans="1:5" x14ac:dyDescent="0.3">
      <c r="A72" s="291"/>
      <c r="B72" s="291"/>
      <c r="C72" s="292"/>
      <c r="D72" s="292"/>
      <c r="E72" s="297"/>
    </row>
    <row r="73" spans="1:5" x14ac:dyDescent="0.3">
      <c r="A73" s="291"/>
      <c r="B73" s="291"/>
      <c r="C73" s="292"/>
      <c r="D73" s="292"/>
      <c r="E73" s="297"/>
    </row>
    <row r="74" spans="1:5" x14ac:dyDescent="0.3">
      <c r="A74" s="291"/>
      <c r="B74" s="291"/>
      <c r="C74" s="292"/>
      <c r="D74" s="292"/>
      <c r="E74" s="297"/>
    </row>
    <row r="75" spans="1:5" x14ac:dyDescent="0.3">
      <c r="A75" s="291"/>
      <c r="B75" s="291"/>
      <c r="C75" s="292"/>
      <c r="D75" s="292"/>
      <c r="E75" s="297"/>
    </row>
    <row r="76" spans="1:5" x14ac:dyDescent="0.3">
      <c r="A76" s="291"/>
      <c r="B76" s="291"/>
      <c r="C76" s="292"/>
      <c r="D76" s="292"/>
      <c r="E76" s="297"/>
    </row>
    <row r="77" spans="1:5" x14ac:dyDescent="0.3">
      <c r="A77" s="291"/>
      <c r="B77" s="291"/>
      <c r="C77" s="292"/>
      <c r="D77" s="292"/>
      <c r="E77" s="297"/>
    </row>
    <row r="78" spans="1:5" x14ac:dyDescent="0.3">
      <c r="A78" s="291"/>
      <c r="B78" s="291"/>
      <c r="C78" s="292"/>
      <c r="D78" s="292"/>
      <c r="E78" s="297"/>
    </row>
    <row r="79" spans="1:5" x14ac:dyDescent="0.3">
      <c r="A79" s="291"/>
      <c r="B79" s="291"/>
      <c r="C79" s="292"/>
      <c r="D79" s="292"/>
      <c r="E79" s="297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E73"/>
  <sheetViews>
    <sheetView topLeftCell="A44" zoomScale="95" zoomScaleNormal="95" workbookViewId="0">
      <selection activeCell="A27" sqref="A27"/>
    </sheetView>
  </sheetViews>
  <sheetFormatPr defaultColWidth="10.21875" defaultRowHeight="14.4" x14ac:dyDescent="0.3"/>
  <cols>
    <col min="1" max="1" width="8.33203125" customWidth="1"/>
    <col min="2" max="18" width="3.6640625" customWidth="1"/>
    <col min="19" max="27" width="3.44140625" customWidth="1"/>
    <col min="28" max="53" width="3.6640625" customWidth="1"/>
    <col min="54" max="57" width="3.77734375" customWidth="1"/>
  </cols>
  <sheetData>
    <row r="2" spans="1:57" x14ac:dyDescent="0.3">
      <c r="AC2" s="355"/>
      <c r="AD2" s="355"/>
      <c r="AE2" s="355"/>
      <c r="AF2" s="355"/>
      <c r="AG2" s="355"/>
      <c r="AH2" s="355"/>
      <c r="AI2" s="355"/>
      <c r="AJ2" s="355"/>
      <c r="AK2" s="355"/>
      <c r="AO2" s="298"/>
      <c r="AP2" s="298"/>
      <c r="AQ2" s="298"/>
      <c r="AR2" s="298"/>
      <c r="AS2" s="298"/>
      <c r="AT2" s="298"/>
      <c r="AU2" s="298"/>
      <c r="AV2" s="298"/>
    </row>
    <row r="3" spans="1:57" ht="18" x14ac:dyDescent="0.35">
      <c r="A3" s="356" t="s">
        <v>325</v>
      </c>
      <c r="B3" s="356"/>
      <c r="C3" s="356"/>
      <c r="D3" s="356"/>
      <c r="E3" s="356"/>
      <c r="F3" s="356"/>
      <c r="G3" s="356"/>
      <c r="H3" s="356"/>
      <c r="I3" s="356"/>
      <c r="J3" s="356"/>
      <c r="K3" s="356"/>
      <c r="L3" s="356"/>
      <c r="M3" s="356"/>
      <c r="N3" s="356"/>
      <c r="O3" s="356"/>
      <c r="P3" s="356"/>
      <c r="Q3" s="299"/>
      <c r="R3" s="357" t="s">
        <v>326</v>
      </c>
      <c r="S3" s="357"/>
      <c r="T3" s="357"/>
      <c r="U3" s="357"/>
      <c r="V3" s="357"/>
      <c r="W3" s="282"/>
      <c r="X3" s="300"/>
      <c r="Y3" s="357" t="s">
        <v>327</v>
      </c>
      <c r="Z3" s="357"/>
      <c r="AA3" s="357"/>
      <c r="AB3" s="357"/>
      <c r="AC3" s="357"/>
      <c r="AD3" s="357"/>
      <c r="AE3" s="282"/>
      <c r="AF3" s="301"/>
      <c r="AH3" t="s">
        <v>328</v>
      </c>
      <c r="AL3" s="302"/>
      <c r="AM3" s="282"/>
      <c r="AN3" t="s">
        <v>329</v>
      </c>
      <c r="AP3" s="282"/>
    </row>
    <row r="4" spans="1:57" x14ac:dyDescent="0.3">
      <c r="A4" s="128" t="s">
        <v>330</v>
      </c>
    </row>
    <row r="5" spans="1:57" x14ac:dyDescent="0.3">
      <c r="A5" s="128"/>
      <c r="B5" s="358" t="s">
        <v>331</v>
      </c>
      <c r="C5" s="358"/>
      <c r="D5" s="358"/>
      <c r="E5" s="358"/>
      <c r="F5" s="358"/>
      <c r="G5" s="358"/>
      <c r="H5" s="358"/>
      <c r="I5" s="358"/>
      <c r="J5" s="358"/>
      <c r="K5" s="358"/>
      <c r="L5" s="358"/>
      <c r="M5" s="358"/>
      <c r="N5" s="358"/>
      <c r="O5" s="358"/>
      <c r="P5" s="358"/>
      <c r="Q5" s="358"/>
      <c r="R5" s="358"/>
      <c r="S5" s="358"/>
      <c r="T5" s="358"/>
      <c r="U5" s="359" t="s">
        <v>332</v>
      </c>
      <c r="V5" s="359"/>
      <c r="W5" s="359"/>
      <c r="X5" s="359"/>
      <c r="Y5" s="359"/>
      <c r="Z5" s="359"/>
      <c r="AA5" s="359"/>
      <c r="AB5" s="359"/>
      <c r="AC5" s="359"/>
      <c r="AD5" s="359"/>
      <c r="AE5" s="359"/>
      <c r="AF5" s="359"/>
      <c r="AG5" s="359"/>
      <c r="AH5" s="359"/>
      <c r="AI5" s="359"/>
      <c r="AJ5" s="359"/>
      <c r="AK5" s="359"/>
      <c r="AL5" s="359"/>
      <c r="AM5" s="359"/>
      <c r="AN5" s="359"/>
      <c r="AO5" s="359"/>
      <c r="AP5" s="359"/>
      <c r="AQ5" s="359"/>
      <c r="AR5" s="359"/>
      <c r="AS5" s="359"/>
      <c r="AT5" s="359"/>
      <c r="AU5" s="359"/>
      <c r="AV5" s="359"/>
      <c r="AW5" s="359"/>
      <c r="AX5" s="359"/>
      <c r="AY5" s="359"/>
      <c r="AZ5" s="359"/>
      <c r="BA5" s="359"/>
      <c r="BB5" s="359"/>
    </row>
    <row r="6" spans="1:57" x14ac:dyDescent="0.3">
      <c r="A6" s="303"/>
      <c r="B6" s="353">
        <v>45170</v>
      </c>
      <c r="C6" s="353"/>
      <c r="D6" s="353"/>
      <c r="E6" s="353"/>
      <c r="F6" s="353">
        <v>45200</v>
      </c>
      <c r="G6" s="353"/>
      <c r="H6" s="353"/>
      <c r="I6" s="353"/>
      <c r="J6" s="353">
        <v>45231</v>
      </c>
      <c r="K6" s="353"/>
      <c r="L6" s="353"/>
      <c r="M6" s="353"/>
      <c r="N6" s="353"/>
      <c r="O6" s="353">
        <v>45261</v>
      </c>
      <c r="P6" s="353"/>
      <c r="Q6" s="353"/>
      <c r="R6" s="353"/>
      <c r="S6" s="353">
        <v>45292</v>
      </c>
      <c r="T6" s="353"/>
      <c r="U6" s="353"/>
      <c r="V6" s="353"/>
      <c r="W6" s="353"/>
      <c r="X6" s="354">
        <v>45323</v>
      </c>
      <c r="Y6" s="354"/>
      <c r="Z6" s="354"/>
      <c r="AA6" s="354"/>
      <c r="AB6" s="353">
        <v>45352</v>
      </c>
      <c r="AC6" s="353"/>
      <c r="AD6" s="353"/>
      <c r="AE6" s="353"/>
      <c r="AF6" s="353">
        <v>45383</v>
      </c>
      <c r="AG6" s="353"/>
      <c r="AH6" s="353"/>
      <c r="AI6" s="353"/>
      <c r="AJ6" s="353">
        <v>45413</v>
      </c>
      <c r="AK6" s="353"/>
      <c r="AL6" s="353"/>
      <c r="AM6" s="353"/>
      <c r="AN6" s="353"/>
      <c r="AO6" s="353">
        <v>45444</v>
      </c>
      <c r="AP6" s="353"/>
      <c r="AQ6" s="353"/>
      <c r="AR6" s="353"/>
      <c r="AS6" s="353">
        <v>45474</v>
      </c>
      <c r="AT6" s="353"/>
      <c r="AU6" s="353"/>
      <c r="AV6" s="353"/>
      <c r="AW6" s="353">
        <v>45505</v>
      </c>
      <c r="AX6" s="353"/>
      <c r="AY6" s="353"/>
      <c r="AZ6" s="353"/>
      <c r="BA6" s="353"/>
      <c r="BB6" s="354">
        <v>45536</v>
      </c>
      <c r="BC6" s="354"/>
      <c r="BD6" s="18"/>
      <c r="BE6" s="18"/>
    </row>
    <row r="7" spans="1:57" x14ac:dyDescent="0.3">
      <c r="A7" s="303" t="s">
        <v>333</v>
      </c>
      <c r="B7" s="304">
        <v>45173</v>
      </c>
      <c r="C7" s="304">
        <v>45180</v>
      </c>
      <c r="D7" s="304">
        <f t="shared" ref="D7:AI7" si="0">C7+7</f>
        <v>45187</v>
      </c>
      <c r="E7" s="304">
        <f t="shared" si="0"/>
        <v>45194</v>
      </c>
      <c r="F7" s="304">
        <f t="shared" si="0"/>
        <v>45201</v>
      </c>
      <c r="G7" s="304">
        <f t="shared" si="0"/>
        <v>45208</v>
      </c>
      <c r="H7" s="304">
        <f t="shared" si="0"/>
        <v>45215</v>
      </c>
      <c r="I7" s="304">
        <f t="shared" si="0"/>
        <v>45222</v>
      </c>
      <c r="J7" s="304">
        <f t="shared" si="0"/>
        <v>45229</v>
      </c>
      <c r="K7" s="304">
        <f t="shared" si="0"/>
        <v>45236</v>
      </c>
      <c r="L7" s="304">
        <f t="shared" si="0"/>
        <v>45243</v>
      </c>
      <c r="M7" s="304">
        <f t="shared" si="0"/>
        <v>45250</v>
      </c>
      <c r="N7" s="304">
        <f t="shared" si="0"/>
        <v>45257</v>
      </c>
      <c r="O7" s="304">
        <f t="shared" si="0"/>
        <v>45264</v>
      </c>
      <c r="P7" s="304">
        <f t="shared" si="0"/>
        <v>45271</v>
      </c>
      <c r="Q7" s="304">
        <f t="shared" si="0"/>
        <v>45278</v>
      </c>
      <c r="R7" s="304">
        <f t="shared" si="0"/>
        <v>45285</v>
      </c>
      <c r="S7" s="304">
        <f t="shared" si="0"/>
        <v>45292</v>
      </c>
      <c r="T7" s="304">
        <f t="shared" si="0"/>
        <v>45299</v>
      </c>
      <c r="U7" s="304">
        <f t="shared" si="0"/>
        <v>45306</v>
      </c>
      <c r="V7" s="304">
        <f t="shared" si="0"/>
        <v>45313</v>
      </c>
      <c r="W7" s="304">
        <f t="shared" si="0"/>
        <v>45320</v>
      </c>
      <c r="X7" s="304">
        <f t="shared" si="0"/>
        <v>45327</v>
      </c>
      <c r="Y7" s="304">
        <f t="shared" si="0"/>
        <v>45334</v>
      </c>
      <c r="Z7" s="304">
        <f t="shared" si="0"/>
        <v>45341</v>
      </c>
      <c r="AA7" s="304">
        <f t="shared" si="0"/>
        <v>45348</v>
      </c>
      <c r="AB7" s="304">
        <f t="shared" si="0"/>
        <v>45355</v>
      </c>
      <c r="AC7" s="304">
        <f t="shared" si="0"/>
        <v>45362</v>
      </c>
      <c r="AD7" s="304">
        <f t="shared" si="0"/>
        <v>45369</v>
      </c>
      <c r="AE7" s="304">
        <f t="shared" si="0"/>
        <v>45376</v>
      </c>
      <c r="AF7" s="304">
        <f t="shared" si="0"/>
        <v>45383</v>
      </c>
      <c r="AG7" s="304">
        <f t="shared" si="0"/>
        <v>45390</v>
      </c>
      <c r="AH7" s="304">
        <f t="shared" si="0"/>
        <v>45397</v>
      </c>
      <c r="AI7" s="304">
        <f t="shared" si="0"/>
        <v>45404</v>
      </c>
      <c r="AJ7" s="304">
        <f t="shared" ref="AJ7:BC7" si="1">AI7+7</f>
        <v>45411</v>
      </c>
      <c r="AK7" s="304">
        <f t="shared" si="1"/>
        <v>45418</v>
      </c>
      <c r="AL7" s="304">
        <f t="shared" si="1"/>
        <v>45425</v>
      </c>
      <c r="AM7" s="304">
        <f t="shared" si="1"/>
        <v>45432</v>
      </c>
      <c r="AN7" s="304">
        <f t="shared" si="1"/>
        <v>45439</v>
      </c>
      <c r="AO7" s="304">
        <f t="shared" si="1"/>
        <v>45446</v>
      </c>
      <c r="AP7" s="304">
        <f t="shared" si="1"/>
        <v>45453</v>
      </c>
      <c r="AQ7" s="304">
        <f t="shared" si="1"/>
        <v>45460</v>
      </c>
      <c r="AR7" s="304">
        <f t="shared" si="1"/>
        <v>45467</v>
      </c>
      <c r="AS7" s="304">
        <f t="shared" si="1"/>
        <v>45474</v>
      </c>
      <c r="AT7" s="304">
        <f t="shared" si="1"/>
        <v>45481</v>
      </c>
      <c r="AU7" s="304">
        <f t="shared" si="1"/>
        <v>45488</v>
      </c>
      <c r="AV7" s="304">
        <f t="shared" si="1"/>
        <v>45495</v>
      </c>
      <c r="AW7" s="304">
        <f t="shared" si="1"/>
        <v>45502</v>
      </c>
      <c r="AX7" s="304">
        <f t="shared" si="1"/>
        <v>45509</v>
      </c>
      <c r="AY7" s="304">
        <f t="shared" si="1"/>
        <v>45516</v>
      </c>
      <c r="AZ7" s="304">
        <f t="shared" si="1"/>
        <v>45523</v>
      </c>
      <c r="BA7" s="304">
        <f t="shared" si="1"/>
        <v>45530</v>
      </c>
      <c r="BB7" s="304">
        <f t="shared" si="1"/>
        <v>45537</v>
      </c>
      <c r="BC7" s="304">
        <f t="shared" si="1"/>
        <v>45544</v>
      </c>
      <c r="BD7" s="18"/>
      <c r="BE7" s="18"/>
    </row>
    <row r="8" spans="1:57" x14ac:dyDescent="0.3">
      <c r="A8" s="292" t="s">
        <v>334</v>
      </c>
      <c r="B8" s="292">
        <v>36</v>
      </c>
      <c r="C8" s="292">
        <v>37</v>
      </c>
      <c r="D8" s="292">
        <v>38</v>
      </c>
      <c r="E8" s="292">
        <v>39</v>
      </c>
      <c r="F8" s="292">
        <v>40</v>
      </c>
      <c r="G8" s="292">
        <v>41</v>
      </c>
      <c r="H8" s="292">
        <v>42</v>
      </c>
      <c r="I8" s="292">
        <v>43</v>
      </c>
      <c r="J8" s="292">
        <v>44</v>
      </c>
      <c r="K8" s="292">
        <v>45</v>
      </c>
      <c r="L8" s="292">
        <v>46</v>
      </c>
      <c r="M8" s="292">
        <v>47</v>
      </c>
      <c r="N8" s="292">
        <v>48</v>
      </c>
      <c r="O8" s="292">
        <v>49</v>
      </c>
      <c r="P8" s="292">
        <v>50</v>
      </c>
      <c r="Q8" s="292">
        <v>51</v>
      </c>
      <c r="R8" s="292">
        <v>52</v>
      </c>
      <c r="S8" s="292">
        <v>1</v>
      </c>
      <c r="T8" s="292">
        <v>2</v>
      </c>
      <c r="U8" s="292">
        <v>3</v>
      </c>
      <c r="V8" s="292">
        <v>4</v>
      </c>
      <c r="W8" s="292">
        <v>5</v>
      </c>
      <c r="X8" s="292">
        <v>6</v>
      </c>
      <c r="Y8" s="292">
        <v>7</v>
      </c>
      <c r="Z8" s="292">
        <v>8</v>
      </c>
      <c r="AA8" s="305">
        <v>9</v>
      </c>
      <c r="AB8" s="292">
        <v>10</v>
      </c>
      <c r="AC8" s="292">
        <v>11</v>
      </c>
      <c r="AD8" s="305">
        <v>12</v>
      </c>
      <c r="AE8" s="292">
        <v>13</v>
      </c>
      <c r="AF8" s="292">
        <v>14</v>
      </c>
      <c r="AG8" s="305">
        <v>15</v>
      </c>
      <c r="AH8" s="292">
        <v>16</v>
      </c>
      <c r="AI8" s="292">
        <v>17</v>
      </c>
      <c r="AJ8" s="305">
        <v>18</v>
      </c>
      <c r="AK8" s="292">
        <v>19</v>
      </c>
      <c r="AL8" s="292">
        <v>20</v>
      </c>
      <c r="AM8" s="305">
        <v>21</v>
      </c>
      <c r="AN8" s="292">
        <v>22</v>
      </c>
      <c r="AO8" s="292">
        <v>23</v>
      </c>
      <c r="AP8" s="305">
        <v>24</v>
      </c>
      <c r="AQ8" s="292">
        <v>25</v>
      </c>
      <c r="AR8" s="292">
        <v>26</v>
      </c>
      <c r="AS8" s="305">
        <v>27</v>
      </c>
      <c r="AT8" s="292">
        <v>28</v>
      </c>
      <c r="AU8" s="292">
        <v>29</v>
      </c>
      <c r="AV8" s="305">
        <v>30</v>
      </c>
      <c r="AW8" s="292">
        <v>31</v>
      </c>
      <c r="AX8" s="292">
        <v>32</v>
      </c>
      <c r="AY8" s="305">
        <v>33</v>
      </c>
      <c r="AZ8" s="292">
        <v>34</v>
      </c>
      <c r="BA8" s="292">
        <v>35</v>
      </c>
      <c r="BB8" s="305">
        <v>36</v>
      </c>
      <c r="BC8" s="292">
        <v>37</v>
      </c>
      <c r="BD8" s="282"/>
      <c r="BE8" s="282"/>
    </row>
    <row r="9" spans="1:57" ht="15.75" customHeight="1" x14ac:dyDescent="0.3">
      <c r="A9" s="292" t="s">
        <v>335</v>
      </c>
      <c r="B9" s="292"/>
      <c r="C9" s="292"/>
      <c r="D9" s="299" t="s">
        <v>336</v>
      </c>
      <c r="E9" s="299"/>
      <c r="F9" s="299"/>
      <c r="G9" s="299"/>
      <c r="H9" s="299"/>
      <c r="I9" s="300"/>
      <c r="J9" s="300"/>
      <c r="K9" s="300"/>
      <c r="L9" s="299"/>
      <c r="M9" s="299"/>
      <c r="N9" s="299"/>
      <c r="O9" s="299"/>
      <c r="P9" s="300"/>
      <c r="Q9" s="300"/>
      <c r="R9" s="301"/>
      <c r="S9" s="301"/>
      <c r="T9" s="300"/>
      <c r="U9" s="299"/>
      <c r="V9" s="299"/>
      <c r="W9" s="299"/>
      <c r="X9" s="299"/>
      <c r="Y9" s="299"/>
      <c r="Z9" s="299"/>
      <c r="AA9" s="299"/>
      <c r="AB9" s="299"/>
      <c r="AC9" s="299"/>
      <c r="AD9" s="300"/>
      <c r="AE9" s="300"/>
      <c r="AF9" s="301"/>
      <c r="AG9" s="300"/>
      <c r="AH9" s="300"/>
      <c r="AI9" s="300"/>
      <c r="AJ9" s="300"/>
      <c r="AK9" s="300"/>
      <c r="AL9" s="300"/>
      <c r="AM9" s="301"/>
      <c r="AN9" s="300"/>
      <c r="AO9" s="300"/>
      <c r="AP9" s="300"/>
      <c r="AQ9" s="300"/>
      <c r="AR9" s="300"/>
      <c r="AS9" s="300"/>
      <c r="AT9" s="300"/>
      <c r="AU9" s="300"/>
      <c r="AV9" s="300"/>
      <c r="AW9" s="300"/>
      <c r="AX9" s="300"/>
      <c r="AY9" s="300"/>
      <c r="AZ9" s="300"/>
      <c r="BA9" s="300"/>
      <c r="BB9" s="300"/>
      <c r="BC9" s="299"/>
      <c r="BD9" s="306"/>
      <c r="BE9" s="306"/>
    </row>
    <row r="10" spans="1:57" ht="15.6" x14ac:dyDescent="0.3">
      <c r="A10" s="292" t="s">
        <v>337</v>
      </c>
      <c r="B10" s="292"/>
      <c r="C10" s="292"/>
      <c r="D10" s="299"/>
      <c r="E10" s="299"/>
      <c r="F10" s="299"/>
      <c r="G10" s="299"/>
      <c r="H10" s="299"/>
      <c r="I10" s="300"/>
      <c r="J10" s="300"/>
      <c r="K10" s="300"/>
      <c r="L10" s="299"/>
      <c r="M10" s="299"/>
      <c r="N10" s="299"/>
      <c r="O10" s="299"/>
      <c r="P10" s="300"/>
      <c r="Q10" s="300"/>
      <c r="R10" s="300"/>
      <c r="S10" s="300"/>
      <c r="T10" s="300"/>
      <c r="U10" s="299"/>
      <c r="V10" s="299"/>
      <c r="W10" s="299"/>
      <c r="X10" s="299"/>
      <c r="Y10" s="299"/>
      <c r="Z10" s="299"/>
      <c r="AA10" s="299"/>
      <c r="AB10" s="299"/>
      <c r="AC10" s="299"/>
      <c r="AD10" s="300"/>
      <c r="AE10" s="300"/>
      <c r="AF10" s="300"/>
      <c r="AG10" s="300"/>
      <c r="AH10" s="300"/>
      <c r="AI10" s="300"/>
      <c r="AJ10" s="300"/>
      <c r="AK10" s="300"/>
      <c r="AL10" s="300"/>
      <c r="AM10" s="300"/>
      <c r="AN10" s="300"/>
      <c r="AO10" s="300"/>
      <c r="AP10" s="300"/>
      <c r="AQ10" s="300"/>
      <c r="AR10" s="300"/>
      <c r="AS10" s="300"/>
      <c r="AT10" s="300"/>
      <c r="AU10" s="300"/>
      <c r="AV10" s="300"/>
      <c r="AW10" s="300"/>
      <c r="AX10" s="300"/>
      <c r="AY10" s="300"/>
      <c r="AZ10" s="300"/>
      <c r="BA10" s="300"/>
      <c r="BB10" s="300"/>
      <c r="BC10" s="299"/>
      <c r="BD10" s="306"/>
      <c r="BE10" s="306"/>
    </row>
    <row r="11" spans="1:57" ht="15.6" x14ac:dyDescent="0.3">
      <c r="A11" s="292" t="s">
        <v>338</v>
      </c>
      <c r="B11" s="292"/>
      <c r="C11" s="292"/>
      <c r="D11" s="299"/>
      <c r="E11" s="299"/>
      <c r="F11" s="299"/>
      <c r="G11" s="299"/>
      <c r="H11" s="299"/>
      <c r="I11" s="300"/>
      <c r="J11" s="301"/>
      <c r="K11" s="300"/>
      <c r="L11" s="299"/>
      <c r="M11" s="299"/>
      <c r="N11" s="299"/>
      <c r="O11" s="299"/>
      <c r="P11" s="300"/>
      <c r="Q11" s="300"/>
      <c r="R11" s="300"/>
      <c r="S11" s="300"/>
      <c r="T11" s="300"/>
      <c r="U11" s="299"/>
      <c r="V11" s="299"/>
      <c r="W11" s="299"/>
      <c r="X11" s="299"/>
      <c r="Y11" s="299"/>
      <c r="Z11" s="299"/>
      <c r="AA11" s="299"/>
      <c r="AB11" s="299"/>
      <c r="AC11" s="299"/>
      <c r="AD11" s="300"/>
      <c r="AE11" s="300"/>
      <c r="AF11" s="300"/>
      <c r="AG11" s="300"/>
      <c r="AH11" s="300"/>
      <c r="AI11" s="300"/>
      <c r="AJ11" s="301"/>
      <c r="AK11" s="301"/>
      <c r="AL11" s="300"/>
      <c r="AM11" s="300"/>
      <c r="AN11" s="300"/>
      <c r="AO11" s="300"/>
      <c r="AP11" s="299"/>
      <c r="AQ11" s="300"/>
      <c r="AR11" s="300"/>
      <c r="AS11" s="300"/>
      <c r="AT11" s="300"/>
      <c r="AU11" s="300"/>
      <c r="AV11" s="300"/>
      <c r="AW11" s="300"/>
      <c r="AX11" s="300"/>
      <c r="AY11" s="300"/>
      <c r="AZ11" s="300"/>
      <c r="BA11" s="300"/>
      <c r="BB11" s="300"/>
      <c r="BC11" s="299"/>
      <c r="BD11" s="306"/>
      <c r="BE11" s="306"/>
    </row>
    <row r="12" spans="1:57" ht="15.6" x14ac:dyDescent="0.3">
      <c r="A12" s="292" t="s">
        <v>339</v>
      </c>
      <c r="B12" s="292"/>
      <c r="C12" s="292"/>
      <c r="D12" s="299"/>
      <c r="E12" s="299"/>
      <c r="F12" s="299"/>
      <c r="G12" s="299"/>
      <c r="H12" s="299"/>
      <c r="I12" s="300"/>
      <c r="J12" s="300"/>
      <c r="K12" s="300"/>
      <c r="L12" s="299"/>
      <c r="M12" s="299"/>
      <c r="N12" s="299"/>
      <c r="O12" s="299"/>
      <c r="P12" s="300"/>
      <c r="Q12" s="300"/>
      <c r="R12" s="300"/>
      <c r="S12" s="300"/>
      <c r="T12" s="300"/>
      <c r="U12" s="299"/>
      <c r="V12" s="299"/>
      <c r="W12" s="299"/>
      <c r="X12" s="299"/>
      <c r="Y12" s="299"/>
      <c r="Z12" s="299"/>
      <c r="AA12" s="299"/>
      <c r="AB12" s="299"/>
      <c r="AC12" s="299"/>
      <c r="AD12" s="300"/>
      <c r="AE12" s="300"/>
      <c r="AF12" s="300"/>
      <c r="AG12" s="300"/>
      <c r="AH12" s="300"/>
      <c r="AI12" s="300"/>
      <c r="AJ12" s="300"/>
      <c r="AK12" s="301"/>
      <c r="AL12" s="300"/>
      <c r="AM12" s="300"/>
      <c r="AN12" s="300"/>
      <c r="AO12" s="300"/>
      <c r="AP12" s="300"/>
      <c r="AQ12" s="300"/>
      <c r="AR12" s="300"/>
      <c r="AS12" s="300"/>
      <c r="AT12" s="300"/>
      <c r="AU12" s="300"/>
      <c r="AV12" s="300"/>
      <c r="AW12" s="300"/>
      <c r="AX12" s="300"/>
      <c r="AY12" s="301"/>
      <c r="AZ12" s="300"/>
      <c r="BA12" s="302"/>
      <c r="BB12" s="300"/>
      <c r="BC12" s="299"/>
      <c r="BD12" s="306"/>
      <c r="BE12" s="306"/>
    </row>
    <row r="13" spans="1:57" ht="15.6" x14ac:dyDescent="0.3">
      <c r="A13" s="292" t="s">
        <v>340</v>
      </c>
      <c r="B13" s="292"/>
      <c r="C13" s="292"/>
      <c r="D13" s="299"/>
      <c r="E13" s="299"/>
      <c r="F13" s="299"/>
      <c r="G13" s="299"/>
      <c r="H13" s="299"/>
      <c r="I13" s="300"/>
      <c r="J13" s="300"/>
      <c r="K13" s="300"/>
      <c r="L13" s="299"/>
      <c r="M13" s="299"/>
      <c r="N13" s="299"/>
      <c r="O13" s="299"/>
      <c r="P13" s="300"/>
      <c r="Q13" s="300"/>
      <c r="R13" s="300"/>
      <c r="S13" s="300"/>
      <c r="T13" s="300"/>
      <c r="U13" s="299"/>
      <c r="V13" s="299"/>
      <c r="W13" s="299"/>
      <c r="X13" s="299"/>
      <c r="Y13" s="299"/>
      <c r="Z13" s="299"/>
      <c r="AA13" s="299"/>
      <c r="AB13" s="299"/>
      <c r="AC13" s="299"/>
      <c r="AD13" s="300"/>
      <c r="AE13" s="300"/>
      <c r="AF13" s="300"/>
      <c r="AG13" s="300"/>
      <c r="AH13" s="300"/>
      <c r="AI13" s="300"/>
      <c r="AJ13" s="300"/>
      <c r="AK13" s="300"/>
      <c r="AL13" s="300"/>
      <c r="AM13" s="300"/>
      <c r="AN13" s="300"/>
      <c r="AO13" s="300"/>
      <c r="AP13" s="300"/>
      <c r="AQ13" s="300"/>
      <c r="AR13" s="300"/>
      <c r="AS13" s="300"/>
      <c r="AT13" s="300"/>
      <c r="AU13" s="300"/>
      <c r="AV13" s="300"/>
      <c r="AW13" s="300"/>
      <c r="AX13" s="300"/>
      <c r="AY13" s="300"/>
      <c r="AZ13" s="300"/>
      <c r="BA13" s="302"/>
      <c r="BB13" s="300"/>
      <c r="BC13" s="299"/>
      <c r="BD13" s="306"/>
      <c r="BE13" s="306"/>
    </row>
    <row r="14" spans="1:57" x14ac:dyDescent="0.3">
      <c r="U14" s="307"/>
    </row>
    <row r="16" spans="1:57" ht="18" x14ac:dyDescent="0.35">
      <c r="A16" s="356" t="s">
        <v>341</v>
      </c>
      <c r="B16" s="356"/>
      <c r="C16" s="356"/>
      <c r="D16" s="356"/>
      <c r="E16" s="356"/>
      <c r="F16" s="356"/>
      <c r="G16" s="356"/>
      <c r="H16" s="356"/>
      <c r="I16" s="356"/>
      <c r="J16" s="356"/>
      <c r="K16" s="356"/>
      <c r="L16" s="356"/>
      <c r="M16" s="356"/>
      <c r="N16" s="356"/>
      <c r="O16" s="356"/>
      <c r="P16" s="356"/>
      <c r="Q16" s="299"/>
      <c r="R16" s="357" t="s">
        <v>326</v>
      </c>
      <c r="S16" s="357"/>
      <c r="T16" s="357"/>
      <c r="U16" s="357"/>
      <c r="V16" s="357"/>
      <c r="W16" s="282"/>
      <c r="X16" s="300"/>
      <c r="Y16" s="357" t="s">
        <v>342</v>
      </c>
      <c r="Z16" s="357"/>
      <c r="AA16" s="357"/>
      <c r="AB16" s="357"/>
      <c r="AC16" s="357"/>
      <c r="AD16" s="357"/>
      <c r="AE16" s="308"/>
      <c r="AF16" s="357" t="s">
        <v>343</v>
      </c>
      <c r="AG16" s="357"/>
      <c r="AH16" s="357"/>
      <c r="AI16" s="357"/>
      <c r="AJ16" s="357"/>
      <c r="AK16" s="357"/>
      <c r="AL16" s="301"/>
      <c r="AN16" t="s">
        <v>328</v>
      </c>
      <c r="AR16" s="309"/>
      <c r="AS16" s="282"/>
      <c r="AT16" t="s">
        <v>344</v>
      </c>
      <c r="AX16" s="302"/>
      <c r="AY16" s="282"/>
      <c r="AZ16" t="s">
        <v>329</v>
      </c>
    </row>
    <row r="17" spans="1:57" x14ac:dyDescent="0.3">
      <c r="A17" s="128" t="s">
        <v>330</v>
      </c>
    </row>
    <row r="18" spans="1:57" x14ac:dyDescent="0.3">
      <c r="A18" s="128"/>
      <c r="B18" s="358" t="s">
        <v>331</v>
      </c>
      <c r="C18" s="358"/>
      <c r="D18" s="358"/>
      <c r="E18" s="358"/>
      <c r="F18" s="358"/>
      <c r="G18" s="358"/>
      <c r="H18" s="358"/>
      <c r="I18" s="358"/>
      <c r="J18" s="358"/>
      <c r="K18" s="358"/>
      <c r="L18" s="358"/>
      <c r="M18" s="358"/>
      <c r="N18" s="358"/>
      <c r="O18" s="358"/>
      <c r="P18" s="358"/>
      <c r="Q18" s="358"/>
      <c r="R18" s="358"/>
      <c r="S18" s="358"/>
      <c r="T18" s="358"/>
      <c r="U18" s="359" t="s">
        <v>332</v>
      </c>
      <c r="V18" s="359"/>
      <c r="W18" s="359"/>
      <c r="X18" s="359"/>
      <c r="Y18" s="359"/>
      <c r="Z18" s="359"/>
      <c r="AA18" s="359"/>
      <c r="AB18" s="359"/>
      <c r="AC18" s="359"/>
      <c r="AD18" s="359"/>
      <c r="AE18" s="359"/>
      <c r="AF18" s="359"/>
      <c r="AG18" s="359"/>
      <c r="AH18" s="359"/>
      <c r="AI18" s="359"/>
      <c r="AJ18" s="359"/>
      <c r="AK18" s="359"/>
      <c r="AL18" s="359"/>
      <c r="AM18" s="359"/>
      <c r="AN18" s="359"/>
      <c r="AO18" s="359"/>
      <c r="AP18" s="359"/>
      <c r="AQ18" s="359"/>
      <c r="AR18" s="359"/>
      <c r="AS18" s="359"/>
      <c r="AT18" s="359"/>
      <c r="AU18" s="359"/>
      <c r="AV18" s="359"/>
      <c r="AW18" s="359"/>
      <c r="AX18" s="359"/>
      <c r="AY18" s="359"/>
      <c r="AZ18" s="359"/>
      <c r="BA18" s="359"/>
      <c r="BB18" s="359"/>
    </row>
    <row r="19" spans="1:57" x14ac:dyDescent="0.3">
      <c r="A19" s="303"/>
      <c r="B19" s="353">
        <v>45170</v>
      </c>
      <c r="C19" s="353"/>
      <c r="D19" s="353"/>
      <c r="E19" s="353"/>
      <c r="F19" s="353">
        <v>45200</v>
      </c>
      <c r="G19" s="353"/>
      <c r="H19" s="353"/>
      <c r="I19" s="353"/>
      <c r="J19" s="353">
        <v>45231</v>
      </c>
      <c r="K19" s="353"/>
      <c r="L19" s="353"/>
      <c r="M19" s="353"/>
      <c r="N19" s="353"/>
      <c r="O19" s="353">
        <v>45261</v>
      </c>
      <c r="P19" s="353"/>
      <c r="Q19" s="353"/>
      <c r="R19" s="353"/>
      <c r="S19" s="353">
        <v>45292</v>
      </c>
      <c r="T19" s="353"/>
      <c r="U19" s="353"/>
      <c r="V19" s="353"/>
      <c r="W19" s="353"/>
      <c r="X19" s="361">
        <v>45323</v>
      </c>
      <c r="Y19" s="361"/>
      <c r="Z19" s="361"/>
      <c r="AA19" s="361"/>
      <c r="AB19" s="360">
        <v>45352</v>
      </c>
      <c r="AC19" s="360"/>
      <c r="AD19" s="360"/>
      <c r="AE19" s="360"/>
      <c r="AF19" s="360">
        <v>45383</v>
      </c>
      <c r="AG19" s="360"/>
      <c r="AH19" s="360"/>
      <c r="AI19" s="360"/>
      <c r="AJ19" s="360">
        <v>45413</v>
      </c>
      <c r="AK19" s="360"/>
      <c r="AL19" s="360"/>
      <c r="AM19" s="360"/>
      <c r="AN19" s="360"/>
      <c r="AO19" s="360">
        <v>45444</v>
      </c>
      <c r="AP19" s="360"/>
      <c r="AQ19" s="360"/>
      <c r="AR19" s="360"/>
      <c r="AS19" s="360">
        <v>45474</v>
      </c>
      <c r="AT19" s="360"/>
      <c r="AU19" s="360"/>
      <c r="AV19" s="360"/>
      <c r="AW19" s="360">
        <v>45505</v>
      </c>
      <c r="AX19" s="360"/>
      <c r="AY19" s="360"/>
      <c r="AZ19" s="360"/>
      <c r="BA19" s="360"/>
      <c r="BB19" s="361">
        <v>45536</v>
      </c>
      <c r="BC19" s="361"/>
      <c r="BD19" s="18"/>
      <c r="BE19" s="18"/>
    </row>
    <row r="20" spans="1:57" x14ac:dyDescent="0.3">
      <c r="A20" s="303" t="s">
        <v>333</v>
      </c>
      <c r="B20" s="304">
        <v>45173</v>
      </c>
      <c r="C20" s="304">
        <v>45180</v>
      </c>
      <c r="D20" s="304">
        <f t="shared" ref="D20:AI20" si="2">C20+7</f>
        <v>45187</v>
      </c>
      <c r="E20" s="304">
        <f t="shared" si="2"/>
        <v>45194</v>
      </c>
      <c r="F20" s="304">
        <f t="shared" si="2"/>
        <v>45201</v>
      </c>
      <c r="G20" s="304">
        <f t="shared" si="2"/>
        <v>45208</v>
      </c>
      <c r="H20" s="304">
        <f t="shared" si="2"/>
        <v>45215</v>
      </c>
      <c r="I20" s="304">
        <f t="shared" si="2"/>
        <v>45222</v>
      </c>
      <c r="J20" s="304">
        <f t="shared" si="2"/>
        <v>45229</v>
      </c>
      <c r="K20" s="304">
        <f t="shared" si="2"/>
        <v>45236</v>
      </c>
      <c r="L20" s="304">
        <f t="shared" si="2"/>
        <v>45243</v>
      </c>
      <c r="M20" s="304">
        <f t="shared" si="2"/>
        <v>45250</v>
      </c>
      <c r="N20" s="304">
        <f t="shared" si="2"/>
        <v>45257</v>
      </c>
      <c r="O20" s="304">
        <f t="shared" si="2"/>
        <v>45264</v>
      </c>
      <c r="P20" s="304">
        <f t="shared" si="2"/>
        <v>45271</v>
      </c>
      <c r="Q20" s="304">
        <f t="shared" si="2"/>
        <v>45278</v>
      </c>
      <c r="R20" s="304">
        <f t="shared" si="2"/>
        <v>45285</v>
      </c>
      <c r="S20" s="304">
        <f t="shared" si="2"/>
        <v>45292</v>
      </c>
      <c r="T20" s="304">
        <f t="shared" si="2"/>
        <v>45299</v>
      </c>
      <c r="U20" s="304">
        <f t="shared" si="2"/>
        <v>45306</v>
      </c>
      <c r="V20" s="304">
        <f t="shared" si="2"/>
        <v>45313</v>
      </c>
      <c r="W20" s="304">
        <f t="shared" si="2"/>
        <v>45320</v>
      </c>
      <c r="X20" s="304">
        <f t="shared" si="2"/>
        <v>45327</v>
      </c>
      <c r="Y20" s="304">
        <f t="shared" si="2"/>
        <v>45334</v>
      </c>
      <c r="Z20" s="304">
        <f t="shared" si="2"/>
        <v>45341</v>
      </c>
      <c r="AA20" s="304">
        <f t="shared" si="2"/>
        <v>45348</v>
      </c>
      <c r="AB20" s="304">
        <f t="shared" si="2"/>
        <v>45355</v>
      </c>
      <c r="AC20" s="304">
        <f t="shared" si="2"/>
        <v>45362</v>
      </c>
      <c r="AD20" s="304">
        <f t="shared" si="2"/>
        <v>45369</v>
      </c>
      <c r="AE20" s="304">
        <f t="shared" si="2"/>
        <v>45376</v>
      </c>
      <c r="AF20" s="304">
        <f t="shared" si="2"/>
        <v>45383</v>
      </c>
      <c r="AG20" s="304">
        <f t="shared" si="2"/>
        <v>45390</v>
      </c>
      <c r="AH20" s="304">
        <f t="shared" si="2"/>
        <v>45397</v>
      </c>
      <c r="AI20" s="304">
        <f t="shared" si="2"/>
        <v>45404</v>
      </c>
      <c r="AJ20" s="304">
        <f t="shared" ref="AJ20:BC20" si="3">AI20+7</f>
        <v>45411</v>
      </c>
      <c r="AK20" s="304">
        <f t="shared" si="3"/>
        <v>45418</v>
      </c>
      <c r="AL20" s="304">
        <f t="shared" si="3"/>
        <v>45425</v>
      </c>
      <c r="AM20" s="304">
        <f t="shared" si="3"/>
        <v>45432</v>
      </c>
      <c r="AN20" s="304">
        <f t="shared" si="3"/>
        <v>45439</v>
      </c>
      <c r="AO20" s="304">
        <f t="shared" si="3"/>
        <v>45446</v>
      </c>
      <c r="AP20" s="304">
        <f t="shared" si="3"/>
        <v>45453</v>
      </c>
      <c r="AQ20" s="304">
        <f t="shared" si="3"/>
        <v>45460</v>
      </c>
      <c r="AR20" s="304">
        <f t="shared" si="3"/>
        <v>45467</v>
      </c>
      <c r="AS20" s="304">
        <f t="shared" si="3"/>
        <v>45474</v>
      </c>
      <c r="AT20" s="304">
        <f t="shared" si="3"/>
        <v>45481</v>
      </c>
      <c r="AU20" s="304">
        <f t="shared" si="3"/>
        <v>45488</v>
      </c>
      <c r="AV20" s="304">
        <f t="shared" si="3"/>
        <v>45495</v>
      </c>
      <c r="AW20" s="304">
        <f t="shared" si="3"/>
        <v>45502</v>
      </c>
      <c r="AX20" s="304">
        <f t="shared" si="3"/>
        <v>45509</v>
      </c>
      <c r="AY20" s="304">
        <f t="shared" si="3"/>
        <v>45516</v>
      </c>
      <c r="AZ20" s="304">
        <f t="shared" si="3"/>
        <v>45523</v>
      </c>
      <c r="BA20" s="304">
        <f t="shared" si="3"/>
        <v>45530</v>
      </c>
      <c r="BB20" s="304">
        <f t="shared" si="3"/>
        <v>45537</v>
      </c>
      <c r="BC20" s="304">
        <f t="shared" si="3"/>
        <v>45544</v>
      </c>
      <c r="BD20" s="18"/>
      <c r="BE20" s="18"/>
    </row>
    <row r="21" spans="1:57" x14ac:dyDescent="0.3">
      <c r="A21" s="292" t="s">
        <v>334</v>
      </c>
      <c r="B21" s="292">
        <v>36</v>
      </c>
      <c r="C21" s="292">
        <v>37</v>
      </c>
      <c r="D21" s="292">
        <v>38</v>
      </c>
      <c r="E21" s="292">
        <v>39</v>
      </c>
      <c r="F21" s="292">
        <v>40</v>
      </c>
      <c r="G21" s="292">
        <v>41</v>
      </c>
      <c r="H21" s="292">
        <v>42</v>
      </c>
      <c r="I21" s="292">
        <v>43</v>
      </c>
      <c r="J21" s="292">
        <v>44</v>
      </c>
      <c r="K21" s="292">
        <v>45</v>
      </c>
      <c r="L21" s="292">
        <v>46</v>
      </c>
      <c r="M21" s="292">
        <v>47</v>
      </c>
      <c r="N21" s="292">
        <v>48</v>
      </c>
      <c r="O21" s="292">
        <v>49</v>
      </c>
      <c r="P21" s="292">
        <v>50</v>
      </c>
      <c r="Q21" s="292">
        <v>51</v>
      </c>
      <c r="R21" s="292">
        <v>52</v>
      </c>
      <c r="S21" s="292">
        <v>1</v>
      </c>
      <c r="T21" s="292">
        <v>2</v>
      </c>
      <c r="U21" s="292">
        <v>3</v>
      </c>
      <c r="V21" s="292">
        <v>4</v>
      </c>
      <c r="W21" s="292">
        <v>5</v>
      </c>
      <c r="X21" s="292">
        <v>6</v>
      </c>
      <c r="Y21" s="292">
        <v>7</v>
      </c>
      <c r="Z21" s="292">
        <v>8</v>
      </c>
      <c r="AA21" s="305">
        <v>9</v>
      </c>
      <c r="AB21" s="292">
        <v>10</v>
      </c>
      <c r="AC21" s="292">
        <v>11</v>
      </c>
      <c r="AD21" s="305">
        <v>12</v>
      </c>
      <c r="AE21" s="292">
        <v>13</v>
      </c>
      <c r="AF21" s="292">
        <v>14</v>
      </c>
      <c r="AG21" s="305">
        <v>15</v>
      </c>
      <c r="AH21" s="292">
        <v>16</v>
      </c>
      <c r="AI21" s="292">
        <v>17</v>
      </c>
      <c r="AJ21" s="305">
        <v>18</v>
      </c>
      <c r="AK21" s="292">
        <v>19</v>
      </c>
      <c r="AL21" s="292">
        <v>20</v>
      </c>
      <c r="AM21" s="305">
        <v>21</v>
      </c>
      <c r="AN21" s="292">
        <v>22</v>
      </c>
      <c r="AO21" s="292">
        <v>23</v>
      </c>
      <c r="AP21" s="305">
        <v>24</v>
      </c>
      <c r="AQ21" s="292">
        <v>25</v>
      </c>
      <c r="AR21" s="292">
        <v>26</v>
      </c>
      <c r="AS21" s="305">
        <v>27</v>
      </c>
      <c r="AT21" s="292">
        <v>28</v>
      </c>
      <c r="AU21" s="292">
        <v>29</v>
      </c>
      <c r="AV21" s="305">
        <v>30</v>
      </c>
      <c r="AW21" s="292">
        <v>31</v>
      </c>
      <c r="AX21" s="292">
        <v>32</v>
      </c>
      <c r="AY21" s="305">
        <v>33</v>
      </c>
      <c r="AZ21" s="292">
        <v>34</v>
      </c>
      <c r="BA21" s="292">
        <v>35</v>
      </c>
      <c r="BB21" s="305">
        <v>36</v>
      </c>
      <c r="BC21" s="292">
        <v>37</v>
      </c>
      <c r="BD21" s="282"/>
      <c r="BE21" s="282"/>
    </row>
    <row r="22" spans="1:57" ht="15.75" customHeight="1" x14ac:dyDescent="0.3">
      <c r="A22" s="292" t="s">
        <v>335</v>
      </c>
      <c r="B22" s="292"/>
      <c r="C22" s="292"/>
      <c r="D22" s="299" t="s">
        <v>336</v>
      </c>
      <c r="E22" s="299"/>
      <c r="F22" s="299"/>
      <c r="G22" s="299"/>
      <c r="H22" s="299"/>
      <c r="I22" s="300"/>
      <c r="J22" s="300"/>
      <c r="K22" s="300"/>
      <c r="L22" s="299"/>
      <c r="M22" s="299"/>
      <c r="N22" s="299"/>
      <c r="O22" s="299"/>
      <c r="P22" s="300"/>
      <c r="Q22" s="300"/>
      <c r="R22" s="301"/>
      <c r="S22" s="301"/>
      <c r="T22" s="300"/>
      <c r="U22" s="299"/>
      <c r="V22" s="299"/>
      <c r="W22" s="299"/>
      <c r="X22" s="299"/>
      <c r="Y22" s="299"/>
      <c r="Z22" s="299"/>
      <c r="AA22" s="299"/>
      <c r="AB22" s="299"/>
      <c r="AC22" s="299"/>
      <c r="AD22" s="308"/>
      <c r="AE22" s="308"/>
      <c r="AF22" s="301"/>
      <c r="AG22" s="308"/>
      <c r="AH22" s="308"/>
      <c r="AI22" s="308"/>
      <c r="AJ22" s="308"/>
      <c r="AK22" s="308"/>
      <c r="AL22" s="308"/>
      <c r="AM22" s="301"/>
      <c r="AN22" s="308"/>
      <c r="AO22" s="308"/>
      <c r="AP22" s="308"/>
      <c r="AQ22" s="308"/>
      <c r="AR22" s="308"/>
      <c r="AS22" s="308"/>
      <c r="AT22" s="308"/>
      <c r="AU22" s="308"/>
      <c r="AV22" s="308"/>
      <c r="AW22" s="308"/>
      <c r="AX22" s="308"/>
      <c r="AY22" s="308"/>
      <c r="AZ22" s="308"/>
      <c r="BA22" s="308"/>
      <c r="BB22" s="308"/>
      <c r="BC22" s="299"/>
      <c r="BD22" s="306"/>
      <c r="BE22" s="306"/>
    </row>
    <row r="23" spans="1:57" ht="15.6" x14ac:dyDescent="0.3">
      <c r="A23" s="292" t="s">
        <v>337</v>
      </c>
      <c r="B23" s="292"/>
      <c r="C23" s="292"/>
      <c r="D23" s="299"/>
      <c r="E23" s="299"/>
      <c r="F23" s="299"/>
      <c r="G23" s="299"/>
      <c r="H23" s="299"/>
      <c r="I23" s="300"/>
      <c r="J23" s="300"/>
      <c r="K23" s="300"/>
      <c r="L23" s="299"/>
      <c r="M23" s="299"/>
      <c r="N23" s="299"/>
      <c r="O23" s="299"/>
      <c r="P23" s="300"/>
      <c r="Q23" s="300"/>
      <c r="R23" s="309"/>
      <c r="S23" s="309"/>
      <c r="T23" s="300"/>
      <c r="U23" s="299"/>
      <c r="V23" s="299"/>
      <c r="W23" s="299"/>
      <c r="X23" s="299"/>
      <c r="Y23" s="299"/>
      <c r="Z23" s="299"/>
      <c r="AA23" s="299"/>
      <c r="AB23" s="299"/>
      <c r="AC23" s="299"/>
      <c r="AD23" s="308"/>
      <c r="AE23" s="308"/>
      <c r="AF23" s="308"/>
      <c r="AG23" s="308"/>
      <c r="AH23" s="308"/>
      <c r="AI23" s="308"/>
      <c r="AJ23" s="308"/>
      <c r="AK23" s="308"/>
      <c r="AL23" s="308"/>
      <c r="AM23" s="308"/>
      <c r="AN23" s="308"/>
      <c r="AO23" s="308"/>
      <c r="AP23" s="308"/>
      <c r="AQ23" s="308"/>
      <c r="AR23" s="308"/>
      <c r="AS23" s="308"/>
      <c r="AT23" s="308"/>
      <c r="AU23" s="308"/>
      <c r="AV23" s="308"/>
      <c r="AW23" s="308"/>
      <c r="AX23" s="308"/>
      <c r="AY23" s="308"/>
      <c r="AZ23" s="308"/>
      <c r="BA23" s="308"/>
      <c r="BB23" s="308"/>
      <c r="BC23" s="299"/>
      <c r="BD23" s="306"/>
      <c r="BE23" s="306"/>
    </row>
    <row r="24" spans="1:57" ht="15.6" x14ac:dyDescent="0.3">
      <c r="A24" s="292" t="s">
        <v>338</v>
      </c>
      <c r="B24" s="292"/>
      <c r="C24" s="292"/>
      <c r="D24" s="299"/>
      <c r="E24" s="299"/>
      <c r="F24" s="299"/>
      <c r="G24" s="299"/>
      <c r="H24" s="299"/>
      <c r="I24" s="300"/>
      <c r="J24" s="301"/>
      <c r="K24" s="300"/>
      <c r="L24" s="299"/>
      <c r="M24" s="299"/>
      <c r="N24" s="299"/>
      <c r="O24" s="299"/>
      <c r="P24" s="300"/>
      <c r="Q24" s="300"/>
      <c r="R24" s="309"/>
      <c r="S24" s="309"/>
      <c r="T24" s="300"/>
      <c r="U24" s="299"/>
      <c r="V24" s="299"/>
      <c r="W24" s="299"/>
      <c r="X24" s="299"/>
      <c r="Y24" s="299"/>
      <c r="Z24" s="299"/>
      <c r="AA24" s="299"/>
      <c r="AB24" s="299"/>
      <c r="AC24" s="299"/>
      <c r="AD24" s="308"/>
      <c r="AE24" s="308"/>
      <c r="AF24" s="308"/>
      <c r="AG24" s="308"/>
      <c r="AH24" s="308"/>
      <c r="AI24" s="308"/>
      <c r="AJ24" s="301"/>
      <c r="AK24" s="301"/>
      <c r="AL24" s="308"/>
      <c r="AM24" s="308"/>
      <c r="AN24" s="308"/>
      <c r="AO24" s="308"/>
      <c r="AP24" s="308"/>
      <c r="AQ24" s="308"/>
      <c r="AR24" s="308"/>
      <c r="AS24" s="302"/>
      <c r="AT24" s="308"/>
      <c r="AU24" s="308"/>
      <c r="AV24" s="308"/>
      <c r="AW24" s="308"/>
      <c r="AX24" s="308"/>
      <c r="AY24" s="308"/>
      <c r="AZ24" s="308"/>
      <c r="BA24" s="308"/>
      <c r="BB24" s="308"/>
      <c r="BC24" s="299"/>
      <c r="BD24" s="306"/>
      <c r="BE24" s="306"/>
    </row>
    <row r="25" spans="1:57" ht="15.6" x14ac:dyDescent="0.3">
      <c r="A25" s="292" t="s">
        <v>339</v>
      </c>
      <c r="B25" s="292"/>
      <c r="C25" s="292"/>
      <c r="D25" s="299"/>
      <c r="E25" s="299"/>
      <c r="F25" s="299"/>
      <c r="G25" s="299"/>
      <c r="H25" s="299"/>
      <c r="I25" s="300"/>
      <c r="J25" s="309"/>
      <c r="K25" s="300"/>
      <c r="L25" s="299"/>
      <c r="M25" s="299"/>
      <c r="N25" s="299"/>
      <c r="O25" s="299"/>
      <c r="P25" s="300"/>
      <c r="Q25" s="300"/>
      <c r="R25" s="309"/>
      <c r="S25" s="309"/>
      <c r="T25" s="300"/>
      <c r="U25" s="299"/>
      <c r="V25" s="299"/>
      <c r="W25" s="299"/>
      <c r="X25" s="299"/>
      <c r="Y25" s="299"/>
      <c r="Z25" s="299"/>
      <c r="AA25" s="299"/>
      <c r="AB25" s="299"/>
      <c r="AC25" s="299"/>
      <c r="AD25" s="308"/>
      <c r="AE25" s="308"/>
      <c r="AF25" s="308"/>
      <c r="AG25" s="308"/>
      <c r="AH25" s="308"/>
      <c r="AI25" s="308"/>
      <c r="AJ25" s="308"/>
      <c r="AK25" s="301"/>
      <c r="AL25" s="308"/>
      <c r="AM25" s="308"/>
      <c r="AN25" s="308"/>
      <c r="AO25" s="308"/>
      <c r="AP25" s="308"/>
      <c r="AQ25" s="308"/>
      <c r="AR25" s="308"/>
      <c r="AS25" s="302"/>
      <c r="AT25" s="308"/>
      <c r="AU25" s="308"/>
      <c r="AV25" s="308"/>
      <c r="AW25" s="308"/>
      <c r="AX25" s="308"/>
      <c r="AY25" s="301"/>
      <c r="AZ25" s="308"/>
      <c r="BA25" s="302"/>
      <c r="BB25" s="308"/>
      <c r="BC25" s="299"/>
      <c r="BD25" s="306"/>
      <c r="BE25" s="306"/>
    </row>
    <row r="26" spans="1:57" ht="15.6" x14ac:dyDescent="0.3">
      <c r="A26" s="292" t="s">
        <v>340</v>
      </c>
      <c r="B26" s="292"/>
      <c r="C26" s="292"/>
      <c r="D26" s="299"/>
      <c r="E26" s="299"/>
      <c r="F26" s="299"/>
      <c r="G26" s="299"/>
      <c r="H26" s="299"/>
      <c r="I26" s="300"/>
      <c r="J26" s="309"/>
      <c r="K26" s="300"/>
      <c r="L26" s="299"/>
      <c r="M26" s="299"/>
      <c r="N26" s="299"/>
      <c r="O26" s="299"/>
      <c r="P26" s="300"/>
      <c r="Q26" s="300"/>
      <c r="R26" s="309"/>
      <c r="S26" s="309"/>
      <c r="T26" s="300"/>
      <c r="U26" s="299"/>
      <c r="V26" s="299"/>
      <c r="W26" s="299"/>
      <c r="X26" s="299"/>
      <c r="Y26" s="299"/>
      <c r="Z26" s="299"/>
      <c r="AA26" s="299"/>
      <c r="AB26" s="299"/>
      <c r="AC26" s="299"/>
      <c r="AD26" s="308"/>
      <c r="AE26" s="308"/>
      <c r="AF26" s="308"/>
      <c r="AG26" s="308"/>
      <c r="AH26" s="308"/>
      <c r="AI26" s="308"/>
      <c r="AJ26" s="308"/>
      <c r="AK26" s="308"/>
      <c r="AL26" s="308"/>
      <c r="AM26" s="308"/>
      <c r="AN26" s="308"/>
      <c r="AO26" s="308"/>
      <c r="AP26" s="308"/>
      <c r="AQ26" s="308"/>
      <c r="AR26" s="308"/>
      <c r="AS26" s="308"/>
      <c r="AT26" s="308"/>
      <c r="AU26" s="308"/>
      <c r="AV26" s="308"/>
      <c r="AW26" s="308"/>
      <c r="AX26" s="308"/>
      <c r="AY26" s="308"/>
      <c r="AZ26" s="308"/>
      <c r="BA26" s="302"/>
      <c r="BB26" s="308"/>
      <c r="BC26" s="299"/>
      <c r="BD26" s="306"/>
      <c r="BE26" s="306"/>
    </row>
    <row r="27" spans="1:57" ht="15.6" x14ac:dyDescent="0.3">
      <c r="A27" s="282"/>
      <c r="B27" s="282"/>
      <c r="C27" s="282"/>
      <c r="D27" s="282"/>
      <c r="E27" s="282"/>
      <c r="F27" s="282"/>
      <c r="G27" s="282"/>
      <c r="H27" s="282"/>
      <c r="I27" s="282"/>
      <c r="J27" s="282"/>
      <c r="K27" s="282"/>
      <c r="L27" s="282"/>
      <c r="M27" s="282"/>
      <c r="N27" s="282"/>
      <c r="O27" s="282"/>
      <c r="P27" s="282"/>
      <c r="Q27" s="282"/>
      <c r="R27" s="282"/>
      <c r="S27" s="282"/>
      <c r="T27" s="282"/>
      <c r="U27" s="282"/>
      <c r="V27" s="282"/>
      <c r="W27" s="282"/>
      <c r="X27" s="282"/>
      <c r="Y27" s="282"/>
      <c r="Z27" s="282"/>
      <c r="AA27" s="282"/>
      <c r="AB27" s="282"/>
      <c r="AC27" s="282"/>
      <c r="AD27" s="282"/>
      <c r="AE27" s="282"/>
      <c r="AF27" s="282"/>
      <c r="AG27" s="282"/>
      <c r="AH27" s="282"/>
      <c r="AI27" s="282"/>
      <c r="AJ27" s="282"/>
      <c r="AK27" s="282"/>
      <c r="AL27" s="282"/>
      <c r="AM27" s="282"/>
      <c r="AN27" s="282"/>
      <c r="AO27" s="282"/>
      <c r="AP27" s="282"/>
      <c r="AQ27" s="282"/>
      <c r="AR27" s="282"/>
      <c r="AS27" s="282"/>
      <c r="AT27" s="282"/>
      <c r="AU27" s="282"/>
      <c r="AV27" s="282"/>
      <c r="AW27" s="282"/>
      <c r="AX27" s="282"/>
      <c r="AY27" s="282"/>
      <c r="AZ27" s="282"/>
      <c r="BA27" s="282"/>
      <c r="BB27" s="282"/>
      <c r="BC27" s="282"/>
      <c r="BD27" s="306"/>
      <c r="BE27" s="306"/>
    </row>
    <row r="30" spans="1:57" ht="18" x14ac:dyDescent="0.35">
      <c r="A30" s="356" t="s">
        <v>345</v>
      </c>
      <c r="B30" s="356"/>
      <c r="C30" s="356"/>
      <c r="D30" s="356"/>
      <c r="E30" s="356"/>
      <c r="F30" s="356"/>
      <c r="G30" s="356"/>
      <c r="H30" s="356"/>
      <c r="I30" s="356"/>
      <c r="J30" s="356"/>
      <c r="K30" s="356"/>
      <c r="L30" s="356"/>
      <c r="M30" s="356"/>
      <c r="N30" s="356"/>
      <c r="O30" s="356"/>
      <c r="P30" s="356"/>
      <c r="Q30" s="299"/>
      <c r="R30" s="357" t="s">
        <v>326</v>
      </c>
      <c r="S30" s="357"/>
      <c r="T30" s="357"/>
      <c r="U30" s="357"/>
      <c r="V30" s="357"/>
      <c r="W30" s="282"/>
      <c r="X30" s="300"/>
      <c r="Y30" s="357" t="s">
        <v>327</v>
      </c>
      <c r="Z30" s="357"/>
      <c r="AA30" s="357"/>
      <c r="AB30" s="357"/>
      <c r="AC30" s="357"/>
      <c r="AD30" s="357"/>
      <c r="AE30" s="282"/>
      <c r="AF30" s="301"/>
      <c r="AH30" t="s">
        <v>328</v>
      </c>
      <c r="AL30" s="302"/>
      <c r="AM30" s="282"/>
      <c r="AN30" t="s">
        <v>329</v>
      </c>
      <c r="AP30" s="282"/>
    </row>
    <row r="31" spans="1:57" x14ac:dyDescent="0.3">
      <c r="A31" s="128" t="s">
        <v>330</v>
      </c>
    </row>
    <row r="32" spans="1:57" x14ac:dyDescent="0.3">
      <c r="A32" s="128"/>
      <c r="B32" s="358" t="s">
        <v>331</v>
      </c>
      <c r="C32" s="358"/>
      <c r="D32" s="358"/>
      <c r="E32" s="358"/>
      <c r="F32" s="358"/>
      <c r="G32" s="358"/>
      <c r="H32" s="358"/>
      <c r="I32" s="358"/>
      <c r="J32" s="358"/>
      <c r="K32" s="358"/>
      <c r="L32" s="358"/>
      <c r="M32" s="358"/>
      <c r="N32" s="358"/>
      <c r="O32" s="358"/>
      <c r="P32" s="358"/>
      <c r="Q32" s="358"/>
      <c r="R32" s="358"/>
      <c r="S32" s="358"/>
      <c r="T32" s="358"/>
      <c r="U32" s="359" t="s">
        <v>332</v>
      </c>
      <c r="V32" s="359"/>
      <c r="W32" s="359"/>
      <c r="X32" s="359"/>
      <c r="Y32" s="359"/>
      <c r="Z32" s="359"/>
      <c r="AA32" s="359"/>
      <c r="AB32" s="359"/>
      <c r="AC32" s="359"/>
      <c r="AD32" s="359"/>
      <c r="AE32" s="359"/>
      <c r="AF32" s="359"/>
      <c r="AG32" s="359"/>
      <c r="AH32" s="359"/>
      <c r="AI32" s="359"/>
      <c r="AJ32" s="359"/>
      <c r="AK32" s="359"/>
      <c r="AL32" s="359"/>
      <c r="AM32" s="359"/>
      <c r="AN32" s="359"/>
      <c r="AO32" s="359"/>
      <c r="AP32" s="359"/>
      <c r="AQ32" s="359"/>
      <c r="AR32" s="359"/>
      <c r="AS32" s="359"/>
      <c r="AT32" s="359"/>
      <c r="AU32" s="359"/>
      <c r="AV32" s="359"/>
      <c r="AW32" s="359"/>
      <c r="AX32" s="359"/>
      <c r="AY32" s="359"/>
      <c r="AZ32" s="359"/>
      <c r="BA32" s="359"/>
      <c r="BB32" s="359"/>
      <c r="BC32" s="359"/>
      <c r="BD32" s="359"/>
      <c r="BE32" s="359"/>
    </row>
    <row r="33" spans="1:57" x14ac:dyDescent="0.3">
      <c r="A33" s="303"/>
      <c r="B33" s="353">
        <v>45170</v>
      </c>
      <c r="C33" s="353"/>
      <c r="D33" s="353"/>
      <c r="E33" s="353"/>
      <c r="F33" s="353">
        <v>45200</v>
      </c>
      <c r="G33" s="353"/>
      <c r="H33" s="353"/>
      <c r="I33" s="353"/>
      <c r="J33" s="353">
        <v>45231</v>
      </c>
      <c r="K33" s="353"/>
      <c r="L33" s="353"/>
      <c r="M33" s="353"/>
      <c r="N33" s="353"/>
      <c r="O33" s="353">
        <v>45261</v>
      </c>
      <c r="P33" s="353"/>
      <c r="Q33" s="353"/>
      <c r="R33" s="353"/>
      <c r="S33" s="353">
        <v>45292</v>
      </c>
      <c r="T33" s="353"/>
      <c r="U33" s="353"/>
      <c r="V33" s="353"/>
      <c r="W33" s="353"/>
      <c r="X33" s="361">
        <v>45323</v>
      </c>
      <c r="Y33" s="361"/>
      <c r="Z33" s="361"/>
      <c r="AA33" s="361"/>
      <c r="AB33" s="360">
        <v>45352</v>
      </c>
      <c r="AC33" s="360"/>
      <c r="AD33" s="360"/>
      <c r="AE33" s="360"/>
      <c r="AF33" s="360">
        <v>45383</v>
      </c>
      <c r="AG33" s="360"/>
      <c r="AH33" s="360"/>
      <c r="AI33" s="360"/>
      <c r="AJ33" s="360">
        <v>45413</v>
      </c>
      <c r="AK33" s="360"/>
      <c r="AL33" s="360"/>
      <c r="AM33" s="360"/>
      <c r="AN33" s="360"/>
      <c r="AO33" s="360">
        <v>45444</v>
      </c>
      <c r="AP33" s="360"/>
      <c r="AQ33" s="360"/>
      <c r="AR33" s="360"/>
      <c r="AS33" s="360">
        <v>45474</v>
      </c>
      <c r="AT33" s="360"/>
      <c r="AU33" s="360"/>
      <c r="AV33" s="360"/>
      <c r="AW33" s="361">
        <v>45505</v>
      </c>
      <c r="AX33" s="361"/>
      <c r="AY33" s="361"/>
      <c r="AZ33" s="361"/>
      <c r="BA33" s="361"/>
      <c r="BB33" s="360">
        <v>45536</v>
      </c>
      <c r="BC33" s="360"/>
      <c r="BD33" s="360"/>
      <c r="BE33" s="360"/>
    </row>
    <row r="34" spans="1:57" x14ac:dyDescent="0.3">
      <c r="A34" s="303" t="s">
        <v>333</v>
      </c>
      <c r="B34" s="304">
        <v>45173</v>
      </c>
      <c r="C34" s="304">
        <v>45180</v>
      </c>
      <c r="D34" s="304">
        <f t="shared" ref="D34:AI34" si="4">C34+7</f>
        <v>45187</v>
      </c>
      <c r="E34" s="304">
        <f t="shared" si="4"/>
        <v>45194</v>
      </c>
      <c r="F34" s="304">
        <f t="shared" si="4"/>
        <v>45201</v>
      </c>
      <c r="G34" s="304">
        <f t="shared" si="4"/>
        <v>45208</v>
      </c>
      <c r="H34" s="304">
        <f t="shared" si="4"/>
        <v>45215</v>
      </c>
      <c r="I34" s="304">
        <f t="shared" si="4"/>
        <v>45222</v>
      </c>
      <c r="J34" s="304">
        <f t="shared" si="4"/>
        <v>45229</v>
      </c>
      <c r="K34" s="304">
        <f t="shared" si="4"/>
        <v>45236</v>
      </c>
      <c r="L34" s="304">
        <f t="shared" si="4"/>
        <v>45243</v>
      </c>
      <c r="M34" s="304">
        <f t="shared" si="4"/>
        <v>45250</v>
      </c>
      <c r="N34" s="304">
        <f t="shared" si="4"/>
        <v>45257</v>
      </c>
      <c r="O34" s="304">
        <f t="shared" si="4"/>
        <v>45264</v>
      </c>
      <c r="P34" s="304">
        <f t="shared" si="4"/>
        <v>45271</v>
      </c>
      <c r="Q34" s="304">
        <f t="shared" si="4"/>
        <v>45278</v>
      </c>
      <c r="R34" s="304">
        <f t="shared" si="4"/>
        <v>45285</v>
      </c>
      <c r="S34" s="304">
        <f t="shared" si="4"/>
        <v>45292</v>
      </c>
      <c r="T34" s="304">
        <f t="shared" si="4"/>
        <v>45299</v>
      </c>
      <c r="U34" s="304">
        <f t="shared" si="4"/>
        <v>45306</v>
      </c>
      <c r="V34" s="304">
        <f t="shared" si="4"/>
        <v>45313</v>
      </c>
      <c r="W34" s="304">
        <f t="shared" si="4"/>
        <v>45320</v>
      </c>
      <c r="X34" s="304">
        <f t="shared" si="4"/>
        <v>45327</v>
      </c>
      <c r="Y34" s="304">
        <f t="shared" si="4"/>
        <v>45334</v>
      </c>
      <c r="Z34" s="304">
        <f t="shared" si="4"/>
        <v>45341</v>
      </c>
      <c r="AA34" s="304">
        <f t="shared" si="4"/>
        <v>45348</v>
      </c>
      <c r="AB34" s="304">
        <f t="shared" si="4"/>
        <v>45355</v>
      </c>
      <c r="AC34" s="304">
        <f t="shared" si="4"/>
        <v>45362</v>
      </c>
      <c r="AD34" s="304">
        <f t="shared" si="4"/>
        <v>45369</v>
      </c>
      <c r="AE34" s="304">
        <f t="shared" si="4"/>
        <v>45376</v>
      </c>
      <c r="AF34" s="304">
        <f t="shared" si="4"/>
        <v>45383</v>
      </c>
      <c r="AG34" s="304">
        <f t="shared" si="4"/>
        <v>45390</v>
      </c>
      <c r="AH34" s="304">
        <f t="shared" si="4"/>
        <v>45397</v>
      </c>
      <c r="AI34" s="304">
        <f t="shared" si="4"/>
        <v>45404</v>
      </c>
      <c r="AJ34" s="304">
        <f t="shared" ref="AJ34:BE34" si="5">AI34+7</f>
        <v>45411</v>
      </c>
      <c r="AK34" s="304">
        <f t="shared" si="5"/>
        <v>45418</v>
      </c>
      <c r="AL34" s="304">
        <f t="shared" si="5"/>
        <v>45425</v>
      </c>
      <c r="AM34" s="304">
        <f t="shared" si="5"/>
        <v>45432</v>
      </c>
      <c r="AN34" s="304">
        <f t="shared" si="5"/>
        <v>45439</v>
      </c>
      <c r="AO34" s="304">
        <f t="shared" si="5"/>
        <v>45446</v>
      </c>
      <c r="AP34" s="304">
        <f t="shared" si="5"/>
        <v>45453</v>
      </c>
      <c r="AQ34" s="304">
        <f t="shared" si="5"/>
        <v>45460</v>
      </c>
      <c r="AR34" s="304">
        <f t="shared" si="5"/>
        <v>45467</v>
      </c>
      <c r="AS34" s="304">
        <f t="shared" si="5"/>
        <v>45474</v>
      </c>
      <c r="AT34" s="304">
        <f t="shared" si="5"/>
        <v>45481</v>
      </c>
      <c r="AU34" s="304">
        <f t="shared" si="5"/>
        <v>45488</v>
      </c>
      <c r="AV34" s="304">
        <f t="shared" si="5"/>
        <v>45495</v>
      </c>
      <c r="AW34" s="304">
        <f t="shared" si="5"/>
        <v>45502</v>
      </c>
      <c r="AX34" s="304">
        <f t="shared" si="5"/>
        <v>45509</v>
      </c>
      <c r="AY34" s="304">
        <f t="shared" si="5"/>
        <v>45516</v>
      </c>
      <c r="AZ34" s="304">
        <f t="shared" si="5"/>
        <v>45523</v>
      </c>
      <c r="BA34" s="304">
        <f t="shared" si="5"/>
        <v>45530</v>
      </c>
      <c r="BB34" s="310">
        <f t="shared" si="5"/>
        <v>45537</v>
      </c>
      <c r="BC34" s="310">
        <f t="shared" si="5"/>
        <v>45544</v>
      </c>
      <c r="BD34" s="310">
        <f t="shared" si="5"/>
        <v>45551</v>
      </c>
      <c r="BE34" s="311">
        <f t="shared" si="5"/>
        <v>45558</v>
      </c>
    </row>
    <row r="35" spans="1:57" x14ac:dyDescent="0.3">
      <c r="A35" s="292" t="s">
        <v>334</v>
      </c>
      <c r="B35" s="292">
        <v>36</v>
      </c>
      <c r="C35" s="292">
        <v>37</v>
      </c>
      <c r="D35" s="292">
        <v>38</v>
      </c>
      <c r="E35" s="292">
        <v>39</v>
      </c>
      <c r="F35" s="292">
        <v>40</v>
      </c>
      <c r="G35" s="292">
        <v>41</v>
      </c>
      <c r="H35" s="292">
        <v>42</v>
      </c>
      <c r="I35" s="292">
        <v>43</v>
      </c>
      <c r="J35" s="292">
        <v>44</v>
      </c>
      <c r="K35" s="292">
        <v>45</v>
      </c>
      <c r="L35" s="292">
        <v>46</v>
      </c>
      <c r="M35" s="292">
        <v>47</v>
      </c>
      <c r="N35" s="292">
        <v>48</v>
      </c>
      <c r="O35" s="292">
        <v>49</v>
      </c>
      <c r="P35" s="292">
        <v>50</v>
      </c>
      <c r="Q35" s="292">
        <v>51</v>
      </c>
      <c r="R35" s="292">
        <v>52</v>
      </c>
      <c r="S35" s="292">
        <v>1</v>
      </c>
      <c r="T35" s="292">
        <v>2</v>
      </c>
      <c r="U35" s="292">
        <v>3</v>
      </c>
      <c r="V35" s="292">
        <v>4</v>
      </c>
      <c r="W35" s="292">
        <v>5</v>
      </c>
      <c r="X35" s="292">
        <v>6</v>
      </c>
      <c r="Y35" s="292">
        <v>7</v>
      </c>
      <c r="Z35" s="292">
        <v>8</v>
      </c>
      <c r="AA35" s="305">
        <v>9</v>
      </c>
      <c r="AB35" s="292">
        <v>10</v>
      </c>
      <c r="AC35" s="292">
        <v>11</v>
      </c>
      <c r="AD35" s="305">
        <v>12</v>
      </c>
      <c r="AE35" s="292">
        <v>13</v>
      </c>
      <c r="AF35" s="292">
        <v>14</v>
      </c>
      <c r="AG35" s="305">
        <v>15</v>
      </c>
      <c r="AH35" s="292">
        <v>16</v>
      </c>
      <c r="AI35" s="292">
        <v>17</v>
      </c>
      <c r="AJ35" s="305">
        <v>18</v>
      </c>
      <c r="AK35" s="292">
        <v>19</v>
      </c>
      <c r="AL35" s="292">
        <v>20</v>
      </c>
      <c r="AM35" s="305">
        <v>21</v>
      </c>
      <c r="AN35" s="292">
        <v>22</v>
      </c>
      <c r="AO35" s="292">
        <v>23</v>
      </c>
      <c r="AP35" s="305">
        <v>24</v>
      </c>
      <c r="AQ35" s="292">
        <v>25</v>
      </c>
      <c r="AR35" s="292">
        <v>26</v>
      </c>
      <c r="AS35" s="305">
        <v>27</v>
      </c>
      <c r="AT35" s="292">
        <v>28</v>
      </c>
      <c r="AU35" s="292">
        <v>29</v>
      </c>
      <c r="AV35" s="305">
        <v>30</v>
      </c>
      <c r="AW35" s="292">
        <v>31</v>
      </c>
      <c r="AX35" s="292">
        <v>32</v>
      </c>
      <c r="AY35" s="305">
        <v>33</v>
      </c>
      <c r="AZ35" s="292">
        <v>34</v>
      </c>
      <c r="BA35" s="292">
        <v>35</v>
      </c>
      <c r="BB35" s="305">
        <v>36</v>
      </c>
      <c r="BC35" s="292">
        <v>37</v>
      </c>
      <c r="BD35" s="282">
        <v>38</v>
      </c>
      <c r="BE35" s="292">
        <v>39</v>
      </c>
    </row>
    <row r="36" spans="1:57" ht="15.75" customHeight="1" x14ac:dyDescent="0.3">
      <c r="A36" s="292" t="s">
        <v>335</v>
      </c>
      <c r="B36" s="292"/>
      <c r="C36" s="292"/>
      <c r="D36" s="299"/>
      <c r="E36" s="299"/>
      <c r="F36" s="299"/>
      <c r="G36" s="299"/>
      <c r="H36" s="299"/>
      <c r="I36" s="300"/>
      <c r="J36" s="300"/>
      <c r="K36" s="300"/>
      <c r="L36" s="299"/>
      <c r="M36" s="299"/>
      <c r="N36" s="299"/>
      <c r="O36" s="299"/>
      <c r="P36" s="300"/>
      <c r="Q36" s="300"/>
      <c r="R36" s="301"/>
      <c r="S36" s="301"/>
      <c r="T36" s="300"/>
      <c r="U36" s="299"/>
      <c r="V36" s="299"/>
      <c r="W36" s="299"/>
      <c r="X36" s="299"/>
      <c r="Y36" s="299"/>
      <c r="Z36" s="300"/>
      <c r="AA36" s="300"/>
      <c r="AB36" s="300"/>
      <c r="AC36" s="300"/>
      <c r="AD36" s="300"/>
      <c r="AE36" s="300"/>
      <c r="AF36" s="301"/>
      <c r="AG36" s="300"/>
      <c r="AH36" s="300"/>
      <c r="AI36" s="300"/>
      <c r="AJ36" s="300"/>
      <c r="AK36" s="300"/>
      <c r="AL36" s="300"/>
      <c r="AM36" s="301"/>
      <c r="AN36" s="300"/>
      <c r="AO36" s="300"/>
      <c r="AP36" s="300"/>
      <c r="AQ36" s="300"/>
      <c r="AR36" s="300"/>
      <c r="AS36" s="300"/>
      <c r="AT36" s="300"/>
      <c r="AU36" s="300"/>
      <c r="AV36" s="300"/>
      <c r="AW36" s="300"/>
      <c r="AX36" s="300"/>
      <c r="AY36" s="300"/>
      <c r="AZ36" s="300"/>
      <c r="BA36" s="300"/>
      <c r="BB36" s="300"/>
      <c r="BC36" s="300"/>
      <c r="BD36" s="292"/>
      <c r="BE36" s="312"/>
    </row>
    <row r="37" spans="1:57" x14ac:dyDescent="0.3">
      <c r="A37" s="292" t="s">
        <v>337</v>
      </c>
      <c r="B37" s="292"/>
      <c r="C37" s="299" t="s">
        <v>336</v>
      </c>
      <c r="D37" s="299"/>
      <c r="E37" s="299"/>
      <c r="F37" s="299"/>
      <c r="G37" s="299"/>
      <c r="H37" s="299"/>
      <c r="I37" s="300"/>
      <c r="J37" s="300"/>
      <c r="K37" s="300"/>
      <c r="L37" s="299"/>
      <c r="M37" s="299"/>
      <c r="N37" s="299"/>
      <c r="O37" s="299"/>
      <c r="P37" s="300"/>
      <c r="Q37" s="300"/>
      <c r="R37" s="300"/>
      <c r="S37" s="300"/>
      <c r="T37" s="300"/>
      <c r="U37" s="299"/>
      <c r="V37" s="299"/>
      <c r="W37" s="299"/>
      <c r="X37" s="299"/>
      <c r="Y37" s="299"/>
      <c r="Z37" s="300"/>
      <c r="AA37" s="300"/>
      <c r="AB37" s="300"/>
      <c r="AC37" s="300"/>
      <c r="AD37" s="300"/>
      <c r="AE37" s="300"/>
      <c r="AF37" s="300"/>
      <c r="AG37" s="300"/>
      <c r="AH37" s="300"/>
      <c r="AI37" s="300"/>
      <c r="AJ37" s="300"/>
      <c r="AK37" s="300"/>
      <c r="AL37" s="300"/>
      <c r="AM37" s="300"/>
      <c r="AN37" s="300"/>
      <c r="AO37" s="300"/>
      <c r="AP37" s="300"/>
      <c r="AQ37" s="300"/>
      <c r="AR37" s="300"/>
      <c r="AS37" s="300"/>
      <c r="AT37" s="300"/>
      <c r="AU37" s="300"/>
      <c r="AV37" s="300"/>
      <c r="AW37" s="300"/>
      <c r="AX37" s="300"/>
      <c r="AY37" s="300"/>
      <c r="AZ37" s="300"/>
      <c r="BA37" s="300"/>
      <c r="BB37" s="300"/>
      <c r="BC37" s="300"/>
      <c r="BD37" s="292"/>
      <c r="BE37" s="292"/>
    </row>
    <row r="38" spans="1:57" x14ac:dyDescent="0.3">
      <c r="A38" s="292" t="s">
        <v>338</v>
      </c>
      <c r="B38" s="292"/>
      <c r="C38" s="299"/>
      <c r="D38" s="299"/>
      <c r="E38" s="299"/>
      <c r="F38" s="299"/>
      <c r="G38" s="299"/>
      <c r="H38" s="299"/>
      <c r="I38" s="300"/>
      <c r="J38" s="301"/>
      <c r="K38" s="300"/>
      <c r="L38" s="299"/>
      <c r="M38" s="299"/>
      <c r="N38" s="299"/>
      <c r="O38" s="299"/>
      <c r="P38" s="300"/>
      <c r="Q38" s="300"/>
      <c r="R38" s="300"/>
      <c r="S38" s="300"/>
      <c r="T38" s="300"/>
      <c r="U38" s="299"/>
      <c r="V38" s="299"/>
      <c r="W38" s="299"/>
      <c r="X38" s="299"/>
      <c r="Y38" s="299"/>
      <c r="Z38" s="300"/>
      <c r="AA38" s="300"/>
      <c r="AB38" s="300"/>
      <c r="AC38" s="300"/>
      <c r="AD38" s="300"/>
      <c r="AE38" s="300"/>
      <c r="AF38" s="300"/>
      <c r="AG38" s="300"/>
      <c r="AH38" s="300"/>
      <c r="AI38" s="300"/>
      <c r="AJ38" s="301"/>
      <c r="AK38" s="301"/>
      <c r="AL38" s="300"/>
      <c r="AM38" s="300"/>
      <c r="AN38" s="300"/>
      <c r="AO38" s="300"/>
      <c r="AP38" s="299"/>
      <c r="AQ38" s="300"/>
      <c r="AR38" s="300"/>
      <c r="AS38" s="300"/>
      <c r="AT38" s="300"/>
      <c r="AU38" s="300"/>
      <c r="AV38" s="300"/>
      <c r="AW38" s="300"/>
      <c r="AX38" s="300"/>
      <c r="AY38" s="300"/>
      <c r="AZ38" s="300"/>
      <c r="BA38" s="300"/>
      <c r="BB38" s="300"/>
      <c r="BC38" s="313"/>
      <c r="BD38" s="292"/>
      <c r="BE38" s="292"/>
    </row>
    <row r="39" spans="1:57" x14ac:dyDescent="0.3">
      <c r="A39" s="292" t="s">
        <v>339</v>
      </c>
      <c r="B39" s="292"/>
      <c r="C39" s="299"/>
      <c r="D39" s="299"/>
      <c r="E39" s="299"/>
      <c r="F39" s="299"/>
      <c r="G39" s="299"/>
      <c r="H39" s="299"/>
      <c r="I39" s="300"/>
      <c r="J39" s="300"/>
      <c r="K39" s="300"/>
      <c r="L39" s="299"/>
      <c r="M39" s="299"/>
      <c r="N39" s="299"/>
      <c r="O39" s="299"/>
      <c r="P39" s="300"/>
      <c r="Q39" s="300"/>
      <c r="R39" s="300"/>
      <c r="S39" s="300"/>
      <c r="T39" s="300"/>
      <c r="U39" s="299"/>
      <c r="V39" s="299"/>
      <c r="W39" s="299"/>
      <c r="X39" s="299"/>
      <c r="Y39" s="299"/>
      <c r="Z39" s="300"/>
      <c r="AA39" s="300"/>
      <c r="AB39" s="300"/>
      <c r="AC39" s="300"/>
      <c r="AD39" s="300"/>
      <c r="AE39" s="300"/>
      <c r="AF39" s="300"/>
      <c r="AG39" s="300"/>
      <c r="AH39" s="300"/>
      <c r="AI39" s="300"/>
      <c r="AJ39" s="300"/>
      <c r="AK39" s="301"/>
      <c r="AL39" s="300"/>
      <c r="AM39" s="300"/>
      <c r="AN39" s="300"/>
      <c r="AO39" s="300"/>
      <c r="AP39" s="300"/>
      <c r="AQ39" s="300"/>
      <c r="AR39" s="300"/>
      <c r="AS39" s="300"/>
      <c r="AT39" s="300"/>
      <c r="AU39" s="300"/>
      <c r="AV39" s="300"/>
      <c r="AW39" s="300"/>
      <c r="AX39" s="300"/>
      <c r="AY39" s="301"/>
      <c r="AZ39" s="300"/>
      <c r="BA39" s="300"/>
      <c r="BB39" s="300"/>
      <c r="BC39" s="313"/>
      <c r="BD39" s="292"/>
      <c r="BE39" s="292"/>
    </row>
    <row r="40" spans="1:57" x14ac:dyDescent="0.3">
      <c r="A40" s="292" t="s">
        <v>340</v>
      </c>
      <c r="B40" s="292"/>
      <c r="C40" s="299"/>
      <c r="D40" s="299"/>
      <c r="E40" s="299"/>
      <c r="F40" s="299"/>
      <c r="G40" s="299"/>
      <c r="H40" s="299"/>
      <c r="I40" s="300"/>
      <c r="J40" s="300"/>
      <c r="K40" s="300"/>
      <c r="L40" s="299"/>
      <c r="M40" s="299"/>
      <c r="N40" s="299"/>
      <c r="O40" s="299"/>
      <c r="P40" s="300"/>
      <c r="Q40" s="300"/>
      <c r="R40" s="300"/>
      <c r="S40" s="300"/>
      <c r="T40" s="300"/>
      <c r="U40" s="299"/>
      <c r="V40" s="299"/>
      <c r="W40" s="299"/>
      <c r="X40" s="299"/>
      <c r="Y40" s="299"/>
      <c r="Z40" s="300"/>
      <c r="AA40" s="300"/>
      <c r="AB40" s="300"/>
      <c r="AC40" s="300"/>
      <c r="AD40" s="300"/>
      <c r="AE40" s="300"/>
      <c r="AF40" s="300"/>
      <c r="AG40" s="300"/>
      <c r="AH40" s="300"/>
      <c r="AI40" s="300"/>
      <c r="AJ40" s="300"/>
      <c r="AK40" s="300"/>
      <c r="AL40" s="300"/>
      <c r="AM40" s="300"/>
      <c r="AN40" s="300"/>
      <c r="AO40" s="300"/>
      <c r="AP40" s="300"/>
      <c r="AQ40" s="300"/>
      <c r="AR40" s="300"/>
      <c r="AS40" s="300"/>
      <c r="AT40" s="300"/>
      <c r="AU40" s="300"/>
      <c r="AV40" s="300"/>
      <c r="AW40" s="300"/>
      <c r="AX40" s="300"/>
      <c r="AY40" s="300"/>
      <c r="AZ40" s="300"/>
      <c r="BA40" s="300"/>
      <c r="BB40" s="300"/>
      <c r="BC40" s="313"/>
      <c r="BD40" s="292"/>
      <c r="BE40" s="292"/>
    </row>
    <row r="41" spans="1:57" x14ac:dyDescent="0.3">
      <c r="U41" s="307"/>
    </row>
    <row r="43" spans="1:57" ht="18.75" customHeight="1" x14ac:dyDescent="0.35">
      <c r="A43" s="356" t="s">
        <v>346</v>
      </c>
      <c r="B43" s="356"/>
      <c r="C43" s="356"/>
      <c r="D43" s="356"/>
      <c r="E43" s="356"/>
      <c r="F43" s="356"/>
      <c r="G43" s="356"/>
      <c r="H43" s="356"/>
      <c r="I43" s="356"/>
      <c r="J43" s="356"/>
      <c r="K43" s="356"/>
      <c r="L43" s="356"/>
      <c r="M43" s="356"/>
      <c r="N43" s="356"/>
      <c r="O43" s="356"/>
      <c r="P43" s="356"/>
      <c r="Q43" s="299"/>
      <c r="R43" s="357" t="s">
        <v>326</v>
      </c>
      <c r="S43" s="357"/>
      <c r="T43" s="357"/>
      <c r="U43" s="357"/>
      <c r="V43" s="357"/>
      <c r="W43" s="282"/>
      <c r="X43" s="300"/>
      <c r="Y43" s="357" t="s">
        <v>342</v>
      </c>
      <c r="Z43" s="357"/>
      <c r="AA43" s="357"/>
      <c r="AB43" s="357"/>
      <c r="AC43" s="357"/>
      <c r="AD43" s="357"/>
      <c r="AE43" s="308"/>
      <c r="AF43" s="357" t="s">
        <v>343</v>
      </c>
      <c r="AG43" s="357"/>
      <c r="AH43" s="357"/>
      <c r="AI43" s="357"/>
      <c r="AJ43" s="357"/>
      <c r="AK43" s="357"/>
      <c r="AL43" s="301"/>
      <c r="AN43" t="s">
        <v>328</v>
      </c>
      <c r="AR43" s="309"/>
      <c r="AS43" s="282"/>
      <c r="AT43" t="s">
        <v>344</v>
      </c>
      <c r="AX43" s="302"/>
      <c r="AY43" s="282"/>
      <c r="AZ43" t="s">
        <v>329</v>
      </c>
    </row>
    <row r="44" spans="1:57" x14ac:dyDescent="0.3">
      <c r="A44" s="128" t="s">
        <v>330</v>
      </c>
    </row>
    <row r="45" spans="1:57" x14ac:dyDescent="0.3">
      <c r="A45" s="128"/>
      <c r="B45" s="358" t="s">
        <v>331</v>
      </c>
      <c r="C45" s="358"/>
      <c r="D45" s="358"/>
      <c r="E45" s="358"/>
      <c r="F45" s="358"/>
      <c r="G45" s="358"/>
      <c r="H45" s="358"/>
      <c r="I45" s="358"/>
      <c r="J45" s="358"/>
      <c r="K45" s="358"/>
      <c r="L45" s="358"/>
      <c r="M45" s="358"/>
      <c r="N45" s="358"/>
      <c r="O45" s="358"/>
      <c r="P45" s="358"/>
      <c r="Q45" s="358"/>
      <c r="R45" s="358"/>
      <c r="S45" s="358"/>
      <c r="T45" s="358"/>
      <c r="U45" s="359" t="s">
        <v>332</v>
      </c>
      <c r="V45" s="359"/>
      <c r="W45" s="359"/>
      <c r="X45" s="359"/>
      <c r="Y45" s="359"/>
      <c r="Z45" s="359"/>
      <c r="AA45" s="359"/>
      <c r="AB45" s="359"/>
      <c r="AC45" s="359"/>
      <c r="AD45" s="359"/>
      <c r="AE45" s="359"/>
      <c r="AF45" s="359"/>
      <c r="AG45" s="359"/>
      <c r="AH45" s="359"/>
      <c r="AI45" s="359"/>
      <c r="AJ45" s="359"/>
      <c r="AK45" s="359"/>
      <c r="AL45" s="359"/>
      <c r="AM45" s="359"/>
      <c r="AN45" s="359"/>
      <c r="AO45" s="359"/>
      <c r="AP45" s="359"/>
      <c r="AQ45" s="359"/>
      <c r="AR45" s="359"/>
      <c r="AS45" s="359"/>
      <c r="AT45" s="359"/>
      <c r="AU45" s="359"/>
      <c r="AV45" s="359"/>
      <c r="AW45" s="359"/>
      <c r="AX45" s="359"/>
      <c r="AY45" s="359"/>
      <c r="AZ45" s="359"/>
      <c r="BA45" s="359"/>
      <c r="BB45" s="359"/>
      <c r="BC45" s="359"/>
      <c r="BD45" s="359"/>
      <c r="BE45" s="359"/>
    </row>
    <row r="46" spans="1:57" x14ac:dyDescent="0.3">
      <c r="A46" s="303"/>
      <c r="B46" s="353">
        <v>45170</v>
      </c>
      <c r="C46" s="353"/>
      <c r="D46" s="353"/>
      <c r="E46" s="353"/>
      <c r="F46" s="353">
        <v>45200</v>
      </c>
      <c r="G46" s="353"/>
      <c r="H46" s="353"/>
      <c r="I46" s="353"/>
      <c r="J46" s="353">
        <v>45231</v>
      </c>
      <c r="K46" s="353"/>
      <c r="L46" s="353"/>
      <c r="M46" s="353"/>
      <c r="N46" s="353"/>
      <c r="O46" s="353">
        <v>45261</v>
      </c>
      <c r="P46" s="353"/>
      <c r="Q46" s="353"/>
      <c r="R46" s="353"/>
      <c r="S46" s="353">
        <v>45292</v>
      </c>
      <c r="T46" s="353"/>
      <c r="U46" s="353"/>
      <c r="V46" s="353"/>
      <c r="W46" s="353"/>
      <c r="X46" s="361">
        <v>45323</v>
      </c>
      <c r="Y46" s="361"/>
      <c r="Z46" s="361"/>
      <c r="AA46" s="361"/>
      <c r="AB46" s="360">
        <v>45352</v>
      </c>
      <c r="AC46" s="360"/>
      <c r="AD46" s="360"/>
      <c r="AE46" s="360"/>
      <c r="AF46" s="360">
        <v>45383</v>
      </c>
      <c r="AG46" s="360"/>
      <c r="AH46" s="360"/>
      <c r="AI46" s="360"/>
      <c r="AJ46" s="360">
        <v>45413</v>
      </c>
      <c r="AK46" s="360"/>
      <c r="AL46" s="360"/>
      <c r="AM46" s="360"/>
      <c r="AN46" s="360"/>
      <c r="AO46" s="360">
        <v>45444</v>
      </c>
      <c r="AP46" s="360"/>
      <c r="AQ46" s="360"/>
      <c r="AR46" s="360"/>
      <c r="AS46" s="360">
        <v>45474</v>
      </c>
      <c r="AT46" s="360"/>
      <c r="AU46" s="360"/>
      <c r="AV46" s="360"/>
      <c r="AW46" s="361">
        <v>45505</v>
      </c>
      <c r="AX46" s="361"/>
      <c r="AY46" s="361"/>
      <c r="AZ46" s="361"/>
      <c r="BA46" s="361"/>
      <c r="BB46" s="353">
        <v>45536</v>
      </c>
      <c r="BC46" s="353"/>
      <c r="BD46" s="353"/>
      <c r="BE46" s="353"/>
    </row>
    <row r="47" spans="1:57" x14ac:dyDescent="0.3">
      <c r="A47" s="303" t="s">
        <v>333</v>
      </c>
      <c r="B47" s="304">
        <v>45173</v>
      </c>
      <c r="C47" s="304">
        <v>45180</v>
      </c>
      <c r="D47" s="304">
        <f t="shared" ref="D47:AI47" si="6">C47+7</f>
        <v>45187</v>
      </c>
      <c r="E47" s="304">
        <f t="shared" si="6"/>
        <v>45194</v>
      </c>
      <c r="F47" s="304">
        <f t="shared" si="6"/>
        <v>45201</v>
      </c>
      <c r="G47" s="304">
        <f t="shared" si="6"/>
        <v>45208</v>
      </c>
      <c r="H47" s="304">
        <f t="shared" si="6"/>
        <v>45215</v>
      </c>
      <c r="I47" s="304">
        <f t="shared" si="6"/>
        <v>45222</v>
      </c>
      <c r="J47" s="304">
        <f t="shared" si="6"/>
        <v>45229</v>
      </c>
      <c r="K47" s="304">
        <f t="shared" si="6"/>
        <v>45236</v>
      </c>
      <c r="L47" s="304">
        <f t="shared" si="6"/>
        <v>45243</v>
      </c>
      <c r="M47" s="304">
        <f t="shared" si="6"/>
        <v>45250</v>
      </c>
      <c r="N47" s="304">
        <f t="shared" si="6"/>
        <v>45257</v>
      </c>
      <c r="O47" s="304">
        <f t="shared" si="6"/>
        <v>45264</v>
      </c>
      <c r="P47" s="304">
        <f t="shared" si="6"/>
        <v>45271</v>
      </c>
      <c r="Q47" s="304">
        <f t="shared" si="6"/>
        <v>45278</v>
      </c>
      <c r="R47" s="304">
        <f t="shared" si="6"/>
        <v>45285</v>
      </c>
      <c r="S47" s="304">
        <f t="shared" si="6"/>
        <v>45292</v>
      </c>
      <c r="T47" s="304">
        <f t="shared" si="6"/>
        <v>45299</v>
      </c>
      <c r="U47" s="304">
        <f t="shared" si="6"/>
        <v>45306</v>
      </c>
      <c r="V47" s="304">
        <f t="shared" si="6"/>
        <v>45313</v>
      </c>
      <c r="W47" s="304">
        <f t="shared" si="6"/>
        <v>45320</v>
      </c>
      <c r="X47" s="304">
        <f t="shared" si="6"/>
        <v>45327</v>
      </c>
      <c r="Y47" s="304">
        <f t="shared" si="6"/>
        <v>45334</v>
      </c>
      <c r="Z47" s="304">
        <f t="shared" si="6"/>
        <v>45341</v>
      </c>
      <c r="AA47" s="304">
        <f t="shared" si="6"/>
        <v>45348</v>
      </c>
      <c r="AB47" s="304">
        <f t="shared" si="6"/>
        <v>45355</v>
      </c>
      <c r="AC47" s="304">
        <f t="shared" si="6"/>
        <v>45362</v>
      </c>
      <c r="AD47" s="304">
        <f t="shared" si="6"/>
        <v>45369</v>
      </c>
      <c r="AE47" s="304">
        <f t="shared" si="6"/>
        <v>45376</v>
      </c>
      <c r="AF47" s="304">
        <f t="shared" si="6"/>
        <v>45383</v>
      </c>
      <c r="AG47" s="304">
        <f t="shared" si="6"/>
        <v>45390</v>
      </c>
      <c r="AH47" s="304">
        <f t="shared" si="6"/>
        <v>45397</v>
      </c>
      <c r="AI47" s="304">
        <f t="shared" si="6"/>
        <v>45404</v>
      </c>
      <c r="AJ47" s="304">
        <f t="shared" ref="AJ47:BE47" si="7">AI47+7</f>
        <v>45411</v>
      </c>
      <c r="AK47" s="304">
        <f t="shared" si="7"/>
        <v>45418</v>
      </c>
      <c r="AL47" s="304">
        <f t="shared" si="7"/>
        <v>45425</v>
      </c>
      <c r="AM47" s="304">
        <f t="shared" si="7"/>
        <v>45432</v>
      </c>
      <c r="AN47" s="304">
        <f t="shared" si="7"/>
        <v>45439</v>
      </c>
      <c r="AO47" s="304">
        <f t="shared" si="7"/>
        <v>45446</v>
      </c>
      <c r="AP47" s="304">
        <f t="shared" si="7"/>
        <v>45453</v>
      </c>
      <c r="AQ47" s="304">
        <f t="shared" si="7"/>
        <v>45460</v>
      </c>
      <c r="AR47" s="304">
        <f t="shared" si="7"/>
        <v>45467</v>
      </c>
      <c r="AS47" s="304">
        <f t="shared" si="7"/>
        <v>45474</v>
      </c>
      <c r="AT47" s="304">
        <f t="shared" si="7"/>
        <v>45481</v>
      </c>
      <c r="AU47" s="304">
        <f t="shared" si="7"/>
        <v>45488</v>
      </c>
      <c r="AV47" s="304">
        <f t="shared" si="7"/>
        <v>45495</v>
      </c>
      <c r="AW47" s="304">
        <f t="shared" si="7"/>
        <v>45502</v>
      </c>
      <c r="AX47" s="304">
        <f t="shared" si="7"/>
        <v>45509</v>
      </c>
      <c r="AY47" s="304">
        <f t="shared" si="7"/>
        <v>45516</v>
      </c>
      <c r="AZ47" s="304">
        <f t="shared" si="7"/>
        <v>45523</v>
      </c>
      <c r="BA47" s="304">
        <f t="shared" si="7"/>
        <v>45530</v>
      </c>
      <c r="BB47" s="310">
        <f t="shared" si="7"/>
        <v>45537</v>
      </c>
      <c r="BC47" s="310">
        <f t="shared" si="7"/>
        <v>45544</v>
      </c>
      <c r="BD47" s="310">
        <f t="shared" si="7"/>
        <v>45551</v>
      </c>
      <c r="BE47" s="311">
        <f t="shared" si="7"/>
        <v>45558</v>
      </c>
    </row>
    <row r="48" spans="1:57" x14ac:dyDescent="0.3">
      <c r="A48" s="292" t="s">
        <v>334</v>
      </c>
      <c r="B48" s="292">
        <v>36</v>
      </c>
      <c r="C48" s="292">
        <v>37</v>
      </c>
      <c r="D48" s="292">
        <v>38</v>
      </c>
      <c r="E48" s="292">
        <v>39</v>
      </c>
      <c r="F48" s="292">
        <v>40</v>
      </c>
      <c r="G48" s="292">
        <v>41</v>
      </c>
      <c r="H48" s="292">
        <v>42</v>
      </c>
      <c r="I48" s="292">
        <v>43</v>
      </c>
      <c r="J48" s="292">
        <v>44</v>
      </c>
      <c r="K48" s="292">
        <v>45</v>
      </c>
      <c r="L48" s="292">
        <v>46</v>
      </c>
      <c r="M48" s="292">
        <v>47</v>
      </c>
      <c r="N48" s="292">
        <v>48</v>
      </c>
      <c r="O48" s="292">
        <v>49</v>
      </c>
      <c r="P48" s="292">
        <v>50</v>
      </c>
      <c r="Q48" s="292">
        <v>51</v>
      </c>
      <c r="R48" s="292">
        <v>52</v>
      </c>
      <c r="S48" s="292">
        <v>1</v>
      </c>
      <c r="T48" s="292">
        <v>2</v>
      </c>
      <c r="U48" s="292">
        <v>3</v>
      </c>
      <c r="V48" s="292">
        <v>4</v>
      </c>
      <c r="W48" s="292">
        <v>5</v>
      </c>
      <c r="X48" s="292">
        <v>6</v>
      </c>
      <c r="Y48" s="292">
        <v>7</v>
      </c>
      <c r="Z48" s="292">
        <v>8</v>
      </c>
      <c r="AA48" s="305">
        <v>9</v>
      </c>
      <c r="AB48" s="292">
        <v>10</v>
      </c>
      <c r="AC48" s="292">
        <v>11</v>
      </c>
      <c r="AD48" s="305">
        <v>12</v>
      </c>
      <c r="AE48" s="292">
        <v>13</v>
      </c>
      <c r="AF48" s="292">
        <v>14</v>
      </c>
      <c r="AG48" s="305">
        <v>15</v>
      </c>
      <c r="AH48" s="292">
        <v>16</v>
      </c>
      <c r="AI48" s="292">
        <v>17</v>
      </c>
      <c r="AJ48" s="305">
        <v>18</v>
      </c>
      <c r="AK48" s="292">
        <v>19</v>
      </c>
      <c r="AL48" s="292">
        <v>20</v>
      </c>
      <c r="AM48" s="305">
        <v>21</v>
      </c>
      <c r="AN48" s="292">
        <v>22</v>
      </c>
      <c r="AO48" s="292">
        <v>23</v>
      </c>
      <c r="AP48" s="305">
        <v>24</v>
      </c>
      <c r="AQ48" s="292">
        <v>25</v>
      </c>
      <c r="AR48" s="292">
        <v>26</v>
      </c>
      <c r="AS48" s="305">
        <v>27</v>
      </c>
      <c r="AT48" s="292">
        <v>28</v>
      </c>
      <c r="AU48" s="292">
        <v>29</v>
      </c>
      <c r="AV48" s="305">
        <v>30</v>
      </c>
      <c r="AW48" s="292">
        <v>31</v>
      </c>
      <c r="AX48" s="292">
        <v>32</v>
      </c>
      <c r="AY48" s="305">
        <v>33</v>
      </c>
      <c r="AZ48" s="292">
        <v>34</v>
      </c>
      <c r="BA48" s="292">
        <v>35</v>
      </c>
      <c r="BB48" s="305">
        <v>36</v>
      </c>
      <c r="BC48" s="292">
        <v>37</v>
      </c>
      <c r="BD48" s="282">
        <v>38</v>
      </c>
      <c r="BE48" s="292">
        <v>39</v>
      </c>
    </row>
    <row r="49" spans="1:57" ht="15.75" customHeight="1" x14ac:dyDescent="0.3">
      <c r="A49" s="292" t="s">
        <v>335</v>
      </c>
      <c r="B49" s="292"/>
      <c r="C49" s="292"/>
      <c r="D49" s="299"/>
      <c r="E49" s="299"/>
      <c r="F49" s="299"/>
      <c r="G49" s="299"/>
      <c r="H49" s="299"/>
      <c r="I49" s="300"/>
      <c r="J49" s="300"/>
      <c r="K49" s="300"/>
      <c r="L49" s="299"/>
      <c r="M49" s="299"/>
      <c r="N49" s="299"/>
      <c r="O49" s="299"/>
      <c r="P49" s="300"/>
      <c r="Q49" s="300"/>
      <c r="R49" s="301"/>
      <c r="S49" s="301"/>
      <c r="T49" s="300"/>
      <c r="U49" s="299"/>
      <c r="V49" s="299"/>
      <c r="W49" s="299"/>
      <c r="X49" s="299"/>
      <c r="Y49" s="308"/>
      <c r="Z49" s="308"/>
      <c r="AA49" s="308"/>
      <c r="AB49" s="308"/>
      <c r="AC49" s="308"/>
      <c r="AD49" s="308"/>
      <c r="AE49" s="308"/>
      <c r="AF49" s="301"/>
      <c r="AG49" s="308"/>
      <c r="AH49" s="308"/>
      <c r="AI49" s="308"/>
      <c r="AJ49" s="308"/>
      <c r="AK49" s="308"/>
      <c r="AL49" s="308"/>
      <c r="AM49" s="301"/>
      <c r="AN49" s="308"/>
      <c r="AO49" s="308"/>
      <c r="AP49" s="308"/>
      <c r="AQ49" s="308"/>
      <c r="AR49" s="308"/>
      <c r="AS49" s="308"/>
      <c r="AT49" s="308"/>
      <c r="AU49" s="308"/>
      <c r="AV49" s="308"/>
      <c r="AW49" s="308"/>
      <c r="AX49" s="308"/>
      <c r="AY49" s="308"/>
      <c r="AZ49" s="308"/>
      <c r="BA49" s="308"/>
      <c r="BB49" s="308"/>
      <c r="BC49" s="308"/>
      <c r="BD49" s="308"/>
      <c r="BE49" s="314"/>
    </row>
    <row r="50" spans="1:57" x14ac:dyDescent="0.3">
      <c r="A50" s="292" t="s">
        <v>337</v>
      </c>
      <c r="B50" s="292"/>
      <c r="C50" s="299" t="s">
        <v>336</v>
      </c>
      <c r="D50" s="299"/>
      <c r="E50" s="299"/>
      <c r="F50" s="299"/>
      <c r="G50" s="299"/>
      <c r="H50" s="299"/>
      <c r="I50" s="300"/>
      <c r="J50" s="300"/>
      <c r="K50" s="300"/>
      <c r="L50" s="299"/>
      <c r="M50" s="299"/>
      <c r="N50" s="299"/>
      <c r="O50" s="299"/>
      <c r="P50" s="300"/>
      <c r="Q50" s="300"/>
      <c r="R50" s="309"/>
      <c r="S50" s="309"/>
      <c r="T50" s="300"/>
      <c r="U50" s="299"/>
      <c r="V50" s="299"/>
      <c r="W50" s="299"/>
      <c r="X50" s="299"/>
      <c r="Y50" s="308"/>
      <c r="Z50" s="308"/>
      <c r="AA50" s="308"/>
      <c r="AB50" s="308"/>
      <c r="AC50" s="308"/>
      <c r="AD50" s="308"/>
      <c r="AE50" s="308"/>
      <c r="AF50" s="308"/>
      <c r="AG50" s="308"/>
      <c r="AH50" s="308"/>
      <c r="AI50" s="308"/>
      <c r="AJ50" s="308"/>
      <c r="AK50" s="308"/>
      <c r="AL50" s="308"/>
      <c r="AM50" s="308"/>
      <c r="AN50" s="308"/>
      <c r="AO50" s="308"/>
      <c r="AP50" s="308"/>
      <c r="AQ50" s="308"/>
      <c r="AR50" s="308"/>
      <c r="AS50" s="308"/>
      <c r="AT50" s="308"/>
      <c r="AU50" s="308"/>
      <c r="AV50" s="308"/>
      <c r="AW50" s="308"/>
      <c r="AX50" s="308"/>
      <c r="AY50" s="308"/>
      <c r="AZ50" s="308"/>
      <c r="BA50" s="308"/>
      <c r="BB50" s="308"/>
      <c r="BC50" s="308"/>
      <c r="BD50" s="308"/>
      <c r="BE50" s="308"/>
    </row>
    <row r="51" spans="1:57" x14ac:dyDescent="0.3">
      <c r="A51" s="292" t="s">
        <v>338</v>
      </c>
      <c r="B51" s="292"/>
      <c r="C51" s="299"/>
      <c r="D51" s="299"/>
      <c r="E51" s="299"/>
      <c r="F51" s="299"/>
      <c r="G51" s="299"/>
      <c r="H51" s="299"/>
      <c r="I51" s="300"/>
      <c r="J51" s="301"/>
      <c r="K51" s="300"/>
      <c r="L51" s="299"/>
      <c r="M51" s="299"/>
      <c r="N51" s="299"/>
      <c r="O51" s="299"/>
      <c r="P51" s="300"/>
      <c r="Q51" s="300"/>
      <c r="R51" s="309"/>
      <c r="S51" s="309"/>
      <c r="T51" s="300"/>
      <c r="U51" s="299"/>
      <c r="V51" s="299"/>
      <c r="W51" s="299"/>
      <c r="X51" s="299"/>
      <c r="Y51" s="308"/>
      <c r="Z51" s="308"/>
      <c r="AA51" s="308"/>
      <c r="AB51" s="308"/>
      <c r="AC51" s="308"/>
      <c r="AD51" s="308"/>
      <c r="AE51" s="308"/>
      <c r="AF51" s="308"/>
      <c r="AG51" s="308"/>
      <c r="AH51" s="308"/>
      <c r="AI51" s="308"/>
      <c r="AJ51" s="301"/>
      <c r="AK51" s="301"/>
      <c r="AL51" s="308"/>
      <c r="AM51" s="308"/>
      <c r="AN51" s="308"/>
      <c r="AO51" s="308"/>
      <c r="AP51" s="308"/>
      <c r="AQ51" s="308"/>
      <c r="AR51" s="308"/>
      <c r="AS51" s="308"/>
      <c r="AT51" s="308"/>
      <c r="AU51" s="308"/>
      <c r="AV51" s="308"/>
      <c r="AW51" s="308"/>
      <c r="AX51" s="308"/>
      <c r="AY51" s="308"/>
      <c r="AZ51" s="308"/>
      <c r="BA51" s="308"/>
      <c r="BB51" s="308"/>
      <c r="BC51" s="313"/>
      <c r="BD51" s="308"/>
      <c r="BE51" s="308"/>
    </row>
    <row r="52" spans="1:57" x14ac:dyDescent="0.3">
      <c r="A52" s="292" t="s">
        <v>339</v>
      </c>
      <c r="B52" s="292"/>
      <c r="C52" s="299"/>
      <c r="D52" s="299"/>
      <c r="E52" s="299"/>
      <c r="F52" s="299"/>
      <c r="G52" s="299"/>
      <c r="H52" s="299"/>
      <c r="I52" s="300"/>
      <c r="J52" s="309"/>
      <c r="K52" s="300"/>
      <c r="L52" s="299"/>
      <c r="M52" s="299"/>
      <c r="N52" s="299"/>
      <c r="O52" s="299"/>
      <c r="P52" s="300"/>
      <c r="Q52" s="300"/>
      <c r="R52" s="309"/>
      <c r="S52" s="309"/>
      <c r="T52" s="300"/>
      <c r="U52" s="299"/>
      <c r="V52" s="299"/>
      <c r="W52" s="299"/>
      <c r="X52" s="299"/>
      <c r="Y52" s="308"/>
      <c r="Z52" s="308"/>
      <c r="AA52" s="308"/>
      <c r="AB52" s="308"/>
      <c r="AC52" s="308"/>
      <c r="AD52" s="308"/>
      <c r="AE52" s="308"/>
      <c r="AF52" s="308"/>
      <c r="AG52" s="308"/>
      <c r="AH52" s="308"/>
      <c r="AI52" s="308"/>
      <c r="AJ52" s="308"/>
      <c r="AK52" s="301"/>
      <c r="AL52" s="308"/>
      <c r="AM52" s="308"/>
      <c r="AN52" s="308"/>
      <c r="AO52" s="308"/>
      <c r="AP52" s="308"/>
      <c r="AQ52" s="308"/>
      <c r="AR52" s="308"/>
      <c r="AS52" s="308"/>
      <c r="AT52" s="308"/>
      <c r="AU52" s="308"/>
      <c r="AV52" s="308"/>
      <c r="AW52" s="308"/>
      <c r="AX52" s="308"/>
      <c r="AY52" s="301"/>
      <c r="AZ52" s="308"/>
      <c r="BA52" s="308"/>
      <c r="BB52" s="308"/>
      <c r="BC52" s="313"/>
      <c r="BD52" s="308"/>
      <c r="BE52" s="308"/>
    </row>
    <row r="53" spans="1:57" x14ac:dyDescent="0.3">
      <c r="A53" s="292" t="s">
        <v>340</v>
      </c>
      <c r="B53" s="292"/>
      <c r="C53" s="299"/>
      <c r="D53" s="299"/>
      <c r="E53" s="299"/>
      <c r="F53" s="299"/>
      <c r="G53" s="299"/>
      <c r="H53" s="299"/>
      <c r="I53" s="300"/>
      <c r="J53" s="309"/>
      <c r="K53" s="300"/>
      <c r="L53" s="299"/>
      <c r="M53" s="299"/>
      <c r="N53" s="299"/>
      <c r="O53" s="299"/>
      <c r="P53" s="300"/>
      <c r="Q53" s="300"/>
      <c r="R53" s="309"/>
      <c r="S53" s="309"/>
      <c r="T53" s="300"/>
      <c r="U53" s="299"/>
      <c r="V53" s="299"/>
      <c r="W53" s="299"/>
      <c r="X53" s="299"/>
      <c r="Y53" s="308"/>
      <c r="Z53" s="308"/>
      <c r="AA53" s="308"/>
      <c r="AB53" s="308"/>
      <c r="AC53" s="308"/>
      <c r="AD53" s="308"/>
      <c r="AE53" s="308"/>
      <c r="AF53" s="308"/>
      <c r="AG53" s="308"/>
      <c r="AH53" s="308"/>
      <c r="AI53" s="308"/>
      <c r="AJ53" s="308"/>
      <c r="AK53" s="308"/>
      <c r="AL53" s="308"/>
      <c r="AM53" s="308"/>
      <c r="AN53" s="308"/>
      <c r="AO53" s="308"/>
      <c r="AP53" s="308"/>
      <c r="AQ53" s="308"/>
      <c r="AR53" s="308"/>
      <c r="AS53" s="308"/>
      <c r="AT53" s="308"/>
      <c r="AU53" s="308"/>
      <c r="AV53" s="308"/>
      <c r="AW53" s="308"/>
      <c r="AX53" s="308"/>
      <c r="AY53" s="308"/>
      <c r="AZ53" s="308"/>
      <c r="BA53" s="308"/>
      <c r="BB53" s="308"/>
      <c r="BC53" s="313"/>
      <c r="BD53" s="308"/>
      <c r="BE53" s="308"/>
    </row>
    <row r="57" spans="1:57" ht="18" x14ac:dyDescent="0.35">
      <c r="B57" s="315" t="s">
        <v>347</v>
      </c>
    </row>
    <row r="59" spans="1:57" x14ac:dyDescent="0.3">
      <c r="A59" s="316"/>
      <c r="B59" s="363" t="s">
        <v>331</v>
      </c>
      <c r="C59" s="363"/>
      <c r="D59" s="363"/>
      <c r="E59" s="363"/>
      <c r="F59" s="363"/>
      <c r="G59" s="363"/>
      <c r="H59" s="363"/>
      <c r="I59" s="363"/>
      <c r="J59" s="363"/>
      <c r="K59" s="363"/>
      <c r="L59" s="363"/>
      <c r="M59" s="363"/>
      <c r="N59" s="363"/>
      <c r="O59" s="363"/>
      <c r="P59" s="363"/>
      <c r="Q59" s="363"/>
      <c r="R59" s="363"/>
      <c r="S59" s="363"/>
      <c r="T59" s="363"/>
      <c r="U59" s="363"/>
      <c r="V59" s="363"/>
      <c r="W59" s="363"/>
      <c r="X59" s="364" t="s">
        <v>348</v>
      </c>
      <c r="Y59" s="364"/>
      <c r="Z59" s="364"/>
      <c r="AA59" s="364"/>
      <c r="AB59" s="364"/>
      <c r="AC59" s="364"/>
      <c r="AD59" s="364"/>
      <c r="AE59" s="364"/>
      <c r="AF59" s="364"/>
      <c r="AG59" s="364"/>
      <c r="AH59" s="364"/>
      <c r="AI59" s="364"/>
      <c r="AJ59" s="364"/>
      <c r="AK59" s="364"/>
      <c r="AL59" s="364"/>
      <c r="AM59" s="364"/>
      <c r="AN59" s="364"/>
      <c r="AO59" s="364"/>
      <c r="AP59" s="364"/>
      <c r="AQ59" s="364"/>
      <c r="AR59" s="364"/>
      <c r="AS59" s="364"/>
      <c r="AT59" s="364"/>
      <c r="AU59" s="364"/>
      <c r="AV59" s="364"/>
      <c r="AW59" s="364"/>
      <c r="AX59" s="364"/>
      <c r="AY59" s="364"/>
      <c r="AZ59" s="364"/>
      <c r="BA59" s="364"/>
      <c r="BB59" s="364"/>
      <c r="BC59" s="364"/>
      <c r="BD59" s="364"/>
      <c r="BE59" s="364"/>
    </row>
    <row r="60" spans="1:57" x14ac:dyDescent="0.3">
      <c r="A60" s="317"/>
      <c r="B60" s="365">
        <v>45170</v>
      </c>
      <c r="C60" s="365"/>
      <c r="D60" s="365"/>
      <c r="E60" s="365"/>
      <c r="F60" s="365">
        <v>45200</v>
      </c>
      <c r="G60" s="365"/>
      <c r="H60" s="365"/>
      <c r="I60" s="365"/>
      <c r="J60" s="365"/>
      <c r="K60" s="366">
        <v>45231</v>
      </c>
      <c r="L60" s="366"/>
      <c r="M60" s="366"/>
      <c r="N60" s="366"/>
      <c r="O60" s="367">
        <v>45261</v>
      </c>
      <c r="P60" s="367"/>
      <c r="Q60" s="367"/>
      <c r="R60" s="367"/>
      <c r="S60" s="366">
        <v>45292</v>
      </c>
      <c r="T60" s="366"/>
      <c r="U60" s="366"/>
      <c r="V60" s="366"/>
      <c r="W60" s="366"/>
      <c r="X60" s="365">
        <v>45323</v>
      </c>
      <c r="Y60" s="365"/>
      <c r="Z60" s="365"/>
      <c r="AA60" s="365"/>
      <c r="AB60" s="366">
        <v>45352</v>
      </c>
      <c r="AC60" s="366"/>
      <c r="AD60" s="366"/>
      <c r="AE60" s="366"/>
      <c r="AF60" s="365">
        <v>45383</v>
      </c>
      <c r="AG60" s="365"/>
      <c r="AH60" s="365"/>
      <c r="AI60" s="365"/>
      <c r="AJ60" s="365"/>
      <c r="AK60" s="365">
        <v>45413</v>
      </c>
      <c r="AL60" s="365"/>
      <c r="AM60" s="365"/>
      <c r="AN60" s="365"/>
      <c r="AO60" s="366">
        <v>45444</v>
      </c>
      <c r="AP60" s="366"/>
      <c r="AQ60" s="366"/>
      <c r="AR60" s="366"/>
      <c r="AS60" s="365">
        <v>45474</v>
      </c>
      <c r="AT60" s="365"/>
      <c r="AU60" s="365"/>
      <c r="AV60" s="365"/>
      <c r="AW60" s="365"/>
      <c r="AX60" s="368" t="s">
        <v>349</v>
      </c>
      <c r="AY60" s="368"/>
      <c r="AZ60" s="368"/>
      <c r="BA60" s="368"/>
      <c r="BB60" s="366">
        <v>45536</v>
      </c>
      <c r="BC60" s="366"/>
      <c r="BD60" s="366"/>
      <c r="BE60" s="366"/>
    </row>
    <row r="61" spans="1:57" x14ac:dyDescent="0.3">
      <c r="A61" s="318" t="s">
        <v>334</v>
      </c>
      <c r="B61" s="319">
        <v>36</v>
      </c>
      <c r="C61" s="319">
        <v>37</v>
      </c>
      <c r="D61" s="319">
        <v>38</v>
      </c>
      <c r="E61" s="318">
        <v>39</v>
      </c>
      <c r="F61" s="319">
        <v>40</v>
      </c>
      <c r="G61" s="319">
        <v>41</v>
      </c>
      <c r="H61" s="319">
        <v>42</v>
      </c>
      <c r="I61" s="319">
        <v>43</v>
      </c>
      <c r="J61" s="320">
        <v>44</v>
      </c>
      <c r="K61" s="319">
        <v>45</v>
      </c>
      <c r="L61" s="319">
        <v>46</v>
      </c>
      <c r="M61" s="319">
        <v>47</v>
      </c>
      <c r="N61" s="319">
        <v>48</v>
      </c>
      <c r="O61" s="319">
        <v>49</v>
      </c>
      <c r="P61" s="319">
        <v>50</v>
      </c>
      <c r="Q61" s="319">
        <v>51</v>
      </c>
      <c r="R61" s="319">
        <v>52</v>
      </c>
      <c r="S61" s="319">
        <v>1</v>
      </c>
      <c r="T61" s="319">
        <v>2</v>
      </c>
      <c r="U61" s="319">
        <v>3</v>
      </c>
      <c r="V61" s="319">
        <v>4</v>
      </c>
      <c r="W61" s="319">
        <v>5</v>
      </c>
      <c r="X61" s="319">
        <v>6</v>
      </c>
      <c r="Y61" s="319">
        <v>7</v>
      </c>
      <c r="Z61" s="319">
        <v>8</v>
      </c>
      <c r="AA61" s="319">
        <v>9</v>
      </c>
      <c r="AB61" s="319">
        <v>10</v>
      </c>
      <c r="AC61" s="319">
        <v>11</v>
      </c>
      <c r="AD61" s="319">
        <v>12</v>
      </c>
      <c r="AE61" s="319">
        <v>13</v>
      </c>
      <c r="AF61" s="319">
        <v>14</v>
      </c>
      <c r="AG61" s="319">
        <v>15</v>
      </c>
      <c r="AH61" s="319">
        <v>16</v>
      </c>
      <c r="AI61" s="319">
        <v>17</v>
      </c>
      <c r="AJ61" s="319">
        <v>18</v>
      </c>
      <c r="AK61" s="319">
        <v>19</v>
      </c>
      <c r="AL61" s="319">
        <v>20</v>
      </c>
      <c r="AM61" s="319">
        <v>21</v>
      </c>
      <c r="AN61" s="319">
        <v>22</v>
      </c>
      <c r="AO61" s="319">
        <v>23</v>
      </c>
      <c r="AP61" s="319">
        <v>24</v>
      </c>
      <c r="AQ61" s="319">
        <v>25</v>
      </c>
      <c r="AR61" s="319">
        <v>26</v>
      </c>
      <c r="AS61" s="319">
        <v>27</v>
      </c>
      <c r="AT61" s="319">
        <v>28</v>
      </c>
      <c r="AU61" s="319">
        <v>29</v>
      </c>
      <c r="AV61" s="319">
        <v>30</v>
      </c>
      <c r="AW61" s="319">
        <v>31</v>
      </c>
      <c r="AX61" s="319">
        <v>32</v>
      </c>
      <c r="AY61" s="319">
        <v>33</v>
      </c>
      <c r="AZ61" s="319">
        <v>34</v>
      </c>
      <c r="BA61" s="319">
        <v>35</v>
      </c>
      <c r="BB61" s="319">
        <v>36</v>
      </c>
      <c r="BC61" s="319">
        <v>37</v>
      </c>
      <c r="BD61" s="319">
        <v>38</v>
      </c>
      <c r="BE61" s="319">
        <v>39</v>
      </c>
    </row>
    <row r="62" spans="1:57" ht="15.6" x14ac:dyDescent="0.3">
      <c r="A62" s="318" t="s">
        <v>335</v>
      </c>
      <c r="B62" s="321"/>
      <c r="C62" s="322"/>
      <c r="D62" s="323"/>
      <c r="E62" s="324"/>
      <c r="F62" s="323"/>
      <c r="G62" s="323"/>
      <c r="H62" s="323"/>
      <c r="I62" s="322"/>
      <c r="J62" s="322"/>
      <c r="K62" s="322"/>
      <c r="L62" s="323"/>
      <c r="M62" s="323"/>
      <c r="N62" s="323"/>
      <c r="O62" s="323"/>
      <c r="P62" s="322"/>
      <c r="Q62" s="322"/>
      <c r="R62" s="325"/>
      <c r="S62" s="325"/>
      <c r="T62" s="322"/>
      <c r="U62" s="323"/>
      <c r="V62" s="323"/>
      <c r="W62" s="323"/>
      <c r="X62" s="323"/>
      <c r="Y62" s="323"/>
      <c r="Z62" s="322"/>
      <c r="AA62" s="322"/>
      <c r="AB62" s="322"/>
      <c r="AC62" s="322"/>
      <c r="AD62" s="322"/>
      <c r="AE62" s="322"/>
      <c r="AF62" s="325"/>
      <c r="AG62" s="322"/>
      <c r="AH62" s="326"/>
      <c r="AI62" s="326"/>
      <c r="AJ62" s="327"/>
      <c r="AK62" s="326"/>
      <c r="AL62" s="326"/>
      <c r="AM62" s="328"/>
      <c r="AN62" s="326"/>
      <c r="AO62" s="322"/>
      <c r="AP62" s="322"/>
      <c r="AQ62" s="322"/>
      <c r="AR62" s="322"/>
      <c r="AS62" s="322"/>
      <c r="AT62" s="322"/>
      <c r="AU62" s="322"/>
      <c r="AV62" s="322"/>
      <c r="AW62" s="322"/>
      <c r="AX62" s="322"/>
      <c r="AY62" s="322"/>
      <c r="AZ62" s="329"/>
      <c r="BA62" s="329"/>
      <c r="BB62" s="322"/>
      <c r="BC62" s="322"/>
      <c r="BD62" s="329"/>
      <c r="BE62" s="329"/>
    </row>
    <row r="63" spans="1:57" ht="15.6" x14ac:dyDescent="0.3">
      <c r="A63" s="318" t="s">
        <v>337</v>
      </c>
      <c r="B63" s="322"/>
      <c r="C63" s="330" t="s">
        <v>336</v>
      </c>
      <c r="D63" s="323"/>
      <c r="E63" s="324"/>
      <c r="F63" s="323"/>
      <c r="G63" s="323"/>
      <c r="H63" s="323"/>
      <c r="I63" s="322"/>
      <c r="J63" s="322"/>
      <c r="K63" s="322"/>
      <c r="L63" s="323"/>
      <c r="M63" s="323"/>
      <c r="N63" s="323"/>
      <c r="O63" s="323"/>
      <c r="P63" s="322"/>
      <c r="Q63" s="322"/>
      <c r="R63" s="322"/>
      <c r="S63" s="322"/>
      <c r="T63" s="322"/>
      <c r="U63" s="323"/>
      <c r="V63" s="323"/>
      <c r="W63" s="323"/>
      <c r="X63" s="323"/>
      <c r="Y63" s="323"/>
      <c r="Z63" s="322"/>
      <c r="AA63" s="322"/>
      <c r="AB63" s="322"/>
      <c r="AC63" s="322"/>
      <c r="AD63" s="322"/>
      <c r="AE63" s="322"/>
      <c r="AF63" s="322"/>
      <c r="AG63" s="322"/>
      <c r="AH63" s="326"/>
      <c r="AI63" s="326"/>
      <c r="AJ63" s="327"/>
      <c r="AK63" s="326"/>
      <c r="AL63" s="326"/>
      <c r="AM63" s="326"/>
      <c r="AN63" s="326"/>
      <c r="AO63" s="322"/>
      <c r="AP63" s="322"/>
      <c r="AQ63" s="322"/>
      <c r="AR63" s="322"/>
      <c r="AS63" s="322"/>
      <c r="AT63" s="322"/>
      <c r="AU63" s="322"/>
      <c r="AV63" s="322"/>
      <c r="AW63" s="322"/>
      <c r="AX63" s="322"/>
      <c r="AY63" s="322"/>
      <c r="AZ63" s="329"/>
      <c r="BA63" s="329"/>
      <c r="BB63" s="322"/>
      <c r="BC63" s="322"/>
      <c r="BD63" s="329"/>
      <c r="BE63" s="329"/>
    </row>
    <row r="64" spans="1:57" ht="15.6" x14ac:dyDescent="0.3">
      <c r="A64" s="318" t="s">
        <v>338</v>
      </c>
      <c r="B64" s="322"/>
      <c r="C64" s="323"/>
      <c r="D64" s="323"/>
      <c r="E64" s="324"/>
      <c r="F64" s="323"/>
      <c r="G64" s="323"/>
      <c r="H64" s="323"/>
      <c r="I64" s="322"/>
      <c r="J64" s="325"/>
      <c r="K64" s="322"/>
      <c r="L64" s="323"/>
      <c r="M64" s="323"/>
      <c r="N64" s="323"/>
      <c r="O64" s="323"/>
      <c r="P64" s="322"/>
      <c r="Q64" s="322"/>
      <c r="R64" s="322"/>
      <c r="S64" s="322"/>
      <c r="T64" s="322"/>
      <c r="U64" s="323"/>
      <c r="V64" s="323"/>
      <c r="W64" s="323"/>
      <c r="X64" s="323"/>
      <c r="Y64" s="323"/>
      <c r="Z64" s="322"/>
      <c r="AA64" s="322"/>
      <c r="AB64" s="322"/>
      <c r="AC64" s="322"/>
      <c r="AD64" s="322"/>
      <c r="AE64" s="322"/>
      <c r="AF64" s="322"/>
      <c r="AG64" s="322"/>
      <c r="AH64" s="326"/>
      <c r="AI64" s="326"/>
      <c r="AJ64" s="328" t="s">
        <v>350</v>
      </c>
      <c r="AK64" s="328" t="s">
        <v>350</v>
      </c>
      <c r="AL64" s="326"/>
      <c r="AM64" s="326"/>
      <c r="AN64" s="326"/>
      <c r="AO64" s="322"/>
      <c r="AP64" s="323"/>
      <c r="AQ64" s="322"/>
      <c r="AR64" s="322"/>
      <c r="AS64" s="322"/>
      <c r="AT64" s="322"/>
      <c r="AU64" s="322"/>
      <c r="AV64" s="322"/>
      <c r="AW64" s="322"/>
      <c r="AX64" s="322"/>
      <c r="AY64" s="322"/>
      <c r="AZ64" s="329"/>
      <c r="BA64" s="329"/>
      <c r="BB64" s="322"/>
      <c r="BC64" s="331"/>
      <c r="BD64" s="329"/>
      <c r="BE64" s="329"/>
    </row>
    <row r="65" spans="1:57" ht="15.6" x14ac:dyDescent="0.3">
      <c r="A65" s="318" t="s">
        <v>339</v>
      </c>
      <c r="B65" s="322"/>
      <c r="C65" s="323"/>
      <c r="D65" s="323"/>
      <c r="E65" s="324"/>
      <c r="F65" s="323"/>
      <c r="G65" s="323"/>
      <c r="H65" s="323"/>
      <c r="I65" s="322"/>
      <c r="J65" s="332"/>
      <c r="K65" s="332"/>
      <c r="L65" s="323"/>
      <c r="M65" s="323"/>
      <c r="N65" s="323"/>
      <c r="O65" s="323"/>
      <c r="P65" s="322"/>
      <c r="Q65" s="322"/>
      <c r="R65" s="322"/>
      <c r="S65" s="322"/>
      <c r="T65" s="322"/>
      <c r="U65" s="323"/>
      <c r="V65" s="323"/>
      <c r="W65" s="323"/>
      <c r="X65" s="323"/>
      <c r="Y65" s="323"/>
      <c r="Z65" s="322"/>
      <c r="AA65" s="322"/>
      <c r="AB65" s="322"/>
      <c r="AC65" s="322"/>
      <c r="AD65" s="322"/>
      <c r="AE65" s="322"/>
      <c r="AF65" s="322"/>
      <c r="AG65" s="322"/>
      <c r="AH65" s="326"/>
      <c r="AI65" s="326"/>
      <c r="AJ65" s="327"/>
      <c r="AK65" s="328" t="s">
        <v>350</v>
      </c>
      <c r="AL65" s="326"/>
      <c r="AM65" s="326"/>
      <c r="AN65" s="326"/>
      <c r="AO65" s="322"/>
      <c r="AP65" s="322"/>
      <c r="AQ65" s="322"/>
      <c r="AR65" s="322"/>
      <c r="AS65" s="322"/>
      <c r="AT65" s="322"/>
      <c r="AU65" s="322"/>
      <c r="AV65" s="322"/>
      <c r="AW65" s="322"/>
      <c r="AX65" s="322"/>
      <c r="AY65" s="325"/>
      <c r="AZ65" s="329"/>
      <c r="BA65" s="329"/>
      <c r="BB65" s="322"/>
      <c r="BC65" s="331"/>
      <c r="BD65" s="329"/>
      <c r="BE65" s="329"/>
    </row>
    <row r="66" spans="1:57" ht="18" x14ac:dyDescent="0.3">
      <c r="A66" s="318" t="s">
        <v>340</v>
      </c>
      <c r="B66" s="322"/>
      <c r="C66" s="323"/>
      <c r="D66" s="323"/>
      <c r="E66" s="324"/>
      <c r="F66" s="323"/>
      <c r="G66" s="323"/>
      <c r="H66" s="323"/>
      <c r="I66" s="322"/>
      <c r="J66" s="332"/>
      <c r="K66" s="332"/>
      <c r="L66" s="323"/>
      <c r="M66" s="323"/>
      <c r="N66" s="333"/>
      <c r="O66" s="323"/>
      <c r="P66" s="322"/>
      <c r="Q66" s="322"/>
      <c r="R66" s="322"/>
      <c r="S66" s="322"/>
      <c r="T66" s="322"/>
      <c r="U66" s="323"/>
      <c r="V66" s="323"/>
      <c r="W66" s="323"/>
      <c r="X66" s="323"/>
      <c r="Y66" s="323"/>
      <c r="Z66" s="322"/>
      <c r="AA66" s="322"/>
      <c r="AB66" s="322"/>
      <c r="AC66" s="322"/>
      <c r="AD66" s="322"/>
      <c r="AE66" s="322"/>
      <c r="AF66" s="322"/>
      <c r="AG66" s="322"/>
      <c r="AH66" s="326"/>
      <c r="AI66" s="326"/>
      <c r="AJ66" s="327"/>
      <c r="AK66" s="326"/>
      <c r="AL66" s="326"/>
      <c r="AM66" s="326"/>
      <c r="AN66" s="326"/>
      <c r="AO66" s="322"/>
      <c r="AP66" s="322"/>
      <c r="AQ66" s="322"/>
      <c r="AR66" s="322"/>
      <c r="AS66" s="322"/>
      <c r="AT66" s="322"/>
      <c r="AU66" s="322"/>
      <c r="AV66" s="322"/>
      <c r="AW66" s="322"/>
      <c r="AX66" s="322"/>
      <c r="AY66" s="322"/>
      <c r="AZ66" s="329"/>
      <c r="BA66" s="329"/>
      <c r="BB66" s="322"/>
      <c r="BC66" s="331"/>
      <c r="BD66" s="329"/>
      <c r="BE66" s="329"/>
    </row>
    <row r="69" spans="1:57" x14ac:dyDescent="0.3">
      <c r="C69" s="334"/>
      <c r="D69" s="335" t="s">
        <v>351</v>
      </c>
      <c r="I69" s="282"/>
      <c r="J69" s="336"/>
      <c r="K69" s="335" t="s">
        <v>352</v>
      </c>
    </row>
    <row r="71" spans="1:57" x14ac:dyDescent="0.3">
      <c r="C71" s="330" t="s">
        <v>336</v>
      </c>
      <c r="D71" t="s">
        <v>353</v>
      </c>
      <c r="J71" s="337"/>
      <c r="K71" t="s">
        <v>354</v>
      </c>
    </row>
    <row r="73" spans="1:57" x14ac:dyDescent="0.3">
      <c r="C73" s="338" t="s">
        <v>350</v>
      </c>
      <c r="D73" s="282"/>
      <c r="E73" s="362" t="s">
        <v>355</v>
      </c>
      <c r="F73" s="362"/>
      <c r="G73" s="362"/>
      <c r="H73" s="362"/>
      <c r="I73" s="339"/>
      <c r="J73" s="339"/>
      <c r="K73" s="339"/>
      <c r="L73" s="339"/>
      <c r="M73" s="339"/>
      <c r="N73" s="339"/>
      <c r="O73" s="339"/>
    </row>
  </sheetData>
  <mergeCells count="91">
    <mergeCell ref="E73:H73"/>
    <mergeCell ref="B59:W59"/>
    <mergeCell ref="X59:BE59"/>
    <mergeCell ref="B60:E60"/>
    <mergeCell ref="F60:J60"/>
    <mergeCell ref="K60:N60"/>
    <mergeCell ref="O60:R60"/>
    <mergeCell ref="S60:W60"/>
    <mergeCell ref="X60:AA60"/>
    <mergeCell ref="AB60:AE60"/>
    <mergeCell ref="AF60:AJ60"/>
    <mergeCell ref="AK60:AN60"/>
    <mergeCell ref="AO60:AR60"/>
    <mergeCell ref="AS60:AW60"/>
    <mergeCell ref="AX60:BA60"/>
    <mergeCell ref="BB60:BE60"/>
    <mergeCell ref="B45:T45"/>
    <mergeCell ref="U45:BE45"/>
    <mergeCell ref="B46:E46"/>
    <mergeCell ref="F46:I46"/>
    <mergeCell ref="J46:N46"/>
    <mergeCell ref="O46:R46"/>
    <mergeCell ref="S46:W46"/>
    <mergeCell ref="X46:AA46"/>
    <mergeCell ref="AB46:AE46"/>
    <mergeCell ref="AF46:AI46"/>
    <mergeCell ref="AJ46:AN46"/>
    <mergeCell ref="AO46:AR46"/>
    <mergeCell ref="AS46:AV46"/>
    <mergeCell ref="AW46:BA46"/>
    <mergeCell ref="BB46:BE46"/>
    <mergeCell ref="A43:P43"/>
    <mergeCell ref="R43:V43"/>
    <mergeCell ref="Y43:AD43"/>
    <mergeCell ref="AF43:AK43"/>
    <mergeCell ref="X33:AA33"/>
    <mergeCell ref="AB33:AE33"/>
    <mergeCell ref="AF33:AI33"/>
    <mergeCell ref="AJ33:AN33"/>
    <mergeCell ref="B33:E33"/>
    <mergeCell ref="F33:I33"/>
    <mergeCell ref="J33:N33"/>
    <mergeCell ref="O33:R33"/>
    <mergeCell ref="S33:W33"/>
    <mergeCell ref="A30:P30"/>
    <mergeCell ref="R30:V30"/>
    <mergeCell ref="Y30:AD30"/>
    <mergeCell ref="B32:T32"/>
    <mergeCell ref="U32:BE32"/>
    <mergeCell ref="AS33:AV33"/>
    <mergeCell ref="AW33:BA33"/>
    <mergeCell ref="BB33:BE33"/>
    <mergeCell ref="AO33:AR33"/>
    <mergeCell ref="B18:T18"/>
    <mergeCell ref="U18:BB18"/>
    <mergeCell ref="B19:E19"/>
    <mergeCell ref="F19:I19"/>
    <mergeCell ref="J19:N19"/>
    <mergeCell ref="O19:R19"/>
    <mergeCell ref="S19:W19"/>
    <mergeCell ref="X19:AA19"/>
    <mergeCell ref="AB19:AE19"/>
    <mergeCell ref="AF19:AI19"/>
    <mergeCell ref="AJ19:AN19"/>
    <mergeCell ref="AO19:AR19"/>
    <mergeCell ref="AS19:AV19"/>
    <mergeCell ref="AW19:BA19"/>
    <mergeCell ref="BB19:BC19"/>
    <mergeCell ref="A16:P16"/>
    <mergeCell ref="R16:V16"/>
    <mergeCell ref="Y16:AD16"/>
    <mergeCell ref="AF16:AK16"/>
    <mergeCell ref="X6:AA6"/>
    <mergeCell ref="AB6:AE6"/>
    <mergeCell ref="AF6:AI6"/>
    <mergeCell ref="AJ6:AN6"/>
    <mergeCell ref="B6:E6"/>
    <mergeCell ref="F6:I6"/>
    <mergeCell ref="J6:N6"/>
    <mergeCell ref="O6:R6"/>
    <mergeCell ref="S6:W6"/>
    <mergeCell ref="A3:P3"/>
    <mergeCell ref="R3:V3"/>
    <mergeCell ref="Y3:AD3"/>
    <mergeCell ref="B5:T5"/>
    <mergeCell ref="U5:BB5"/>
    <mergeCell ref="AS6:AV6"/>
    <mergeCell ref="AW6:BA6"/>
    <mergeCell ref="BB6:BC6"/>
    <mergeCell ref="AO6:AR6"/>
    <mergeCell ref="AC2:AK2"/>
  </mergeCells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zoomScale="95" zoomScaleNormal="95" workbookViewId="0">
      <selection activeCell="A27" sqref="A27"/>
    </sheetView>
  </sheetViews>
  <sheetFormatPr defaultColWidth="9.21875" defaultRowHeight="14.4" x14ac:dyDescent="0.3"/>
  <cols>
    <col min="3" max="3" width="31.44140625" customWidth="1"/>
  </cols>
  <sheetData>
    <row r="2" spans="2:8" x14ac:dyDescent="0.3">
      <c r="B2" s="128" t="s">
        <v>356</v>
      </c>
    </row>
    <row r="4" spans="2:8" x14ac:dyDescent="0.3">
      <c r="B4" s="340" t="s">
        <v>357</v>
      </c>
    </row>
    <row r="5" spans="2:8" x14ac:dyDescent="0.3">
      <c r="C5" s="340" t="s">
        <v>358</v>
      </c>
      <c r="D5" s="340"/>
      <c r="E5" s="340"/>
      <c r="F5" s="340" t="s">
        <v>359</v>
      </c>
    </row>
    <row r="6" spans="2:8" x14ac:dyDescent="0.3">
      <c r="B6" s="340" t="s">
        <v>360</v>
      </c>
      <c r="C6" s="341">
        <v>45181</v>
      </c>
      <c r="F6" t="s">
        <v>361</v>
      </c>
    </row>
    <row r="7" spans="2:8" x14ac:dyDescent="0.3">
      <c r="B7" s="340"/>
      <c r="C7" s="341"/>
    </row>
    <row r="8" spans="2:8" ht="21" x14ac:dyDescent="0.4">
      <c r="B8" s="342" t="s">
        <v>362</v>
      </c>
      <c r="C8" s="343">
        <v>45545</v>
      </c>
      <c r="D8" s="344"/>
      <c r="E8" s="344"/>
      <c r="F8" s="344" t="s">
        <v>363</v>
      </c>
      <c r="G8" s="344"/>
      <c r="H8" s="344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M1 2324</vt:lpstr>
      <vt:lpstr>Export CSV</vt:lpstr>
      <vt:lpstr>M2 2324</vt:lpstr>
      <vt:lpstr>BlocsModules2125</vt:lpstr>
      <vt:lpstr>MAJ</vt:lpstr>
      <vt:lpstr>Calendrier 2324 SIGMA</vt:lpstr>
      <vt:lpstr>202425</vt:lpstr>
      <vt:lpstr>'M2 2324'!DateDebutSemaine</vt:lpstr>
      <vt:lpstr>'M1 2324'!Table</vt:lpstr>
      <vt:lpstr>'M2 2324'!Table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paege</dc:creator>
  <dc:description/>
  <cp:lastModifiedBy>Abir benabdelghaffar</cp:lastModifiedBy>
  <cp:revision>142</cp:revision>
  <cp:lastPrinted>1601-01-01T00:00:00Z</cp:lastPrinted>
  <dcterms:created xsi:type="dcterms:W3CDTF">2023-05-20T06:49:45Z</dcterms:created>
  <dcterms:modified xsi:type="dcterms:W3CDTF">2024-03-23T00:50:43Z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