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ri\Documents\4th Year\Project\GitHubRepository\"/>
    </mc:Choice>
  </mc:AlternateContent>
  <xr:revisionPtr revIDLastSave="0" documentId="13_ncr:1_{34910B41-9A20-44E2-A2BE-EF72480C7CE4}" xr6:coauthVersionLast="46" xr6:coauthVersionMax="46" xr10:uidLastSave="{00000000-0000-0000-0000-000000000000}"/>
  <bookViews>
    <workbookView xWindow="2082" yWindow="6" windowWidth="11886" windowHeight="10200" firstSheet="7" activeTab="9" xr2:uid="{6B08A077-AAED-4B23-8724-402B5B8E852D}"/>
  </bookViews>
  <sheets>
    <sheet name="Weekly" sheetId="2" r:id="rId1"/>
    <sheet name="Sheet5" sheetId="5" r:id="rId2"/>
    <sheet name="Sheet7" sheetId="7" r:id="rId3"/>
    <sheet name="Daily" sheetId="9" r:id="rId4"/>
    <sheet name="DailyT" sheetId="10" r:id="rId5"/>
    <sheet name="PosteriorT" sheetId="11" r:id="rId6"/>
    <sheet name="Posterior" sheetId="15" r:id="rId7"/>
    <sheet name="PosteriorRT" sheetId="18" r:id="rId8"/>
    <sheet name="PosteriorST" sheetId="19" r:id="rId9"/>
    <sheet name="Sheet8" sheetId="8" r:id="rId10"/>
    <sheet name="Sheet6" sheetId="6" r:id="rId11"/>
    <sheet name="Sheet1" sheetId="1" r:id="rId12"/>
    <sheet name="Sheet3" sheetId="3" r:id="rId13"/>
    <sheet name="Sheet4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9" l="1"/>
  <c r="I32" i="19"/>
  <c r="H32" i="19"/>
  <c r="G32" i="19"/>
  <c r="F32" i="19"/>
  <c r="E32" i="19"/>
  <c r="D32" i="19"/>
  <c r="C32" i="19"/>
  <c r="B32" i="19"/>
  <c r="J31" i="19"/>
  <c r="I31" i="19"/>
  <c r="H31" i="19"/>
  <c r="G31" i="19"/>
  <c r="F31" i="19"/>
  <c r="E31" i="19"/>
  <c r="D31" i="19"/>
  <c r="C31" i="19"/>
  <c r="B31" i="19"/>
  <c r="J30" i="19"/>
  <c r="I30" i="19"/>
  <c r="H30" i="19"/>
  <c r="G30" i="19"/>
  <c r="F30" i="19"/>
  <c r="E30" i="19"/>
  <c r="D30" i="19"/>
  <c r="C30" i="19"/>
  <c r="B30" i="19"/>
  <c r="J29" i="19"/>
  <c r="I29" i="19"/>
  <c r="H29" i="19"/>
  <c r="G29" i="19"/>
  <c r="F29" i="19"/>
  <c r="E29" i="19"/>
  <c r="D29" i="19"/>
  <c r="C29" i="19"/>
  <c r="B29" i="19"/>
  <c r="J28" i="19"/>
  <c r="I28" i="19"/>
  <c r="H28" i="19"/>
  <c r="G28" i="19"/>
  <c r="F28" i="19"/>
  <c r="E28" i="19"/>
  <c r="D28" i="19"/>
  <c r="C28" i="19"/>
  <c r="B28" i="19"/>
  <c r="J27" i="19"/>
  <c r="I27" i="19"/>
  <c r="H27" i="19"/>
  <c r="G27" i="19"/>
  <c r="F27" i="19"/>
  <c r="E27" i="19"/>
  <c r="D27" i="19"/>
  <c r="C27" i="19"/>
  <c r="B27" i="19"/>
  <c r="J26" i="19"/>
  <c r="I26" i="19"/>
  <c r="H26" i="19"/>
  <c r="G26" i="19"/>
  <c r="F26" i="19"/>
  <c r="E26" i="19"/>
  <c r="D26" i="19"/>
  <c r="C26" i="19"/>
  <c r="B26" i="19"/>
  <c r="J25" i="19"/>
  <c r="I25" i="19"/>
  <c r="H25" i="19"/>
  <c r="G25" i="19"/>
  <c r="F25" i="19"/>
  <c r="E25" i="19"/>
  <c r="D25" i="19"/>
  <c r="C25" i="19"/>
  <c r="B25" i="19"/>
  <c r="J24" i="19"/>
  <c r="I24" i="19"/>
  <c r="H24" i="19"/>
  <c r="G24" i="19"/>
  <c r="F24" i="19"/>
  <c r="E24" i="19"/>
  <c r="D24" i="19"/>
  <c r="C24" i="19"/>
  <c r="B24" i="19"/>
  <c r="J23" i="19"/>
  <c r="I23" i="19"/>
  <c r="H23" i="19"/>
  <c r="G23" i="19"/>
  <c r="F23" i="19"/>
  <c r="E23" i="19"/>
  <c r="D23" i="19"/>
  <c r="C23" i="19"/>
  <c r="B23" i="19"/>
  <c r="J22" i="19"/>
  <c r="I22" i="19"/>
  <c r="H22" i="19"/>
  <c r="G22" i="19"/>
  <c r="F22" i="19"/>
  <c r="E22" i="19"/>
  <c r="D22" i="19"/>
  <c r="C22" i="19"/>
  <c r="B22" i="19"/>
  <c r="J21" i="19"/>
  <c r="I21" i="19"/>
  <c r="H21" i="19"/>
  <c r="G21" i="19"/>
  <c r="F21" i="19"/>
  <c r="E21" i="19"/>
  <c r="D21" i="19"/>
  <c r="C21" i="19"/>
  <c r="B21" i="19"/>
  <c r="J20" i="19"/>
  <c r="I20" i="19"/>
  <c r="H20" i="19"/>
  <c r="G20" i="19"/>
  <c r="F20" i="19"/>
  <c r="E20" i="19"/>
  <c r="D20" i="19"/>
  <c r="C20" i="19"/>
  <c r="B20" i="19"/>
  <c r="J19" i="19"/>
  <c r="I19" i="19"/>
  <c r="H19" i="19"/>
  <c r="G19" i="19"/>
  <c r="F19" i="19"/>
  <c r="E19" i="19"/>
  <c r="D19" i="19"/>
  <c r="C19" i="19"/>
  <c r="B19" i="19"/>
  <c r="J18" i="19"/>
  <c r="I18" i="19"/>
  <c r="H18" i="19"/>
  <c r="G18" i="19"/>
  <c r="F18" i="19"/>
  <c r="E18" i="19"/>
  <c r="D18" i="19"/>
  <c r="C18" i="19"/>
  <c r="B18" i="19"/>
  <c r="J17" i="19"/>
  <c r="I17" i="19"/>
  <c r="H17" i="19"/>
  <c r="G17" i="19"/>
  <c r="F17" i="19"/>
  <c r="E17" i="19"/>
  <c r="D17" i="19"/>
  <c r="C17" i="19"/>
  <c r="B17" i="19"/>
  <c r="J16" i="19"/>
  <c r="I16" i="19"/>
  <c r="H16" i="19"/>
  <c r="G16" i="19"/>
  <c r="F16" i="19"/>
  <c r="E16" i="19"/>
  <c r="D16" i="19"/>
  <c r="C16" i="19"/>
  <c r="B16" i="19"/>
  <c r="J15" i="19"/>
  <c r="I15" i="19"/>
  <c r="H15" i="19"/>
  <c r="G15" i="19"/>
  <c r="F15" i="19"/>
  <c r="E15" i="19"/>
  <c r="D15" i="19"/>
  <c r="C15" i="19"/>
  <c r="B15" i="19"/>
  <c r="J14" i="19"/>
  <c r="I14" i="19"/>
  <c r="H14" i="19"/>
  <c r="G14" i="19"/>
  <c r="F14" i="19"/>
  <c r="E14" i="19"/>
  <c r="D14" i="19"/>
  <c r="C14" i="19"/>
  <c r="B14" i="19"/>
  <c r="J13" i="19"/>
  <c r="I13" i="19"/>
  <c r="H13" i="19"/>
  <c r="G13" i="19"/>
  <c r="F13" i="19"/>
  <c r="E13" i="19"/>
  <c r="D13" i="19"/>
  <c r="C13" i="19"/>
  <c r="B13" i="19"/>
  <c r="J12" i="19"/>
  <c r="I12" i="19"/>
  <c r="H12" i="19"/>
  <c r="G12" i="19"/>
  <c r="F12" i="19"/>
  <c r="E12" i="19"/>
  <c r="D12" i="19"/>
  <c r="C12" i="19"/>
  <c r="B12" i="19"/>
  <c r="J11" i="19"/>
  <c r="I11" i="19"/>
  <c r="H11" i="19"/>
  <c r="G11" i="19"/>
  <c r="F11" i="19"/>
  <c r="E11" i="19"/>
  <c r="D11" i="19"/>
  <c r="C11" i="19"/>
  <c r="B11" i="19"/>
  <c r="J10" i="19"/>
  <c r="I10" i="19"/>
  <c r="H10" i="19"/>
  <c r="G10" i="19"/>
  <c r="F10" i="19"/>
  <c r="E10" i="19"/>
  <c r="D10" i="19"/>
  <c r="C10" i="19"/>
  <c r="B10" i="19"/>
  <c r="J9" i="19"/>
  <c r="I9" i="19"/>
  <c r="H9" i="19"/>
  <c r="G9" i="19"/>
  <c r="F9" i="19"/>
  <c r="E9" i="19"/>
  <c r="D9" i="19"/>
  <c r="C9" i="19"/>
  <c r="B9" i="19"/>
  <c r="J8" i="19"/>
  <c r="I8" i="19"/>
  <c r="H8" i="19"/>
  <c r="G8" i="19"/>
  <c r="F8" i="19"/>
  <c r="E8" i="19"/>
  <c r="D8" i="19"/>
  <c r="C8" i="19"/>
  <c r="B8" i="19"/>
  <c r="J7" i="19"/>
  <c r="I7" i="19"/>
  <c r="H7" i="19"/>
  <c r="G7" i="19"/>
  <c r="F7" i="19"/>
  <c r="E7" i="19"/>
  <c r="D7" i="19"/>
  <c r="C7" i="19"/>
  <c r="B7" i="19"/>
  <c r="J6" i="19"/>
  <c r="I6" i="19"/>
  <c r="H6" i="19"/>
  <c r="G6" i="19"/>
  <c r="F6" i="19"/>
  <c r="E6" i="19"/>
  <c r="D6" i="19"/>
  <c r="C6" i="19"/>
  <c r="B6" i="19"/>
  <c r="J5" i="19"/>
  <c r="I5" i="19"/>
  <c r="H5" i="19"/>
  <c r="G5" i="19"/>
  <c r="F5" i="19"/>
  <c r="E5" i="19"/>
  <c r="D5" i="19"/>
  <c r="C5" i="19"/>
  <c r="B5" i="19"/>
  <c r="J4" i="19"/>
  <c r="I4" i="19"/>
  <c r="H4" i="19"/>
  <c r="G4" i="19"/>
  <c r="F4" i="19"/>
  <c r="E4" i="19"/>
  <c r="D4" i="19"/>
  <c r="C4" i="19"/>
  <c r="B4" i="19"/>
  <c r="J3" i="19"/>
  <c r="I3" i="19"/>
  <c r="H3" i="19"/>
  <c r="G3" i="19"/>
  <c r="F3" i="19"/>
  <c r="E3" i="19"/>
  <c r="D3" i="19"/>
  <c r="C3" i="19"/>
  <c r="B3" i="19"/>
  <c r="J2" i="19"/>
  <c r="I2" i="19"/>
  <c r="H2" i="19"/>
  <c r="G2" i="19"/>
  <c r="F2" i="19"/>
  <c r="E2" i="19"/>
  <c r="D2" i="19"/>
  <c r="C2" i="19"/>
  <c r="B2" i="19"/>
  <c r="AE3" i="2"/>
  <c r="AE4" i="2"/>
  <c r="AE5" i="2"/>
  <c r="AE6" i="2"/>
  <c r="AE7" i="2"/>
  <c r="AE8" i="2"/>
  <c r="AE9" i="2"/>
  <c r="AE10" i="2"/>
  <c r="AE2" i="2"/>
  <c r="AD3" i="2"/>
  <c r="AD4" i="2"/>
  <c r="AD5" i="2"/>
  <c r="AD6" i="2"/>
  <c r="AD7" i="2"/>
  <c r="AD8" i="2"/>
  <c r="AD9" i="2"/>
  <c r="AD10" i="2"/>
  <c r="K3" i="2"/>
  <c r="K4" i="2"/>
  <c r="K5" i="2"/>
  <c r="K6" i="2"/>
  <c r="K7" i="2"/>
  <c r="K8" i="2"/>
  <c r="K9" i="2"/>
  <c r="K10" i="2"/>
  <c r="K2" i="2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2" i="10"/>
  <c r="AC11" i="2"/>
  <c r="AD2" i="2"/>
  <c r="E11" i="8"/>
  <c r="G3" i="2"/>
  <c r="G4" i="2"/>
  <c r="G5" i="2"/>
  <c r="G6" i="2"/>
  <c r="G7" i="2"/>
  <c r="G8" i="2"/>
  <c r="G9" i="2"/>
  <c r="G10" i="2"/>
  <c r="G2" i="2"/>
  <c r="G11" i="2" s="1"/>
  <c r="J9" i="8"/>
  <c r="K9" i="8" s="1"/>
  <c r="J10" i="8"/>
  <c r="K10" i="8" s="1"/>
  <c r="H11" i="8"/>
  <c r="I11" i="8"/>
  <c r="I12" i="8" s="1"/>
  <c r="C12" i="5"/>
  <c r="B12" i="5"/>
  <c r="E11" i="2"/>
  <c r="H11" i="2"/>
  <c r="J11" i="2"/>
  <c r="M11" i="2"/>
  <c r="O11" i="2"/>
  <c r="Q11" i="2"/>
  <c r="S11" i="2"/>
  <c r="U11" i="2"/>
  <c r="W11" i="2"/>
  <c r="Y11" i="2"/>
  <c r="AA11" i="2"/>
  <c r="C7" i="3"/>
  <c r="P2" i="2" l="1"/>
  <c r="P7" i="2"/>
  <c r="P6" i="2"/>
  <c r="P3" i="2"/>
  <c r="P10" i="2"/>
  <c r="AC12" i="2"/>
  <c r="I2" i="2"/>
  <c r="P9" i="2"/>
  <c r="P5" i="2"/>
  <c r="P8" i="2"/>
  <c r="P4" i="2"/>
  <c r="J5" i="8"/>
  <c r="K5" i="8" s="1"/>
  <c r="J7" i="8"/>
  <c r="K7" i="8" s="1"/>
  <c r="J4" i="8"/>
  <c r="K4" i="8" s="1"/>
  <c r="J6" i="8"/>
  <c r="K6" i="8" s="1"/>
  <c r="J8" i="8"/>
  <c r="K8" i="8" s="1"/>
  <c r="J3" i="8"/>
  <c r="K3" i="8" s="1"/>
  <c r="J2" i="8"/>
  <c r="N10" i="2"/>
  <c r="N9" i="2"/>
  <c r="N8" i="2"/>
  <c r="N7" i="2"/>
  <c r="N6" i="2"/>
  <c r="N5" i="2"/>
  <c r="N4" i="2"/>
  <c r="N3" i="2"/>
  <c r="N2" i="2"/>
  <c r="L10" i="2"/>
  <c r="L9" i="2"/>
  <c r="L8" i="2"/>
  <c r="L7" i="2"/>
  <c r="L6" i="2"/>
  <c r="L5" i="2"/>
  <c r="L4" i="2"/>
  <c r="L3" i="2"/>
  <c r="L2" i="2"/>
  <c r="I10" i="2"/>
  <c r="I9" i="2"/>
  <c r="I8" i="2"/>
  <c r="I7" i="2"/>
  <c r="I6" i="2"/>
  <c r="I5" i="2"/>
  <c r="I4" i="2"/>
  <c r="I3" i="2"/>
  <c r="AB3" i="2"/>
  <c r="T8" i="2"/>
  <c r="Z5" i="2"/>
  <c r="T6" i="2"/>
  <c r="R5" i="2"/>
  <c r="V7" i="2"/>
  <c r="Z10" i="2"/>
  <c r="AB2" i="2"/>
  <c r="AB8" i="2"/>
  <c r="V3" i="2"/>
  <c r="X9" i="2"/>
  <c r="R10" i="2"/>
  <c r="T2" i="2"/>
  <c r="X4" i="2"/>
  <c r="AB6" i="2"/>
  <c r="R7" i="2"/>
  <c r="R3" i="2"/>
  <c r="T9" i="2"/>
  <c r="T4" i="2"/>
  <c r="V10" i="2"/>
  <c r="V5" i="2"/>
  <c r="X8" i="2"/>
  <c r="X6" i="2"/>
  <c r="X2" i="2"/>
  <c r="Z7" i="2"/>
  <c r="Z3" i="2"/>
  <c r="AB9" i="2"/>
  <c r="AB4" i="2"/>
  <c r="R9" i="2"/>
  <c r="R4" i="2"/>
  <c r="T10" i="2"/>
  <c r="T5" i="2"/>
  <c r="V8" i="2"/>
  <c r="V6" i="2"/>
  <c r="V2" i="2"/>
  <c r="X7" i="2"/>
  <c r="X3" i="2"/>
  <c r="Z9" i="2"/>
  <c r="Z4" i="2"/>
  <c r="AB10" i="2"/>
  <c r="AB5" i="2"/>
  <c r="R8" i="2"/>
  <c r="R6" i="2"/>
  <c r="R2" i="2"/>
  <c r="T7" i="2"/>
  <c r="T3" i="2"/>
  <c r="V9" i="2"/>
  <c r="V4" i="2"/>
  <c r="X10" i="2"/>
  <c r="X5" i="2"/>
  <c r="Z8" i="2"/>
  <c r="Z6" i="2"/>
  <c r="Z2" i="2"/>
  <c r="AB7" i="2"/>
  <c r="L11" i="2" l="1"/>
  <c r="J11" i="8"/>
  <c r="J12" i="8" s="1"/>
  <c r="K2" i="8"/>
  <c r="T11" i="2"/>
  <c r="Z11" i="2"/>
  <c r="V11" i="2"/>
  <c r="X11" i="2"/>
  <c r="I11" i="2"/>
  <c r="N11" i="2"/>
  <c r="AB11" i="2"/>
  <c r="P11" i="2"/>
  <c r="R11" i="2"/>
  <c r="K11" i="8" l="1"/>
  <c r="K12" i="8" s="1"/>
  <c r="K13" i="8"/>
  <c r="M14" i="8" l="1"/>
  <c r="M15" i="8"/>
</calcChain>
</file>

<file path=xl/sharedStrings.xml><?xml version="1.0" encoding="utf-8"?>
<sst xmlns="http://schemas.openxmlformats.org/spreadsheetml/2006/main" count="381" uniqueCount="208">
  <si>
    <t>Florida</t>
  </si>
  <si>
    <t>South Carolina</t>
  </si>
  <si>
    <t>Georgia</t>
  </si>
  <si>
    <t>Alabama</t>
  </si>
  <si>
    <t>Mississippi</t>
  </si>
  <si>
    <t>AL</t>
  </si>
  <si>
    <t>FL</t>
  </si>
  <si>
    <t>State</t>
  </si>
  <si>
    <t>MS</t>
  </si>
  <si>
    <t>SC</t>
  </si>
  <si>
    <t>GA</t>
  </si>
  <si>
    <t>Day</t>
  </si>
  <si>
    <t>S</t>
  </si>
  <si>
    <t>I</t>
  </si>
  <si>
    <t>R</t>
  </si>
  <si>
    <t>Neighbours</t>
  </si>
  <si>
    <t>SC, AL, FL</t>
  </si>
  <si>
    <t>Region</t>
  </si>
  <si>
    <t>LN</t>
  </si>
  <si>
    <t>SW</t>
  </si>
  <si>
    <t>SE</t>
  </si>
  <si>
    <t>WM</t>
  </si>
  <si>
    <t>EM</t>
  </si>
  <si>
    <t>YH</t>
  </si>
  <si>
    <t>NW</t>
  </si>
  <si>
    <t>NE</t>
  </si>
  <si>
    <t>EE</t>
  </si>
  <si>
    <t>WA</t>
  </si>
  <si>
    <t>London</t>
  </si>
  <si>
    <t>South West</t>
  </si>
  <si>
    <t>South East</t>
  </si>
  <si>
    <t>East of England</t>
  </si>
  <si>
    <t>West Midlands</t>
  </si>
  <si>
    <t>East Midlands</t>
  </si>
  <si>
    <t>North West</t>
  </si>
  <si>
    <t>North East</t>
  </si>
  <si>
    <t>Wales</t>
  </si>
  <si>
    <t>Scotland</t>
  </si>
  <si>
    <t>EE,SE</t>
  </si>
  <si>
    <t>LN,EE,SW,WM,EM</t>
  </si>
  <si>
    <t>LN,SE,EM</t>
  </si>
  <si>
    <t>EE,WM,NW,YH</t>
  </si>
  <si>
    <t>EM,NW,NE</t>
  </si>
  <si>
    <t>Nation</t>
  </si>
  <si>
    <t>England</t>
  </si>
  <si>
    <t>Northern Ireland</t>
  </si>
  <si>
    <t>EN</t>
  </si>
  <si>
    <t>NI</t>
  </si>
  <si>
    <t>Population</t>
  </si>
  <si>
    <t>Neigbours</t>
  </si>
  <si>
    <t>SC,WA</t>
  </si>
  <si>
    <t>-</t>
  </si>
  <si>
    <t>Neigbhours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</si>
  <si>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</si>
  <si>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</si>
  <si>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</si>
  <si>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</si>
  <si>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</si>
  <si>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</si>
  <si>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</si>
  <si>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</si>
  <si>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</si>
  <si>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</si>
  <si>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</si>
  <si>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</si>
  <si>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</si>
  <si>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</si>
  <si>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</si>
  <si>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</si>
  <si>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</si>
  <si>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</si>
  <si>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</si>
  <si>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</si>
  <si>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</si>
  <si>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</si>
  <si>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</si>
  <si>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</si>
  <si>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</si>
  <si>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</si>
  <si>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</si>
  <si>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</si>
  <si>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</si>
  <si>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</si>
  <si>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</si>
  <si>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</si>
  <si>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</si>
  <si>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</si>
  <si>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</si>
  <si>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</si>
  <si>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</si>
  <si>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</si>
  <si>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</si>
  <si>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</si>
  <si>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</si>
  <si>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</si>
  <si>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</si>
  <si>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</si>
  <si>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</si>
  <si>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</si>
  <si>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</si>
  <si>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</si>
  <si>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</si>
  <si>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</si>
  <si>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</si>
  <si>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</si>
  <si>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</si>
  <si>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</si>
  <si>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</si>
  <si>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</si>
  <si>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</si>
  <si>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</si>
  <si>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</si>
  <si>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</si>
  <si>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</si>
  <si>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</si>
  <si>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</si>
  <si>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</si>
  <si>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</si>
  <si>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</si>
  <si>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</si>
  <si>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</si>
  <si>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</si>
  <si>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</si>
  <si>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</si>
  <si>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</si>
  <si>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</si>
  <si>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</si>
  <si>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</si>
  <si>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</si>
  <si>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</si>
  <si>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</si>
  <si>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</si>
  <si>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</si>
  <si>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</si>
  <si>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</si>
  <si>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</si>
  <si>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</si>
  <si>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</si>
  <si>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</si>
  <si>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</si>
  <si>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</si>
  <si>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</si>
  <si>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</si>
  <si>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</si>
  <si>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</si>
  <si>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</si>
  <si>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</si>
  <si>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</si>
  <si>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</si>
  <si>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</si>
  <si>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</si>
  <si>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</si>
  <si>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</si>
  <si>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Cases</t>
  </si>
  <si>
    <t>YH,NW</t>
  </si>
  <si>
    <t>WM,EM,YH,NE</t>
  </si>
  <si>
    <t>SE,SW,NW,EM</t>
  </si>
  <si>
    <t>SE,WM</t>
  </si>
  <si>
    <t>objectid</t>
  </si>
  <si>
    <t>Yorkshire and The Humber</t>
  </si>
  <si>
    <t>Region Code</t>
  </si>
  <si>
    <t>O1</t>
  </si>
  <si>
    <t>E1</t>
  </si>
  <si>
    <t>O2</t>
  </si>
  <si>
    <t>E2</t>
  </si>
  <si>
    <t>O3</t>
  </si>
  <si>
    <t>E3</t>
  </si>
  <si>
    <t>O4</t>
  </si>
  <si>
    <t>E4</t>
  </si>
  <si>
    <t>O5</t>
  </si>
  <si>
    <t>E5</t>
  </si>
  <si>
    <t>O6</t>
  </si>
  <si>
    <t>E6</t>
  </si>
  <si>
    <t>O7</t>
  </si>
  <si>
    <t>E7</t>
  </si>
  <si>
    <t>O8</t>
  </si>
  <si>
    <t>E8</t>
  </si>
  <si>
    <t>O9</t>
  </si>
  <si>
    <t>E9</t>
  </si>
  <si>
    <t>O10</t>
  </si>
  <si>
    <t>E10</t>
  </si>
  <si>
    <t>Recovered</t>
  </si>
  <si>
    <t xml:space="preserve">North West </t>
  </si>
  <si>
    <t>3,2</t>
  </si>
  <si>
    <t>5,4,3,1</t>
  </si>
  <si>
    <t>4,2,1</t>
  </si>
  <si>
    <t>8,9,2,4</t>
  </si>
  <si>
    <t>7,8,4</t>
  </si>
  <si>
    <t>6,8</t>
  </si>
  <si>
    <t>7,6,9,5,4</t>
  </si>
  <si>
    <t>8,5</t>
  </si>
  <si>
    <t>Over 65s</t>
  </si>
  <si>
    <t>% Over 65</t>
  </si>
  <si>
    <t>0,1,1,0,0,0,0,0,0</t>
  </si>
  <si>
    <t>1,0,1,1,1,0,0,0,0</t>
  </si>
  <si>
    <t>1,1,0,1,0,0,0,0,0</t>
  </si>
  <si>
    <t>0,1,0,1,0,0,0,1,1</t>
  </si>
  <si>
    <t>0,0,0,1,0,0,1,1,0</t>
  </si>
  <si>
    <t>0,0,0,0,0,1,0,1,0</t>
  </si>
  <si>
    <t>0,0,0,1,1,1,1,0,1</t>
  </si>
  <si>
    <t>0,0,0,0,1,0,0,1,0</t>
  </si>
  <si>
    <t>6,5,2,3,8</t>
  </si>
  <si>
    <t>0,1,1,0,1,1,0,1,0</t>
  </si>
  <si>
    <t>Posterior</t>
  </si>
  <si>
    <t>Posterior Case Rate</t>
  </si>
  <si>
    <t>Date</t>
  </si>
  <si>
    <t>Total</t>
  </si>
  <si>
    <t xml:space="preserve">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</si>
</sst>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Daily!$A$2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Daily!$B$2:$AF$2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16</c:v>
                </c:pt>
                <c:pt idx="17">
                  <c:v>14</c:v>
                </c:pt>
                <c:pt idx="18">
                  <c:v>19</c:v>
                </c:pt>
                <c:pt idx="19">
                  <c:v>26</c:v>
                </c:pt>
                <c:pt idx="20">
                  <c:v>23</c:v>
                </c:pt>
                <c:pt idx="21">
                  <c:v>20</c:v>
                </c:pt>
                <c:pt idx="22">
                  <c:v>58</c:v>
                </c:pt>
                <c:pt idx="23">
                  <c:v>76</c:v>
                </c:pt>
                <c:pt idx="24">
                  <c:v>76</c:v>
                </c:pt>
                <c:pt idx="25">
                  <c:v>97</c:v>
                </c:pt>
                <c:pt idx="26">
                  <c:v>102</c:v>
                </c:pt>
                <c:pt idx="27">
                  <c:v>113</c:v>
                </c:pt>
                <c:pt idx="28">
                  <c:v>107</c:v>
                </c:pt>
                <c:pt idx="29">
                  <c:v>176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6-4247-92B4-9F6FAE6C00E2}"/>
            </c:ext>
          </c:extLst>
        </c:ser>
        <c:ser>
          <c:idx val="1"/>
          <c:order val="1"/>
          <c:tx>
            <c:strRef>
              <c:f>Daily!$A$3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Daily!$B$3:$AF$3</c:f>
              <c:numCache>
                <c:formatCode>General</c:formatCode>
                <c:ptCount val="31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10</c:v>
                </c:pt>
                <c:pt idx="5">
                  <c:v>2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15</c:v>
                </c:pt>
                <c:pt idx="10">
                  <c:v>17</c:v>
                </c:pt>
                <c:pt idx="11">
                  <c:v>40</c:v>
                </c:pt>
                <c:pt idx="12">
                  <c:v>43</c:v>
                </c:pt>
                <c:pt idx="13">
                  <c:v>25</c:v>
                </c:pt>
                <c:pt idx="14">
                  <c:v>24</c:v>
                </c:pt>
                <c:pt idx="15">
                  <c:v>56</c:v>
                </c:pt>
                <c:pt idx="16">
                  <c:v>55</c:v>
                </c:pt>
                <c:pt idx="17">
                  <c:v>84</c:v>
                </c:pt>
                <c:pt idx="18">
                  <c:v>98</c:v>
                </c:pt>
                <c:pt idx="19">
                  <c:v>82</c:v>
                </c:pt>
                <c:pt idx="20">
                  <c:v>115</c:v>
                </c:pt>
                <c:pt idx="21">
                  <c:v>117</c:v>
                </c:pt>
                <c:pt idx="22">
                  <c:v>175</c:v>
                </c:pt>
                <c:pt idx="23">
                  <c:v>255</c:v>
                </c:pt>
                <c:pt idx="24">
                  <c:v>255</c:v>
                </c:pt>
                <c:pt idx="25">
                  <c:v>358</c:v>
                </c:pt>
                <c:pt idx="26">
                  <c:v>333</c:v>
                </c:pt>
                <c:pt idx="27">
                  <c:v>322</c:v>
                </c:pt>
                <c:pt idx="28">
                  <c:v>359</c:v>
                </c:pt>
                <c:pt idx="29">
                  <c:v>507</c:v>
                </c:pt>
                <c:pt idx="30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6-4247-92B4-9F6FAE6C00E2}"/>
            </c:ext>
          </c:extLst>
        </c:ser>
        <c:ser>
          <c:idx val="2"/>
          <c:order val="2"/>
          <c:tx>
            <c:strRef>
              <c:f>Daily!$A$4</c:f>
              <c:strCache>
                <c:ptCount val="1"/>
                <c:pt idx="0">
                  <c:v>Yorkshire and The Humber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Daily!$B$4:$AF$4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18</c:v>
                </c:pt>
                <c:pt idx="10">
                  <c:v>10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9</c:v>
                </c:pt>
                <c:pt idx="15">
                  <c:v>28</c:v>
                </c:pt>
                <c:pt idx="16">
                  <c:v>31</c:v>
                </c:pt>
                <c:pt idx="17">
                  <c:v>47</c:v>
                </c:pt>
                <c:pt idx="18">
                  <c:v>55</c:v>
                </c:pt>
                <c:pt idx="19">
                  <c:v>59</c:v>
                </c:pt>
                <c:pt idx="20">
                  <c:v>77</c:v>
                </c:pt>
                <c:pt idx="21">
                  <c:v>94</c:v>
                </c:pt>
                <c:pt idx="22">
                  <c:v>144</c:v>
                </c:pt>
                <c:pt idx="23">
                  <c:v>157</c:v>
                </c:pt>
                <c:pt idx="24">
                  <c:v>151</c:v>
                </c:pt>
                <c:pt idx="25">
                  <c:v>178</c:v>
                </c:pt>
                <c:pt idx="26">
                  <c:v>153</c:v>
                </c:pt>
                <c:pt idx="27">
                  <c:v>206</c:v>
                </c:pt>
                <c:pt idx="28">
                  <c:v>228</c:v>
                </c:pt>
                <c:pt idx="29">
                  <c:v>285</c:v>
                </c:pt>
                <c:pt idx="3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6-4247-92B4-9F6FAE6C00E2}"/>
            </c:ext>
          </c:extLst>
        </c:ser>
        <c:ser>
          <c:idx val="3"/>
          <c:order val="3"/>
          <c:tx>
            <c:strRef>
              <c:f>Daily!$A$5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Daily!$B$5:$AF$5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10</c:v>
                </c:pt>
                <c:pt idx="9">
                  <c:v>12</c:v>
                </c:pt>
                <c:pt idx="10">
                  <c:v>25</c:v>
                </c:pt>
                <c:pt idx="11">
                  <c:v>17</c:v>
                </c:pt>
                <c:pt idx="12">
                  <c:v>22</c:v>
                </c:pt>
                <c:pt idx="13">
                  <c:v>19</c:v>
                </c:pt>
                <c:pt idx="14">
                  <c:v>26</c:v>
                </c:pt>
                <c:pt idx="15">
                  <c:v>34</c:v>
                </c:pt>
                <c:pt idx="16">
                  <c:v>33</c:v>
                </c:pt>
                <c:pt idx="17">
                  <c:v>48</c:v>
                </c:pt>
                <c:pt idx="18">
                  <c:v>66</c:v>
                </c:pt>
                <c:pt idx="19">
                  <c:v>53</c:v>
                </c:pt>
                <c:pt idx="20">
                  <c:v>69</c:v>
                </c:pt>
                <c:pt idx="21">
                  <c:v>99</c:v>
                </c:pt>
                <c:pt idx="22">
                  <c:v>117</c:v>
                </c:pt>
                <c:pt idx="23">
                  <c:v>135</c:v>
                </c:pt>
                <c:pt idx="24">
                  <c:v>116</c:v>
                </c:pt>
                <c:pt idx="25">
                  <c:v>156</c:v>
                </c:pt>
                <c:pt idx="26">
                  <c:v>137</c:v>
                </c:pt>
                <c:pt idx="27">
                  <c:v>156</c:v>
                </c:pt>
                <c:pt idx="28">
                  <c:v>128</c:v>
                </c:pt>
                <c:pt idx="29">
                  <c:v>206</c:v>
                </c:pt>
                <c:pt idx="30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6-4247-92B4-9F6FAE6C00E2}"/>
            </c:ext>
          </c:extLst>
        </c:ser>
        <c:ser>
          <c:idx val="4"/>
          <c:order val="4"/>
          <c:tx>
            <c:strRef>
              <c:f>Daily!$A$6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Daily!$B$6:$AF$6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17</c:v>
                </c:pt>
                <c:pt idx="10">
                  <c:v>29</c:v>
                </c:pt>
                <c:pt idx="11">
                  <c:v>47</c:v>
                </c:pt>
                <c:pt idx="12">
                  <c:v>39</c:v>
                </c:pt>
                <c:pt idx="13">
                  <c:v>31</c:v>
                </c:pt>
                <c:pt idx="14">
                  <c:v>44</c:v>
                </c:pt>
                <c:pt idx="15">
                  <c:v>56</c:v>
                </c:pt>
                <c:pt idx="16">
                  <c:v>69</c:v>
                </c:pt>
                <c:pt idx="17">
                  <c:v>99</c:v>
                </c:pt>
                <c:pt idx="18">
                  <c:v>122</c:v>
                </c:pt>
                <c:pt idx="19">
                  <c:v>151</c:v>
                </c:pt>
                <c:pt idx="20">
                  <c:v>125</c:v>
                </c:pt>
                <c:pt idx="21">
                  <c:v>111</c:v>
                </c:pt>
                <c:pt idx="22">
                  <c:v>239</c:v>
                </c:pt>
                <c:pt idx="23">
                  <c:v>250</c:v>
                </c:pt>
                <c:pt idx="24">
                  <c:v>240</c:v>
                </c:pt>
                <c:pt idx="25">
                  <c:v>314</c:v>
                </c:pt>
                <c:pt idx="26">
                  <c:v>279</c:v>
                </c:pt>
                <c:pt idx="27">
                  <c:v>323</c:v>
                </c:pt>
                <c:pt idx="28">
                  <c:v>365</c:v>
                </c:pt>
                <c:pt idx="29">
                  <c:v>431</c:v>
                </c:pt>
                <c:pt idx="3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B6-4247-92B4-9F6FAE6C00E2}"/>
            </c:ext>
          </c:extLst>
        </c:ser>
        <c:ser>
          <c:idx val="5"/>
          <c:order val="5"/>
          <c:tx>
            <c:strRef>
              <c:f>Daily!$A$7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Daily!$B$7:$AF$7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16</c:v>
                </c:pt>
                <c:pt idx="10">
                  <c:v>14</c:v>
                </c:pt>
                <c:pt idx="11">
                  <c:v>18</c:v>
                </c:pt>
                <c:pt idx="12">
                  <c:v>37</c:v>
                </c:pt>
                <c:pt idx="13">
                  <c:v>16</c:v>
                </c:pt>
                <c:pt idx="14">
                  <c:v>35</c:v>
                </c:pt>
                <c:pt idx="15">
                  <c:v>24</c:v>
                </c:pt>
                <c:pt idx="16">
                  <c:v>38</c:v>
                </c:pt>
                <c:pt idx="17">
                  <c:v>74</c:v>
                </c:pt>
                <c:pt idx="18">
                  <c:v>57</c:v>
                </c:pt>
                <c:pt idx="19">
                  <c:v>70</c:v>
                </c:pt>
                <c:pt idx="20">
                  <c:v>78</c:v>
                </c:pt>
                <c:pt idx="21">
                  <c:v>90</c:v>
                </c:pt>
                <c:pt idx="22">
                  <c:v>194</c:v>
                </c:pt>
                <c:pt idx="23">
                  <c:v>165</c:v>
                </c:pt>
                <c:pt idx="24">
                  <c:v>188</c:v>
                </c:pt>
                <c:pt idx="25">
                  <c:v>215</c:v>
                </c:pt>
                <c:pt idx="26">
                  <c:v>243</c:v>
                </c:pt>
                <c:pt idx="27">
                  <c:v>183</c:v>
                </c:pt>
                <c:pt idx="28">
                  <c:v>209</c:v>
                </c:pt>
                <c:pt idx="29">
                  <c:v>301</c:v>
                </c:pt>
                <c:pt idx="30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B6-4247-92B4-9F6FAE6C00E2}"/>
            </c:ext>
          </c:extLst>
        </c:ser>
        <c:ser>
          <c:idx val="6"/>
          <c:order val="6"/>
          <c:tx>
            <c:strRef>
              <c:f>Daily!$A$8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Daily!$B$8:$AF$8</c:f>
              <c:numCache>
                <c:formatCode>General</c:formatCode>
                <c:ptCount val="31"/>
                <c:pt idx="0">
                  <c:v>4</c:v>
                </c:pt>
                <c:pt idx="1">
                  <c:v>12</c:v>
                </c:pt>
                <c:pt idx="2">
                  <c:v>6</c:v>
                </c:pt>
                <c:pt idx="3">
                  <c:v>18</c:v>
                </c:pt>
                <c:pt idx="4">
                  <c:v>14</c:v>
                </c:pt>
                <c:pt idx="5">
                  <c:v>24</c:v>
                </c:pt>
                <c:pt idx="6">
                  <c:v>15</c:v>
                </c:pt>
                <c:pt idx="7">
                  <c:v>22</c:v>
                </c:pt>
                <c:pt idx="8">
                  <c:v>52</c:v>
                </c:pt>
                <c:pt idx="9">
                  <c:v>92</c:v>
                </c:pt>
                <c:pt idx="10">
                  <c:v>183</c:v>
                </c:pt>
                <c:pt idx="11">
                  <c:v>164</c:v>
                </c:pt>
                <c:pt idx="12">
                  <c:v>134</c:v>
                </c:pt>
                <c:pt idx="13">
                  <c:v>150</c:v>
                </c:pt>
                <c:pt idx="14">
                  <c:v>165</c:v>
                </c:pt>
                <c:pt idx="15">
                  <c:v>233</c:v>
                </c:pt>
                <c:pt idx="16">
                  <c:v>311</c:v>
                </c:pt>
                <c:pt idx="17">
                  <c:v>355</c:v>
                </c:pt>
                <c:pt idx="18">
                  <c:v>332</c:v>
                </c:pt>
                <c:pt idx="19">
                  <c:v>426</c:v>
                </c:pt>
                <c:pt idx="20">
                  <c:v>350</c:v>
                </c:pt>
                <c:pt idx="21">
                  <c:v>438</c:v>
                </c:pt>
                <c:pt idx="22">
                  <c:v>689</c:v>
                </c:pt>
                <c:pt idx="23">
                  <c:v>635</c:v>
                </c:pt>
                <c:pt idx="24">
                  <c:v>761</c:v>
                </c:pt>
                <c:pt idx="25">
                  <c:v>766</c:v>
                </c:pt>
                <c:pt idx="26">
                  <c:v>818</c:v>
                </c:pt>
                <c:pt idx="27">
                  <c:v>576</c:v>
                </c:pt>
                <c:pt idx="28">
                  <c:v>596</c:v>
                </c:pt>
                <c:pt idx="29">
                  <c:v>867</c:v>
                </c:pt>
                <c:pt idx="30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B6-4247-92B4-9F6FAE6C00E2}"/>
            </c:ext>
          </c:extLst>
        </c:ser>
        <c:ser>
          <c:idx val="7"/>
          <c:order val="7"/>
          <c:tx>
            <c:strRef>
              <c:f>Daily!$A$9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Daily!$B$9:$AF$9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16</c:v>
                </c:pt>
                <c:pt idx="6">
                  <c:v>4</c:v>
                </c:pt>
                <c:pt idx="7">
                  <c:v>10</c:v>
                </c:pt>
                <c:pt idx="8">
                  <c:v>24</c:v>
                </c:pt>
                <c:pt idx="9">
                  <c:v>36</c:v>
                </c:pt>
                <c:pt idx="10">
                  <c:v>50</c:v>
                </c:pt>
                <c:pt idx="11">
                  <c:v>86</c:v>
                </c:pt>
                <c:pt idx="12">
                  <c:v>54</c:v>
                </c:pt>
                <c:pt idx="13">
                  <c:v>41</c:v>
                </c:pt>
                <c:pt idx="14">
                  <c:v>53</c:v>
                </c:pt>
                <c:pt idx="15">
                  <c:v>78</c:v>
                </c:pt>
                <c:pt idx="16">
                  <c:v>89</c:v>
                </c:pt>
                <c:pt idx="17">
                  <c:v>122</c:v>
                </c:pt>
                <c:pt idx="18">
                  <c:v>127</c:v>
                </c:pt>
                <c:pt idx="19">
                  <c:v>127</c:v>
                </c:pt>
                <c:pt idx="20">
                  <c:v>128</c:v>
                </c:pt>
                <c:pt idx="21">
                  <c:v>170</c:v>
                </c:pt>
                <c:pt idx="22">
                  <c:v>282</c:v>
                </c:pt>
                <c:pt idx="23">
                  <c:v>238</c:v>
                </c:pt>
                <c:pt idx="24">
                  <c:v>307</c:v>
                </c:pt>
                <c:pt idx="25">
                  <c:v>320</c:v>
                </c:pt>
                <c:pt idx="26">
                  <c:v>330</c:v>
                </c:pt>
                <c:pt idx="27">
                  <c:v>340</c:v>
                </c:pt>
                <c:pt idx="28">
                  <c:v>296</c:v>
                </c:pt>
                <c:pt idx="29">
                  <c:v>478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B6-4247-92B4-9F6FAE6C00E2}"/>
            </c:ext>
          </c:extLst>
        </c:ser>
        <c:ser>
          <c:idx val="8"/>
          <c:order val="8"/>
          <c:tx>
            <c:strRef>
              <c:f>Daily!$A$10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Daily!$B$10:$AF$10</c:f>
              <c:numCache>
                <c:formatCode>General</c:formatCode>
                <c:ptCount val="31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30</c:v>
                </c:pt>
                <c:pt idx="13">
                  <c:v>10</c:v>
                </c:pt>
                <c:pt idx="14">
                  <c:v>17</c:v>
                </c:pt>
                <c:pt idx="15">
                  <c:v>18</c:v>
                </c:pt>
                <c:pt idx="16">
                  <c:v>21</c:v>
                </c:pt>
                <c:pt idx="17">
                  <c:v>44</c:v>
                </c:pt>
                <c:pt idx="18">
                  <c:v>21</c:v>
                </c:pt>
                <c:pt idx="19">
                  <c:v>43</c:v>
                </c:pt>
                <c:pt idx="20">
                  <c:v>42</c:v>
                </c:pt>
                <c:pt idx="21">
                  <c:v>44</c:v>
                </c:pt>
                <c:pt idx="22">
                  <c:v>62</c:v>
                </c:pt>
                <c:pt idx="23">
                  <c:v>68</c:v>
                </c:pt>
                <c:pt idx="24">
                  <c:v>104</c:v>
                </c:pt>
                <c:pt idx="25">
                  <c:v>119</c:v>
                </c:pt>
                <c:pt idx="26">
                  <c:v>129</c:v>
                </c:pt>
                <c:pt idx="27">
                  <c:v>102</c:v>
                </c:pt>
                <c:pt idx="28">
                  <c:v>101</c:v>
                </c:pt>
                <c:pt idx="29">
                  <c:v>164</c:v>
                </c:pt>
                <c:pt idx="3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B6-4247-92B4-9F6FAE6C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246480"/>
        <c:axId val="637244840"/>
      </c:lineChart>
      <c:catAx>
        <c:axId val="6372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44840"/>
        <c:crosses val="autoZero"/>
        <c:auto val="1"/>
        <c:lblAlgn val="ctr"/>
        <c:lblOffset val="100"/>
        <c:noMultiLvlLbl val="0"/>
      </c:catAx>
      <c:valAx>
        <c:axId val="637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11</xdr:row>
      <xdr:rowOff>150495</xdr:rowOff>
    </xdr:from>
    <xdr:to>
      <xdr:col>6</xdr:col>
      <xdr:colOff>53340</xdr:colOff>
      <xdr:row>26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247B5-6F88-4323-B369-E18A1F00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9762-A2A1-4E4A-A450-DDF5DD26CE6B}">
  <dimension ref="A1:AE12"/>
  <sheetViews>
    <sheetView zoomScale="87" workbookViewId="0">
      <selection activeCell="B20" sqref="B20"/>
    </sheetView>
  </sheetViews>
  <sheetFormatPr defaultRowHeight="14.4" x14ac:dyDescent="0.55000000000000004"/>
  <cols>
    <col min="3" max="3" width="21.41796875" bestFit="1" customWidth="1"/>
    <col min="4" max="4" width="15.3125" bestFit="1" customWidth="1"/>
    <col min="5" max="5" width="9.20703125" bestFit="1" customWidth="1"/>
    <col min="6" max="6" width="9.20703125" customWidth="1"/>
    <col min="7" max="7" width="8.734375" bestFit="1" customWidth="1"/>
    <col min="8" max="8" width="3" bestFit="1" customWidth="1"/>
    <col min="9" max="9" width="11.68359375" hidden="1" customWidth="1"/>
    <col min="10" max="10" width="3" bestFit="1" customWidth="1"/>
    <col min="11" max="11" width="8.9453125" customWidth="1"/>
    <col min="12" max="12" width="11.68359375" bestFit="1" customWidth="1"/>
    <col min="13" max="13" width="3.68359375" bestFit="1" customWidth="1"/>
    <col min="14" max="14" width="11.68359375" hidden="1" customWidth="1"/>
    <col min="15" max="15" width="4.68359375" bestFit="1" customWidth="1"/>
    <col min="16" max="16" width="11.68359375" hidden="1" customWidth="1"/>
    <col min="17" max="17" width="4.68359375" bestFit="1" customWidth="1"/>
    <col min="18" max="18" width="10.15625" hidden="1" customWidth="1"/>
    <col min="19" max="19" width="5.68359375" bestFit="1" customWidth="1"/>
    <col min="20" max="20" width="10.15625" hidden="1" customWidth="1"/>
    <col min="21" max="21" width="5.68359375" bestFit="1" customWidth="1"/>
    <col min="22" max="22" width="10.15625" hidden="1" customWidth="1"/>
    <col min="23" max="23" width="5.68359375" bestFit="1" customWidth="1"/>
    <col min="24" max="24" width="10.15625" hidden="1" customWidth="1"/>
    <col min="25" max="25" width="5.68359375" bestFit="1" customWidth="1"/>
    <col min="26" max="26" width="10.15625" hidden="1" customWidth="1"/>
    <col min="27" max="27" width="5.68359375" bestFit="1" customWidth="1"/>
    <col min="28" max="28" width="10.15625" hidden="1" customWidth="1"/>
    <col min="30" max="30" width="11.578125" bestFit="1" customWidth="1"/>
  </cols>
  <sheetData>
    <row r="1" spans="1:31" s="1" customFormat="1" x14ac:dyDescent="0.55000000000000004">
      <c r="A1" s="1" t="s">
        <v>158</v>
      </c>
      <c r="B1" s="1" t="s">
        <v>160</v>
      </c>
      <c r="C1" s="1" t="s">
        <v>17</v>
      </c>
      <c r="D1" s="1" t="s">
        <v>15</v>
      </c>
      <c r="E1" s="1" t="s">
        <v>48</v>
      </c>
      <c r="F1" s="1" t="s">
        <v>191</v>
      </c>
      <c r="G1" s="1" t="s">
        <v>192</v>
      </c>
      <c r="H1" s="1" t="s">
        <v>161</v>
      </c>
      <c r="I1" s="1" t="s">
        <v>162</v>
      </c>
      <c r="J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  <c r="Z1" s="1" t="s">
        <v>178</v>
      </c>
      <c r="AA1" s="1" t="s">
        <v>179</v>
      </c>
      <c r="AB1" s="1" t="s">
        <v>180</v>
      </c>
      <c r="AC1" s="1" t="s">
        <v>203</v>
      </c>
      <c r="AD1" s="1" t="s">
        <v>204</v>
      </c>
      <c r="AE1" s="1" t="s">
        <v>207</v>
      </c>
    </row>
    <row r="2" spans="1:31" x14ac:dyDescent="0.55000000000000004">
      <c r="A2">
        <v>1</v>
      </c>
      <c r="B2" t="s">
        <v>25</v>
      </c>
      <c r="C2" t="s">
        <v>35</v>
      </c>
      <c r="D2" t="s">
        <v>154</v>
      </c>
      <c r="E2">
        <v>2657909</v>
      </c>
      <c r="F2">
        <v>532008</v>
      </c>
      <c r="G2" s="3">
        <f>F2*100/E2</f>
        <v>20.016035161474679</v>
      </c>
      <c r="H2">
        <v>0</v>
      </c>
      <c r="I2">
        <f t="shared" ref="I2:I10" si="0">($E2/$E$11)*H$11</f>
        <v>9.5270373709580802E-2</v>
      </c>
      <c r="J2">
        <v>0</v>
      </c>
      <c r="K2">
        <f>J2*100000/E2</f>
        <v>0</v>
      </c>
      <c r="L2">
        <f t="shared" ref="L2:L10" si="1">($E2/$E$11)*J$11</f>
        <v>2.5246649033038913</v>
      </c>
      <c r="M2">
        <v>7</v>
      </c>
      <c r="N2">
        <f t="shared" ref="N2:N10" si="2">($E2/$E$11)*M$11</f>
        <v>16.910491333450594</v>
      </c>
      <c r="O2">
        <v>32</v>
      </c>
      <c r="P2">
        <f t="shared" ref="P2:P10" si="3">($E2/$E$11)*O$11</f>
        <v>102.98727398005684</v>
      </c>
      <c r="Q2">
        <v>125</v>
      </c>
      <c r="R2">
        <f t="shared" ref="R2:R10" si="4">($E2/$E$11)*Q$11</f>
        <v>295.71923999453884</v>
      </c>
      <c r="S2">
        <v>629</v>
      </c>
      <c r="T2">
        <f t="shared" ref="T2:T10" si="5">($E2/$E$11)*S$11</f>
        <v>757.11365987003865</v>
      </c>
      <c r="U2">
        <v>1649</v>
      </c>
      <c r="V2">
        <f t="shared" ref="V2:V10" si="6">($E2/$E$11)*U$11</f>
        <v>1195.5955548683842</v>
      </c>
      <c r="W2">
        <v>2039</v>
      </c>
      <c r="X2">
        <f t="shared" ref="X2:X10" si="7">($E2/$E$11)*W$11</f>
        <v>1223.5097743652914</v>
      </c>
      <c r="Y2">
        <v>2015</v>
      </c>
      <c r="Z2">
        <f t="shared" ref="Z2:Z10" si="8">($E2/$E$11)*Y$11</f>
        <v>1207.7901627032106</v>
      </c>
      <c r="AA2">
        <v>2002</v>
      </c>
      <c r="AB2">
        <f t="shared" ref="AB2:AB10" si="9">($E2/$E$11)*AA$11</f>
        <v>1275.5273984107225</v>
      </c>
      <c r="AC2">
        <v>1.2649999999999999</v>
      </c>
      <c r="AD2">
        <f>AC2*100000/E2</f>
        <v>4.7593804001566639E-2</v>
      </c>
      <c r="AE2" t="e">
        <f>AC2/J2</f>
        <v>#DIV/0!</v>
      </c>
    </row>
    <row r="3" spans="1:31" x14ac:dyDescent="0.55000000000000004">
      <c r="A3">
        <v>2</v>
      </c>
      <c r="B3" t="s">
        <v>24</v>
      </c>
      <c r="C3" t="s">
        <v>34</v>
      </c>
      <c r="D3" t="s">
        <v>155</v>
      </c>
      <c r="E3">
        <v>7292093</v>
      </c>
      <c r="F3">
        <v>1375111</v>
      </c>
      <c r="G3" s="3">
        <f t="shared" ref="G3:G10" si="10">F3*100/E3</f>
        <v>18.85756256811316</v>
      </c>
      <c r="H3">
        <v>0</v>
      </c>
      <c r="I3">
        <f t="shared" si="0"/>
        <v>0.26137855932427262</v>
      </c>
      <c r="J3">
        <v>8</v>
      </c>
      <c r="K3">
        <f t="shared" ref="K3:K10" si="11">J3*100000/E3</f>
        <v>0.10970787125177915</v>
      </c>
      <c r="L3">
        <f t="shared" si="1"/>
        <v>6.9265318220932244</v>
      </c>
      <c r="M3">
        <v>41</v>
      </c>
      <c r="N3">
        <f t="shared" si="2"/>
        <v>46.394694280058388</v>
      </c>
      <c r="O3">
        <v>171</v>
      </c>
      <c r="P3">
        <f t="shared" si="3"/>
        <v>282.55022262953872</v>
      </c>
      <c r="Q3">
        <v>607</v>
      </c>
      <c r="R3">
        <f t="shared" si="4"/>
        <v>811.31904814254221</v>
      </c>
      <c r="S3">
        <v>2057</v>
      </c>
      <c r="T3">
        <f t="shared" si="5"/>
        <v>2077.1754109499943</v>
      </c>
      <c r="U3">
        <v>4269</v>
      </c>
      <c r="V3">
        <f t="shared" si="6"/>
        <v>3280.1702302399594</v>
      </c>
      <c r="W3">
        <v>5024</v>
      </c>
      <c r="X3">
        <f t="shared" si="7"/>
        <v>3356.754148121971</v>
      </c>
      <c r="Y3">
        <v>4776</v>
      </c>
      <c r="Z3">
        <f t="shared" si="8"/>
        <v>3313.6266858334661</v>
      </c>
      <c r="AA3">
        <v>4895</v>
      </c>
      <c r="AB3">
        <f t="shared" si="9"/>
        <v>3499.4668415130241</v>
      </c>
      <c r="AC3">
        <v>6.5309999999999997</v>
      </c>
      <c r="AD3">
        <f t="shared" ref="AD3:AD10" si="12">AC3*100000/E3</f>
        <v>8.9562763393171207E-2</v>
      </c>
      <c r="AE3">
        <f t="shared" ref="AE3:AE10" si="13">AC3/J3</f>
        <v>0.81637499999999996</v>
      </c>
    </row>
    <row r="4" spans="1:31" x14ac:dyDescent="0.55000000000000004">
      <c r="A4">
        <v>3</v>
      </c>
      <c r="B4" t="s">
        <v>23</v>
      </c>
      <c r="C4" t="s">
        <v>159</v>
      </c>
      <c r="D4" t="s">
        <v>42</v>
      </c>
      <c r="E4">
        <v>5479615</v>
      </c>
      <c r="F4">
        <v>1032777</v>
      </c>
      <c r="G4" s="3">
        <f t="shared" si="10"/>
        <v>18.847619768907123</v>
      </c>
      <c r="H4">
        <v>0</v>
      </c>
      <c r="I4">
        <f t="shared" si="0"/>
        <v>0.1964119045590442</v>
      </c>
      <c r="J4">
        <v>5</v>
      </c>
      <c r="K4">
        <f t="shared" si="11"/>
        <v>9.1247286533816696E-2</v>
      </c>
      <c r="L4">
        <f t="shared" si="1"/>
        <v>5.2049154708146714</v>
      </c>
      <c r="M4">
        <v>20</v>
      </c>
      <c r="N4">
        <f t="shared" si="2"/>
        <v>34.863113059230344</v>
      </c>
      <c r="O4">
        <v>83</v>
      </c>
      <c r="P4">
        <f t="shared" si="3"/>
        <v>212.32126882832677</v>
      </c>
      <c r="Q4">
        <v>391</v>
      </c>
      <c r="R4">
        <f t="shared" si="4"/>
        <v>609.66255175127321</v>
      </c>
      <c r="S4">
        <v>1217</v>
      </c>
      <c r="T4">
        <f t="shared" si="5"/>
        <v>1560.8854055307243</v>
      </c>
      <c r="U4">
        <v>1855</v>
      </c>
      <c r="V4">
        <f t="shared" si="6"/>
        <v>2464.8711962637253</v>
      </c>
      <c r="W4">
        <v>2107</v>
      </c>
      <c r="X4">
        <f t="shared" si="7"/>
        <v>2522.4198842995252</v>
      </c>
      <c r="Y4">
        <v>2622</v>
      </c>
      <c r="Z4">
        <f t="shared" si="8"/>
        <v>2490.0119200472827</v>
      </c>
      <c r="AA4">
        <v>3190</v>
      </c>
      <c r="AB4">
        <f t="shared" si="9"/>
        <v>2629.660784188763</v>
      </c>
      <c r="AC4">
        <v>4.5010000000000003</v>
      </c>
      <c r="AD4">
        <f t="shared" si="12"/>
        <v>8.2140807337741803E-2</v>
      </c>
      <c r="AE4">
        <f t="shared" si="13"/>
        <v>0.90020000000000011</v>
      </c>
    </row>
    <row r="5" spans="1:31" x14ac:dyDescent="0.55000000000000004">
      <c r="A5">
        <v>4</v>
      </c>
      <c r="B5" t="s">
        <v>22</v>
      </c>
      <c r="C5" t="s">
        <v>33</v>
      </c>
      <c r="D5" t="s">
        <v>41</v>
      </c>
      <c r="E5">
        <v>4804149</v>
      </c>
      <c r="F5">
        <v>944092</v>
      </c>
      <c r="G5" s="3">
        <f t="shared" si="10"/>
        <v>19.651596984190125</v>
      </c>
      <c r="H5">
        <v>1</v>
      </c>
      <c r="I5">
        <f t="shared" si="0"/>
        <v>0.17220042920450207</v>
      </c>
      <c r="J5">
        <v>4</v>
      </c>
      <c r="K5">
        <f t="shared" si="11"/>
        <v>8.3261364291573811E-2</v>
      </c>
      <c r="L5">
        <f t="shared" si="1"/>
        <v>4.563311373919305</v>
      </c>
      <c r="M5">
        <v>27</v>
      </c>
      <c r="N5">
        <f t="shared" si="2"/>
        <v>30.565576183799116</v>
      </c>
      <c r="O5">
        <v>131</v>
      </c>
      <c r="P5">
        <f t="shared" si="3"/>
        <v>186.14866397006674</v>
      </c>
      <c r="Q5">
        <v>402</v>
      </c>
      <c r="R5">
        <f t="shared" si="4"/>
        <v>534.5101322507744</v>
      </c>
      <c r="S5">
        <v>945</v>
      </c>
      <c r="T5">
        <f t="shared" si="5"/>
        <v>1368.4768108881779</v>
      </c>
      <c r="U5">
        <v>1587</v>
      </c>
      <c r="V5">
        <f t="shared" si="6"/>
        <v>2161.0292863018985</v>
      </c>
      <c r="W5">
        <v>1421</v>
      </c>
      <c r="X5">
        <f t="shared" si="7"/>
        <v>2211.4840120588178</v>
      </c>
      <c r="Y5">
        <v>1565</v>
      </c>
      <c r="Z5">
        <f t="shared" si="8"/>
        <v>2183.0709412400752</v>
      </c>
      <c r="AA5">
        <v>1799</v>
      </c>
      <c r="AB5">
        <f t="shared" si="9"/>
        <v>2305.5054464044761</v>
      </c>
      <c r="AC5">
        <v>3.7829999999999999</v>
      </c>
      <c r="AD5">
        <f t="shared" si="12"/>
        <v>7.8744435278755923E-2</v>
      </c>
      <c r="AE5">
        <f t="shared" si="13"/>
        <v>0.94574999999999998</v>
      </c>
    </row>
    <row r="6" spans="1:31" x14ac:dyDescent="0.55000000000000004">
      <c r="A6">
        <v>5</v>
      </c>
      <c r="B6" t="s">
        <v>21</v>
      </c>
      <c r="C6" t="s">
        <v>32</v>
      </c>
      <c r="D6" t="s">
        <v>156</v>
      </c>
      <c r="E6">
        <v>5900757</v>
      </c>
      <c r="F6">
        <v>1105362</v>
      </c>
      <c r="G6" s="3">
        <f t="shared" si="10"/>
        <v>18.732545671682463</v>
      </c>
      <c r="H6">
        <v>0</v>
      </c>
      <c r="I6">
        <f t="shared" si="0"/>
        <v>0.21150736332937842</v>
      </c>
      <c r="J6">
        <v>2</v>
      </c>
      <c r="K6">
        <f t="shared" si="11"/>
        <v>3.389395631780804E-2</v>
      </c>
      <c r="L6">
        <f t="shared" si="1"/>
        <v>5.6049451282285281</v>
      </c>
      <c r="M6">
        <v>26</v>
      </c>
      <c r="N6">
        <f t="shared" si="2"/>
        <v>37.54255699096467</v>
      </c>
      <c r="O6">
        <v>215</v>
      </c>
      <c r="P6">
        <f t="shared" si="3"/>
        <v>228.63945975905807</v>
      </c>
      <c r="Q6">
        <v>733</v>
      </c>
      <c r="R6">
        <f t="shared" si="4"/>
        <v>656.51885577439066</v>
      </c>
      <c r="S6">
        <v>2010</v>
      </c>
      <c r="T6">
        <f t="shared" si="5"/>
        <v>1680.8490163785702</v>
      </c>
      <c r="U6">
        <v>2712</v>
      </c>
      <c r="V6">
        <f t="shared" si="6"/>
        <v>2654.3116561020342</v>
      </c>
      <c r="W6">
        <v>2303</v>
      </c>
      <c r="X6">
        <f t="shared" si="7"/>
        <v>2716.2833135575424</v>
      </c>
      <c r="Y6">
        <v>2834</v>
      </c>
      <c r="Z6">
        <f t="shared" si="8"/>
        <v>2681.3845986081947</v>
      </c>
      <c r="AA6">
        <v>3211</v>
      </c>
      <c r="AB6">
        <f t="shared" si="9"/>
        <v>2831.766333935383</v>
      </c>
      <c r="AC6">
        <v>3.7280000000000002</v>
      </c>
      <c r="AD6">
        <f t="shared" si="12"/>
        <v>6.3178334576394185E-2</v>
      </c>
      <c r="AE6">
        <f t="shared" si="13"/>
        <v>1.8640000000000001</v>
      </c>
    </row>
    <row r="7" spans="1:31" x14ac:dyDescent="0.55000000000000004">
      <c r="A7">
        <v>6</v>
      </c>
      <c r="B7" t="s">
        <v>26</v>
      </c>
      <c r="C7" t="s">
        <v>31</v>
      </c>
      <c r="D7" t="s">
        <v>40</v>
      </c>
      <c r="E7">
        <v>6021214</v>
      </c>
      <c r="F7">
        <v>1238506</v>
      </c>
      <c r="G7" s="3">
        <f t="shared" si="10"/>
        <v>20.569041392649389</v>
      </c>
      <c r="H7">
        <v>0</v>
      </c>
      <c r="I7">
        <f t="shared" si="0"/>
        <v>0.21582503688627408</v>
      </c>
      <c r="J7">
        <v>5</v>
      </c>
      <c r="K7">
        <f t="shared" si="11"/>
        <v>8.3039732519056789E-2</v>
      </c>
      <c r="L7">
        <f t="shared" si="1"/>
        <v>5.7193634774862634</v>
      </c>
      <c r="M7">
        <v>25</v>
      </c>
      <c r="N7">
        <f t="shared" si="2"/>
        <v>38.308944047313652</v>
      </c>
      <c r="O7">
        <v>141</v>
      </c>
      <c r="P7">
        <f t="shared" si="3"/>
        <v>233.30686487406228</v>
      </c>
      <c r="Q7">
        <v>431</v>
      </c>
      <c r="R7">
        <f t="shared" si="4"/>
        <v>669.92091449499469</v>
      </c>
      <c r="S7">
        <v>1397</v>
      </c>
      <c r="T7">
        <f t="shared" si="5"/>
        <v>1715.16156813522</v>
      </c>
      <c r="U7">
        <v>2231</v>
      </c>
      <c r="V7">
        <f t="shared" si="6"/>
        <v>2708.4963004042966</v>
      </c>
      <c r="W7">
        <v>2362</v>
      </c>
      <c r="X7">
        <f t="shared" si="7"/>
        <v>2771.7330362119746</v>
      </c>
      <c r="Y7">
        <v>2225</v>
      </c>
      <c r="Z7">
        <f t="shared" si="8"/>
        <v>2736.1219051257394</v>
      </c>
      <c r="AA7">
        <v>2922</v>
      </c>
      <c r="AB7">
        <f t="shared" si="9"/>
        <v>2889.5735063518805</v>
      </c>
      <c r="AC7">
        <v>4.8949999999999996</v>
      </c>
      <c r="AD7">
        <f t="shared" si="12"/>
        <v>8.1295898136156591E-2</v>
      </c>
      <c r="AE7">
        <f t="shared" si="13"/>
        <v>0.97899999999999987</v>
      </c>
    </row>
    <row r="8" spans="1:31" x14ac:dyDescent="0.55000000000000004">
      <c r="A8">
        <v>7</v>
      </c>
      <c r="B8" t="s">
        <v>18</v>
      </c>
      <c r="C8" t="s">
        <v>28</v>
      </c>
      <c r="D8" t="s">
        <v>38</v>
      </c>
      <c r="E8">
        <v>8908081</v>
      </c>
      <c r="F8">
        <v>1081515</v>
      </c>
      <c r="G8" s="3">
        <f t="shared" si="10"/>
        <v>12.140830331470942</v>
      </c>
      <c r="H8">
        <v>0</v>
      </c>
      <c r="I8">
        <f t="shared" si="0"/>
        <v>0.31930220557032474</v>
      </c>
      <c r="J8">
        <v>16</v>
      </c>
      <c r="K8">
        <f t="shared" si="11"/>
        <v>0.17961219706017492</v>
      </c>
      <c r="L8">
        <f t="shared" si="1"/>
        <v>8.4615084476136051</v>
      </c>
      <c r="M8">
        <v>111</v>
      </c>
      <c r="N8">
        <f t="shared" si="2"/>
        <v>56.67614148873264</v>
      </c>
      <c r="O8">
        <v>940</v>
      </c>
      <c r="P8">
        <f t="shared" si="3"/>
        <v>345.16568422152102</v>
      </c>
      <c r="Q8">
        <v>2445</v>
      </c>
      <c r="R8">
        <f t="shared" si="4"/>
        <v>991.11404609028796</v>
      </c>
      <c r="S8">
        <v>4841</v>
      </c>
      <c r="T8">
        <f t="shared" si="5"/>
        <v>2537.4946276673709</v>
      </c>
      <c r="U8">
        <v>6232</v>
      </c>
      <c r="V8">
        <f t="shared" si="6"/>
        <v>4007.0830288047905</v>
      </c>
      <c r="W8">
        <v>5130</v>
      </c>
      <c r="X8">
        <f t="shared" si="7"/>
        <v>4100.6385750368954</v>
      </c>
      <c r="Y8">
        <v>3806</v>
      </c>
      <c r="Z8">
        <f t="shared" si="8"/>
        <v>4047.953711117792</v>
      </c>
      <c r="AA8">
        <v>2843</v>
      </c>
      <c r="AB8">
        <f t="shared" si="9"/>
        <v>4274.977579278293</v>
      </c>
      <c r="AC8">
        <v>15.34</v>
      </c>
      <c r="AD8">
        <f t="shared" si="12"/>
        <v>0.17220319393144271</v>
      </c>
      <c r="AE8">
        <f t="shared" si="13"/>
        <v>0.95874999999999999</v>
      </c>
    </row>
    <row r="9" spans="1:31" x14ac:dyDescent="0.55000000000000004">
      <c r="A9">
        <v>8</v>
      </c>
      <c r="B9" t="s">
        <v>20</v>
      </c>
      <c r="C9" t="s">
        <v>30</v>
      </c>
      <c r="D9" t="s">
        <v>39</v>
      </c>
      <c r="E9">
        <v>9133625</v>
      </c>
      <c r="F9">
        <v>1791216</v>
      </c>
      <c r="G9" s="3">
        <f t="shared" si="10"/>
        <v>19.611227743639574</v>
      </c>
      <c r="H9">
        <v>1</v>
      </c>
      <c r="I9">
        <f t="shared" si="0"/>
        <v>0.32738662876463037</v>
      </c>
      <c r="J9">
        <v>8</v>
      </c>
      <c r="K9">
        <f t="shared" si="11"/>
        <v>8.7588443799696172E-2</v>
      </c>
      <c r="L9">
        <f t="shared" si="1"/>
        <v>8.6757456622627043</v>
      </c>
      <c r="M9">
        <v>52</v>
      </c>
      <c r="N9">
        <f t="shared" si="2"/>
        <v>58.111126605721893</v>
      </c>
      <c r="O9">
        <v>344</v>
      </c>
      <c r="P9">
        <f t="shared" si="3"/>
        <v>353.90494569456541</v>
      </c>
      <c r="Q9">
        <v>841</v>
      </c>
      <c r="R9">
        <f t="shared" si="4"/>
        <v>1016.2080956854127</v>
      </c>
      <c r="S9">
        <v>2113</v>
      </c>
      <c r="T9">
        <f t="shared" si="5"/>
        <v>2601.7415387925175</v>
      </c>
      <c r="U9">
        <v>3375</v>
      </c>
      <c r="V9">
        <f t="shared" si="6"/>
        <v>4108.5384976817286</v>
      </c>
      <c r="W9">
        <v>3835</v>
      </c>
      <c r="X9">
        <f t="shared" si="7"/>
        <v>4204.4627799097652</v>
      </c>
      <c r="Y9">
        <v>4054</v>
      </c>
      <c r="Z9">
        <f t="shared" si="8"/>
        <v>4150.4439861636019</v>
      </c>
      <c r="AA9">
        <v>4234</v>
      </c>
      <c r="AB9">
        <f t="shared" si="9"/>
        <v>4383.2158792152541</v>
      </c>
      <c r="AC9">
        <v>7.66</v>
      </c>
      <c r="AD9">
        <f t="shared" si="12"/>
        <v>8.3865934938209097E-2</v>
      </c>
      <c r="AE9">
        <f t="shared" si="13"/>
        <v>0.95750000000000002</v>
      </c>
    </row>
    <row r="10" spans="1:31" x14ac:dyDescent="0.55000000000000004">
      <c r="A10">
        <v>9</v>
      </c>
      <c r="B10" t="s">
        <v>19</v>
      </c>
      <c r="C10" t="s">
        <v>29</v>
      </c>
      <c r="D10" t="s">
        <v>157</v>
      </c>
      <c r="E10">
        <v>5599735</v>
      </c>
      <c r="F10">
        <v>1253129</v>
      </c>
      <c r="G10" s="3">
        <f t="shared" si="10"/>
        <v>22.378362547513408</v>
      </c>
      <c r="H10">
        <v>0</v>
      </c>
      <c r="I10">
        <f t="shared" si="0"/>
        <v>0.20071749865199276</v>
      </c>
      <c r="J10">
        <v>5</v>
      </c>
      <c r="K10">
        <f t="shared" si="11"/>
        <v>8.928993961321384E-2</v>
      </c>
      <c r="L10">
        <f t="shared" si="1"/>
        <v>5.3190137142778084</v>
      </c>
      <c r="M10">
        <v>46</v>
      </c>
      <c r="N10">
        <f t="shared" si="2"/>
        <v>35.627356010728718</v>
      </c>
      <c r="O10">
        <v>105</v>
      </c>
      <c r="P10">
        <f t="shared" si="3"/>
        <v>216.97561604280418</v>
      </c>
      <c r="Q10">
        <v>233</v>
      </c>
      <c r="R10">
        <f t="shared" si="4"/>
        <v>623.02711581578558</v>
      </c>
      <c r="S10">
        <v>685</v>
      </c>
      <c r="T10">
        <f t="shared" si="5"/>
        <v>1595.1019617873865</v>
      </c>
      <c r="U10">
        <v>1189</v>
      </c>
      <c r="V10">
        <f t="shared" si="6"/>
        <v>2518.9042493331831</v>
      </c>
      <c r="W10">
        <v>1464</v>
      </c>
      <c r="X10">
        <f t="shared" si="7"/>
        <v>2577.7144764382169</v>
      </c>
      <c r="Y10">
        <v>1458</v>
      </c>
      <c r="Z10">
        <f t="shared" si="8"/>
        <v>2544.5960891606383</v>
      </c>
      <c r="AA10">
        <v>1681</v>
      </c>
      <c r="AB10">
        <f t="shared" si="9"/>
        <v>2687.3062307022051</v>
      </c>
      <c r="AC10">
        <v>4.24</v>
      </c>
      <c r="AD10">
        <f t="shared" si="12"/>
        <v>7.571786879200533E-2</v>
      </c>
      <c r="AE10">
        <f t="shared" si="13"/>
        <v>0.84800000000000009</v>
      </c>
    </row>
    <row r="11" spans="1:31" x14ac:dyDescent="0.55000000000000004">
      <c r="E11">
        <f t="shared" ref="E11:AB11" si="14">SUM(E2:E10)</f>
        <v>55797178</v>
      </c>
      <c r="G11" s="3">
        <f>AVERAGE(G2:G10)</f>
        <v>18.978313574404538</v>
      </c>
      <c r="H11">
        <f t="shared" si="14"/>
        <v>2</v>
      </c>
      <c r="I11">
        <f t="shared" si="14"/>
        <v>2</v>
      </c>
      <c r="J11">
        <f t="shared" si="14"/>
        <v>53</v>
      </c>
      <c r="L11">
        <f t="shared" si="14"/>
        <v>53</v>
      </c>
      <c r="M11">
        <f t="shared" si="14"/>
        <v>355</v>
      </c>
      <c r="N11">
        <f t="shared" si="14"/>
        <v>355</v>
      </c>
      <c r="O11">
        <f t="shared" si="14"/>
        <v>2162</v>
      </c>
      <c r="P11">
        <f t="shared" si="14"/>
        <v>2162</v>
      </c>
      <c r="Q11">
        <f t="shared" si="14"/>
        <v>6208</v>
      </c>
      <c r="R11">
        <f t="shared" si="14"/>
        <v>6208</v>
      </c>
      <c r="S11">
        <f t="shared" si="14"/>
        <v>15894</v>
      </c>
      <c r="T11">
        <f t="shared" si="14"/>
        <v>15894</v>
      </c>
      <c r="U11">
        <f t="shared" si="14"/>
        <v>25099</v>
      </c>
      <c r="V11">
        <f t="shared" si="14"/>
        <v>25099.000000000004</v>
      </c>
      <c r="W11">
        <f t="shared" si="14"/>
        <v>25685</v>
      </c>
      <c r="X11">
        <f t="shared" si="14"/>
        <v>25685</v>
      </c>
      <c r="Y11">
        <f t="shared" si="14"/>
        <v>25355</v>
      </c>
      <c r="Z11">
        <f t="shared" si="14"/>
        <v>25355</v>
      </c>
      <c r="AA11">
        <f t="shared" si="14"/>
        <v>26777</v>
      </c>
      <c r="AB11">
        <f t="shared" si="14"/>
        <v>26777</v>
      </c>
      <c r="AC11">
        <f>SUM(AC2:AC10)</f>
        <v>51.943000000000005</v>
      </c>
    </row>
    <row r="12" spans="1:31" x14ac:dyDescent="0.55000000000000004">
      <c r="AC12">
        <f>AC11/J11</f>
        <v>0.98005660377358494</v>
      </c>
    </row>
  </sheetData>
  <sortState xmlns:xlrd2="http://schemas.microsoft.com/office/spreadsheetml/2017/richdata2" ref="A2:AB11">
    <sortCondition ref="A1:A11"/>
  </sortState>
  <phoneticPr fontId="1" type="noConversion"/>
  <conditionalFormatting sqref="AD2:AD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80B1-8CCE-41DB-8DD9-0A14FEEA38DC}">
  <dimension ref="A1:O15"/>
  <sheetViews>
    <sheetView tabSelected="1" workbookViewId="0">
      <selection activeCell="E14" sqref="E14"/>
    </sheetView>
  </sheetViews>
  <sheetFormatPr defaultRowHeight="14.4" x14ac:dyDescent="0.55000000000000004"/>
  <cols>
    <col min="4" max="4" width="15.3125" bestFit="1" customWidth="1"/>
    <col min="5" max="5" width="15.3125" customWidth="1"/>
  </cols>
  <sheetData>
    <row r="1" spans="1:15" x14ac:dyDescent="0.55000000000000004">
      <c r="A1" s="1" t="s">
        <v>158</v>
      </c>
      <c r="B1" s="1" t="s">
        <v>160</v>
      </c>
      <c r="C1" s="1" t="s">
        <v>17</v>
      </c>
      <c r="D1" s="1" t="s">
        <v>15</v>
      </c>
      <c r="E1" s="1"/>
      <c r="F1" s="1"/>
      <c r="G1" s="1"/>
      <c r="H1" s="1" t="s">
        <v>48</v>
      </c>
      <c r="I1" s="1" t="s">
        <v>173</v>
      </c>
      <c r="J1" s="1" t="s">
        <v>174</v>
      </c>
      <c r="K1" s="1"/>
      <c r="L1" s="1"/>
      <c r="M1" s="1"/>
      <c r="N1" s="1"/>
      <c r="O1" s="1"/>
    </row>
    <row r="2" spans="1:15" x14ac:dyDescent="0.55000000000000004">
      <c r="A2">
        <v>1</v>
      </c>
      <c r="B2" t="s">
        <v>25</v>
      </c>
      <c r="C2" t="s">
        <v>35</v>
      </c>
      <c r="D2" t="s">
        <v>154</v>
      </c>
      <c r="E2">
        <v>2</v>
      </c>
      <c r="F2" t="s">
        <v>183</v>
      </c>
      <c r="G2" t="s">
        <v>193</v>
      </c>
      <c r="H2">
        <v>2657909</v>
      </c>
      <c r="I2">
        <v>1649</v>
      </c>
      <c r="J2">
        <f>(H2/$H$11)*$I$11</f>
        <v>1195.5955548683842</v>
      </c>
      <c r="K2">
        <f>ROUND(J2,0)</f>
        <v>1196</v>
      </c>
    </row>
    <row r="3" spans="1:15" x14ac:dyDescent="0.55000000000000004">
      <c r="A3">
        <v>2</v>
      </c>
      <c r="B3" t="s">
        <v>24</v>
      </c>
      <c r="C3" t="s">
        <v>34</v>
      </c>
      <c r="D3" t="s">
        <v>155</v>
      </c>
      <c r="E3">
        <v>4</v>
      </c>
      <c r="F3" t="s">
        <v>184</v>
      </c>
      <c r="G3" t="s">
        <v>194</v>
      </c>
      <c r="H3">
        <v>7292093</v>
      </c>
      <c r="I3">
        <v>4269</v>
      </c>
      <c r="J3">
        <f t="shared" ref="J3:J10" si="0">(H3/$H$11)*$I$11</f>
        <v>3280.1702302399594</v>
      </c>
      <c r="K3">
        <f t="shared" ref="K3:K10" si="1">ROUND(J3,0)</f>
        <v>3280</v>
      </c>
    </row>
    <row r="4" spans="1:15" x14ac:dyDescent="0.55000000000000004">
      <c r="A4">
        <v>3</v>
      </c>
      <c r="B4" t="s">
        <v>23</v>
      </c>
      <c r="C4" t="s">
        <v>159</v>
      </c>
      <c r="D4" t="s">
        <v>42</v>
      </c>
      <c r="E4">
        <v>3</v>
      </c>
      <c r="F4" t="s">
        <v>185</v>
      </c>
      <c r="G4" t="s">
        <v>195</v>
      </c>
      <c r="H4">
        <v>5479615</v>
      </c>
      <c r="I4">
        <v>1855</v>
      </c>
      <c r="J4">
        <f t="shared" si="0"/>
        <v>2464.8711962637253</v>
      </c>
      <c r="K4">
        <f t="shared" si="1"/>
        <v>2465</v>
      </c>
    </row>
    <row r="5" spans="1:15" x14ac:dyDescent="0.55000000000000004">
      <c r="A5">
        <v>4</v>
      </c>
      <c r="B5" t="s">
        <v>22</v>
      </c>
      <c r="C5" t="s">
        <v>33</v>
      </c>
      <c r="D5" t="s">
        <v>41</v>
      </c>
      <c r="E5">
        <v>4</v>
      </c>
      <c r="F5" t="s">
        <v>201</v>
      </c>
      <c r="G5" t="s">
        <v>202</v>
      </c>
      <c r="H5">
        <v>4804149</v>
      </c>
      <c r="I5">
        <v>1587</v>
      </c>
      <c r="J5">
        <f t="shared" si="0"/>
        <v>2161.0292863018985</v>
      </c>
      <c r="K5">
        <f t="shared" si="1"/>
        <v>2161</v>
      </c>
    </row>
    <row r="6" spans="1:15" x14ac:dyDescent="0.55000000000000004">
      <c r="A6">
        <v>5</v>
      </c>
      <c r="B6" t="s">
        <v>21</v>
      </c>
      <c r="C6" t="s">
        <v>32</v>
      </c>
      <c r="D6" t="s">
        <v>156</v>
      </c>
      <c r="E6">
        <v>4</v>
      </c>
      <c r="F6" t="s">
        <v>186</v>
      </c>
      <c r="G6" t="s">
        <v>196</v>
      </c>
      <c r="H6">
        <v>5900757</v>
      </c>
      <c r="I6">
        <v>2712</v>
      </c>
      <c r="J6">
        <f>(H6/$H$11)*$I$11</f>
        <v>2654.3116561020342</v>
      </c>
      <c r="K6">
        <f t="shared" si="1"/>
        <v>2654</v>
      </c>
    </row>
    <row r="7" spans="1:15" x14ac:dyDescent="0.55000000000000004">
      <c r="A7">
        <v>6</v>
      </c>
      <c r="B7" t="s">
        <v>26</v>
      </c>
      <c r="C7" t="s">
        <v>31</v>
      </c>
      <c r="D7" t="s">
        <v>40</v>
      </c>
      <c r="E7">
        <v>3</v>
      </c>
      <c r="F7" t="s">
        <v>187</v>
      </c>
      <c r="G7" t="s">
        <v>197</v>
      </c>
      <c r="H7">
        <v>6021214</v>
      </c>
      <c r="I7">
        <v>2231</v>
      </c>
      <c r="J7">
        <f t="shared" si="0"/>
        <v>2708.4963004042966</v>
      </c>
      <c r="K7">
        <f t="shared" si="1"/>
        <v>2708</v>
      </c>
    </row>
    <row r="8" spans="1:15" x14ac:dyDescent="0.55000000000000004">
      <c r="A8">
        <v>7</v>
      </c>
      <c r="B8" t="s">
        <v>18</v>
      </c>
      <c r="C8" t="s">
        <v>28</v>
      </c>
      <c r="D8" t="s">
        <v>38</v>
      </c>
      <c r="E8">
        <v>2</v>
      </c>
      <c r="F8" t="s">
        <v>188</v>
      </c>
      <c r="G8" t="s">
        <v>198</v>
      </c>
      <c r="H8">
        <v>8908081</v>
      </c>
      <c r="I8">
        <v>6232</v>
      </c>
      <c r="J8">
        <f t="shared" si="0"/>
        <v>4007.0830288047905</v>
      </c>
      <c r="K8">
        <f t="shared" si="1"/>
        <v>4007</v>
      </c>
    </row>
    <row r="9" spans="1:15" x14ac:dyDescent="0.55000000000000004">
      <c r="A9">
        <v>8</v>
      </c>
      <c r="B9" t="s">
        <v>20</v>
      </c>
      <c r="C9" t="s">
        <v>30</v>
      </c>
      <c r="D9" t="s">
        <v>39</v>
      </c>
      <c r="E9">
        <v>5</v>
      </c>
      <c r="F9" t="s">
        <v>189</v>
      </c>
      <c r="G9" t="s">
        <v>199</v>
      </c>
      <c r="H9">
        <v>9133625</v>
      </c>
      <c r="I9">
        <v>3375</v>
      </c>
      <c r="J9">
        <f t="shared" si="0"/>
        <v>4108.5384976817286</v>
      </c>
      <c r="K9">
        <f t="shared" si="1"/>
        <v>4109</v>
      </c>
    </row>
    <row r="10" spans="1:15" x14ac:dyDescent="0.55000000000000004">
      <c r="A10">
        <v>9</v>
      </c>
      <c r="B10" t="s">
        <v>19</v>
      </c>
      <c r="C10" t="s">
        <v>29</v>
      </c>
      <c r="D10" t="s">
        <v>157</v>
      </c>
      <c r="E10">
        <v>2</v>
      </c>
      <c r="F10" t="s">
        <v>190</v>
      </c>
      <c r="G10" t="s">
        <v>200</v>
      </c>
      <c r="H10">
        <v>5599735</v>
      </c>
      <c r="I10">
        <v>1189</v>
      </c>
      <c r="J10">
        <f t="shared" si="0"/>
        <v>2518.9042493331831</v>
      </c>
      <c r="K10">
        <f t="shared" si="1"/>
        <v>2519</v>
      </c>
    </row>
    <row r="11" spans="1:15" x14ac:dyDescent="0.55000000000000004">
      <c r="E11">
        <f>SUM(E2:E10)</f>
        <v>29</v>
      </c>
      <c r="H11">
        <f>SUM(H2:H10)</f>
        <v>55797178</v>
      </c>
      <c r="I11">
        <f>SUM(I2:I10)</f>
        <v>25099</v>
      </c>
      <c r="J11">
        <f>SUM(J2:J10)</f>
        <v>25099.000000000004</v>
      </c>
      <c r="K11">
        <f>SUM(K2:K10)</f>
        <v>25099</v>
      </c>
    </row>
    <row r="12" spans="1:15" x14ac:dyDescent="0.55000000000000004">
      <c r="I12">
        <f>I11/9</f>
        <v>2788.7777777777778</v>
      </c>
      <c r="J12">
        <f>J11/9</f>
        <v>2788.7777777777783</v>
      </c>
      <c r="K12">
        <f>K11/9</f>
        <v>2788.7777777777778</v>
      </c>
    </row>
    <row r="13" spans="1:15" x14ac:dyDescent="0.55000000000000004">
      <c r="K13">
        <f>_xlfn.VAR.P(K2:K10)</f>
        <v>733522.17283950618</v>
      </c>
    </row>
    <row r="14" spans="1:15" x14ac:dyDescent="0.55000000000000004">
      <c r="M14">
        <f>(K12^2)/K13</f>
        <v>10.602653582673391</v>
      </c>
    </row>
    <row r="15" spans="1:15" x14ac:dyDescent="0.55000000000000004">
      <c r="M15">
        <f>K12/K13</f>
        <v>3.801899766686343E-3</v>
      </c>
    </row>
  </sheetData>
  <sortState xmlns:xlrd2="http://schemas.microsoft.com/office/spreadsheetml/2017/richdata2" ref="A2:I11">
    <sortCondition ref="A1:A1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EF7-5D2B-4D1F-9B07-63A9092F9559}">
  <dimension ref="A1:M10"/>
  <sheetViews>
    <sheetView workbookViewId="0">
      <selection activeCell="K5" sqref="K5"/>
    </sheetView>
  </sheetViews>
  <sheetFormatPr defaultRowHeight="14.4" x14ac:dyDescent="0.55000000000000004"/>
  <cols>
    <col min="4" max="4" width="15.3125" bestFit="1" customWidth="1"/>
  </cols>
  <sheetData>
    <row r="1" spans="1:13" x14ac:dyDescent="0.55000000000000004">
      <c r="A1" s="1" t="s">
        <v>158</v>
      </c>
      <c r="B1" s="1" t="s">
        <v>160</v>
      </c>
      <c r="C1" s="1" t="s">
        <v>17</v>
      </c>
      <c r="D1" s="1" t="s">
        <v>15</v>
      </c>
      <c r="E1" s="1" t="s">
        <v>48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175</v>
      </c>
      <c r="M1" s="1" t="s">
        <v>176</v>
      </c>
    </row>
    <row r="2" spans="1:13" x14ac:dyDescent="0.55000000000000004">
      <c r="A2">
        <v>7</v>
      </c>
      <c r="B2" t="s">
        <v>18</v>
      </c>
      <c r="C2" t="s">
        <v>28</v>
      </c>
      <c r="D2" t="s">
        <v>38</v>
      </c>
      <c r="E2">
        <v>8908081</v>
      </c>
      <c r="F2">
        <v>2445</v>
      </c>
      <c r="G2">
        <v>2500</v>
      </c>
      <c r="H2">
        <v>4841</v>
      </c>
      <c r="I2">
        <v>5000</v>
      </c>
      <c r="J2">
        <v>6232</v>
      </c>
      <c r="K2">
        <v>6500</v>
      </c>
      <c r="L2">
        <v>5130</v>
      </c>
      <c r="M2">
        <v>6700</v>
      </c>
    </row>
    <row r="3" spans="1:13" x14ac:dyDescent="0.55000000000000004">
      <c r="A3">
        <v>9</v>
      </c>
      <c r="B3" t="s">
        <v>19</v>
      </c>
      <c r="C3" t="s">
        <v>29</v>
      </c>
      <c r="D3" t="s">
        <v>157</v>
      </c>
      <c r="E3">
        <v>5599735</v>
      </c>
      <c r="F3">
        <v>233</v>
      </c>
      <c r="G3">
        <v>400</v>
      </c>
      <c r="H3">
        <v>685</v>
      </c>
      <c r="I3">
        <v>1200</v>
      </c>
      <c r="J3">
        <v>1189</v>
      </c>
      <c r="K3">
        <v>1800</v>
      </c>
      <c r="L3">
        <v>1464</v>
      </c>
      <c r="M3">
        <v>2000</v>
      </c>
    </row>
    <row r="4" spans="1:13" x14ac:dyDescent="0.55000000000000004">
      <c r="A4">
        <v>8</v>
      </c>
      <c r="B4" t="s">
        <v>20</v>
      </c>
      <c r="C4" t="s">
        <v>30</v>
      </c>
      <c r="D4" t="s">
        <v>39</v>
      </c>
      <c r="E4">
        <v>9133625</v>
      </c>
      <c r="F4">
        <v>841</v>
      </c>
      <c r="G4">
        <v>1000</v>
      </c>
      <c r="H4">
        <v>2113</v>
      </c>
      <c r="I4">
        <v>2700</v>
      </c>
      <c r="J4">
        <v>3375</v>
      </c>
      <c r="K4">
        <v>3800</v>
      </c>
      <c r="L4">
        <v>3835</v>
      </c>
      <c r="M4">
        <v>4800</v>
      </c>
    </row>
    <row r="5" spans="1:13" x14ac:dyDescent="0.55000000000000004">
      <c r="A5">
        <v>6</v>
      </c>
      <c r="B5" t="s">
        <v>26</v>
      </c>
      <c r="C5" t="s">
        <v>31</v>
      </c>
      <c r="D5" t="s">
        <v>40</v>
      </c>
      <c r="E5">
        <v>6021214</v>
      </c>
      <c r="F5">
        <v>431</v>
      </c>
      <c r="G5">
        <v>500</v>
      </c>
      <c r="H5">
        <v>1397</v>
      </c>
      <c r="I5">
        <v>1500</v>
      </c>
      <c r="J5">
        <v>2231</v>
      </c>
      <c r="K5">
        <v>3000</v>
      </c>
      <c r="L5">
        <v>2362</v>
      </c>
      <c r="M5">
        <v>3400</v>
      </c>
    </row>
    <row r="6" spans="1:13" x14ac:dyDescent="0.55000000000000004">
      <c r="A6">
        <v>5</v>
      </c>
      <c r="B6" t="s">
        <v>21</v>
      </c>
      <c r="C6" t="s">
        <v>32</v>
      </c>
      <c r="D6" t="s">
        <v>156</v>
      </c>
      <c r="E6">
        <v>5900757</v>
      </c>
      <c r="F6">
        <v>733</v>
      </c>
      <c r="G6">
        <v>650</v>
      </c>
      <c r="H6">
        <v>2010</v>
      </c>
      <c r="I6">
        <v>1200</v>
      </c>
      <c r="J6">
        <v>2712</v>
      </c>
      <c r="K6">
        <v>2000</v>
      </c>
      <c r="L6">
        <v>2303</v>
      </c>
      <c r="M6">
        <v>2600</v>
      </c>
    </row>
    <row r="7" spans="1:13" x14ac:dyDescent="0.55000000000000004">
      <c r="A7">
        <v>4</v>
      </c>
      <c r="B7" t="s">
        <v>22</v>
      </c>
      <c r="C7" t="s">
        <v>33</v>
      </c>
      <c r="D7" t="s">
        <v>41</v>
      </c>
      <c r="E7">
        <v>4804149</v>
      </c>
      <c r="F7">
        <v>402</v>
      </c>
      <c r="G7">
        <v>500</v>
      </c>
      <c r="H7">
        <v>945</v>
      </c>
      <c r="I7">
        <v>800</v>
      </c>
      <c r="J7">
        <v>1587</v>
      </c>
      <c r="K7">
        <v>1600</v>
      </c>
      <c r="L7">
        <v>1421</v>
      </c>
      <c r="M7">
        <v>1900</v>
      </c>
    </row>
    <row r="8" spans="1:13" x14ac:dyDescent="0.55000000000000004">
      <c r="A8">
        <v>3</v>
      </c>
      <c r="B8" t="s">
        <v>23</v>
      </c>
      <c r="C8" t="s">
        <v>159</v>
      </c>
      <c r="D8" t="s">
        <v>42</v>
      </c>
      <c r="E8">
        <v>5479615</v>
      </c>
      <c r="F8">
        <v>391</v>
      </c>
      <c r="G8">
        <v>250</v>
      </c>
      <c r="H8">
        <v>1217</v>
      </c>
      <c r="I8">
        <v>750</v>
      </c>
      <c r="J8">
        <v>1855</v>
      </c>
      <c r="K8">
        <v>1000</v>
      </c>
      <c r="L8">
        <v>2107</v>
      </c>
      <c r="M8">
        <v>1100</v>
      </c>
    </row>
    <row r="9" spans="1:13" x14ac:dyDescent="0.55000000000000004">
      <c r="A9">
        <v>2</v>
      </c>
      <c r="B9" t="s">
        <v>24</v>
      </c>
      <c r="C9" t="s">
        <v>34</v>
      </c>
      <c r="D9" t="s">
        <v>155</v>
      </c>
      <c r="E9">
        <v>7292093</v>
      </c>
      <c r="F9">
        <v>607</v>
      </c>
      <c r="G9">
        <v>650</v>
      </c>
      <c r="H9">
        <v>2057</v>
      </c>
      <c r="I9">
        <v>1100</v>
      </c>
      <c r="J9">
        <v>4269</v>
      </c>
      <c r="K9">
        <v>2500</v>
      </c>
      <c r="L9">
        <v>5024</v>
      </c>
      <c r="M9">
        <v>3500</v>
      </c>
    </row>
    <row r="10" spans="1:13" x14ac:dyDescent="0.55000000000000004">
      <c r="A10">
        <v>1</v>
      </c>
      <c r="B10" t="s">
        <v>25</v>
      </c>
      <c r="C10" t="s">
        <v>35</v>
      </c>
      <c r="D10" t="s">
        <v>154</v>
      </c>
      <c r="E10">
        <v>2657909</v>
      </c>
      <c r="F10">
        <v>125</v>
      </c>
      <c r="G10">
        <v>250</v>
      </c>
      <c r="H10">
        <v>629</v>
      </c>
      <c r="I10">
        <v>650</v>
      </c>
      <c r="J10">
        <v>1649</v>
      </c>
      <c r="K10">
        <v>1200</v>
      </c>
      <c r="L10">
        <v>2039</v>
      </c>
      <c r="M10">
        <v>1400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3312-1D29-40AD-B5C5-37D8F8D618AB}">
  <dimension ref="A1:BM7"/>
  <sheetViews>
    <sheetView zoomScale="80" workbookViewId="0">
      <selection activeCell="A11" sqref="A11"/>
    </sheetView>
  </sheetViews>
  <sheetFormatPr defaultRowHeight="14.4" x14ac:dyDescent="0.55000000000000004"/>
  <cols>
    <col min="2" max="2" width="12.26171875" bestFit="1" customWidth="1"/>
    <col min="3" max="3" width="12.26171875" customWidth="1"/>
    <col min="4" max="4" width="9.41796875" customWidth="1"/>
  </cols>
  <sheetData>
    <row r="1" spans="1:65" x14ac:dyDescent="0.55000000000000004">
      <c r="B1" t="s">
        <v>11</v>
      </c>
      <c r="D1">
        <v>0</v>
      </c>
    </row>
    <row r="2" spans="1:65" x14ac:dyDescent="0.55000000000000004">
      <c r="B2" t="s">
        <v>7</v>
      </c>
      <c r="C2" t="s">
        <v>15</v>
      </c>
      <c r="D2" s="1" t="s">
        <v>12</v>
      </c>
      <c r="E2" t="s">
        <v>13</v>
      </c>
      <c r="F2" t="s">
        <v>14</v>
      </c>
      <c r="G2" s="1"/>
      <c r="J2" s="1"/>
      <c r="M2" s="1"/>
      <c r="P2" s="1"/>
      <c r="Q2" s="1"/>
      <c r="T2" s="1"/>
      <c r="W2" s="1"/>
      <c r="Z2" s="1"/>
      <c r="AC2" s="1"/>
      <c r="AD2" s="1"/>
      <c r="AE2" s="1"/>
      <c r="AF2" s="1"/>
      <c r="AG2" s="1"/>
      <c r="AH2" s="1"/>
      <c r="AJ2" s="1"/>
      <c r="AM2" s="1"/>
      <c r="AP2" s="1"/>
      <c r="AQ2" s="1"/>
      <c r="AT2" s="1"/>
      <c r="AW2" s="1"/>
      <c r="AZ2" s="1"/>
      <c r="BC2" s="1"/>
      <c r="BD2" s="1"/>
      <c r="BG2" s="1"/>
      <c r="BJ2" s="1"/>
      <c r="BM2" s="1"/>
    </row>
    <row r="3" spans="1:65" x14ac:dyDescent="0.55000000000000004">
      <c r="A3" t="s">
        <v>9</v>
      </c>
      <c r="B3" t="s">
        <v>1</v>
      </c>
      <c r="C3" t="s">
        <v>10</v>
      </c>
      <c r="D3">
        <v>5218040</v>
      </c>
      <c r="E3">
        <v>0</v>
      </c>
      <c r="F3">
        <v>0</v>
      </c>
    </row>
    <row r="4" spans="1:65" x14ac:dyDescent="0.55000000000000004">
      <c r="A4" t="s">
        <v>10</v>
      </c>
      <c r="B4" t="s">
        <v>2</v>
      </c>
      <c r="C4" t="s">
        <v>16</v>
      </c>
      <c r="D4">
        <v>932912</v>
      </c>
      <c r="E4">
        <v>0</v>
      </c>
      <c r="F4">
        <v>0</v>
      </c>
    </row>
    <row r="5" spans="1:65" x14ac:dyDescent="0.55000000000000004">
      <c r="A5" t="s">
        <v>5</v>
      </c>
      <c r="B5" t="s">
        <v>3</v>
      </c>
      <c r="C5" t="s">
        <v>10</v>
      </c>
      <c r="D5">
        <v>4921532</v>
      </c>
      <c r="E5">
        <v>0</v>
      </c>
      <c r="F5">
        <v>0</v>
      </c>
    </row>
    <row r="6" spans="1:65" x14ac:dyDescent="0.55000000000000004">
      <c r="A6" t="s">
        <v>8</v>
      </c>
      <c r="B6" t="s">
        <v>4</v>
      </c>
      <c r="D6">
        <v>2966786</v>
      </c>
      <c r="E6">
        <v>0</v>
      </c>
      <c r="F6">
        <v>0</v>
      </c>
    </row>
    <row r="7" spans="1:65" x14ac:dyDescent="0.55000000000000004">
      <c r="A7" t="s">
        <v>6</v>
      </c>
      <c r="B7" t="s">
        <v>0</v>
      </c>
      <c r="D7">
        <v>21733312</v>
      </c>
      <c r="E7">
        <v>0</v>
      </c>
      <c r="F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2ADA-C727-4EEB-B592-38FAF8AB95AF}">
  <dimension ref="A2:AA13"/>
  <sheetViews>
    <sheetView workbookViewId="0">
      <selection activeCell="C6" sqref="C6"/>
    </sheetView>
  </sheetViews>
  <sheetFormatPr defaultRowHeight="14.4" x14ac:dyDescent="0.55000000000000004"/>
  <sheetData>
    <row r="2" spans="1:27" x14ac:dyDescent="0.55000000000000004">
      <c r="A2" t="s">
        <v>43</v>
      </c>
      <c r="C2" t="s">
        <v>48</v>
      </c>
      <c r="D2" t="s">
        <v>49</v>
      </c>
      <c r="E2" s="2">
        <v>43831</v>
      </c>
      <c r="G2" s="2">
        <v>43862</v>
      </c>
      <c r="I2" s="2">
        <v>43891</v>
      </c>
      <c r="K2" s="2">
        <v>43922</v>
      </c>
      <c r="M2" s="2">
        <v>43952</v>
      </c>
      <c r="O2" s="2">
        <v>43983</v>
      </c>
      <c r="Q2" s="2">
        <v>44013</v>
      </c>
      <c r="S2" s="2">
        <v>44044</v>
      </c>
      <c r="U2" s="2">
        <v>44075</v>
      </c>
      <c r="W2" s="2">
        <v>44105</v>
      </c>
      <c r="Y2" s="2">
        <v>44136</v>
      </c>
      <c r="AA2" s="2">
        <v>44166</v>
      </c>
    </row>
    <row r="3" spans="1:27" x14ac:dyDescent="0.55000000000000004">
      <c r="A3" t="s">
        <v>44</v>
      </c>
      <c r="B3" t="s">
        <v>46</v>
      </c>
      <c r="C3">
        <v>56300000</v>
      </c>
      <c r="D3" t="s">
        <v>50</v>
      </c>
      <c r="E3">
        <v>2</v>
      </c>
    </row>
    <row r="4" spans="1:27" x14ac:dyDescent="0.55000000000000004">
      <c r="A4" t="s">
        <v>45</v>
      </c>
      <c r="B4" t="s">
        <v>47</v>
      </c>
      <c r="C4">
        <v>1900000</v>
      </c>
      <c r="D4" t="s">
        <v>51</v>
      </c>
    </row>
    <row r="5" spans="1:27" x14ac:dyDescent="0.55000000000000004">
      <c r="A5" t="s">
        <v>37</v>
      </c>
      <c r="B5" t="s">
        <v>9</v>
      </c>
      <c r="C5">
        <v>5500000</v>
      </c>
      <c r="D5" t="s">
        <v>46</v>
      </c>
    </row>
    <row r="6" spans="1:27" x14ac:dyDescent="0.55000000000000004">
      <c r="A6" t="s">
        <v>36</v>
      </c>
      <c r="B6" t="s">
        <v>27</v>
      </c>
      <c r="C6">
        <v>3200000</v>
      </c>
      <c r="D6" t="s">
        <v>46</v>
      </c>
    </row>
    <row r="7" spans="1:27" x14ac:dyDescent="0.55000000000000004">
      <c r="C7">
        <f>SUM(C3:C6)</f>
        <v>66900000</v>
      </c>
    </row>
    <row r="9" spans="1:27" x14ac:dyDescent="0.55000000000000004">
      <c r="B9" t="s">
        <v>46</v>
      </c>
      <c r="C9" t="s">
        <v>47</v>
      </c>
      <c r="D9" t="s">
        <v>9</v>
      </c>
      <c r="E9" t="s">
        <v>27</v>
      </c>
    </row>
    <row r="10" spans="1:27" x14ac:dyDescent="0.55000000000000004">
      <c r="A10" t="s">
        <v>46</v>
      </c>
      <c r="B10">
        <v>0</v>
      </c>
      <c r="C10">
        <v>0</v>
      </c>
      <c r="D10">
        <v>1</v>
      </c>
      <c r="E10">
        <v>1</v>
      </c>
    </row>
    <row r="11" spans="1:27" x14ac:dyDescent="0.55000000000000004">
      <c r="A11" t="s">
        <v>47</v>
      </c>
      <c r="B11">
        <v>0</v>
      </c>
      <c r="C11">
        <v>0</v>
      </c>
      <c r="D11">
        <v>0</v>
      </c>
      <c r="E11">
        <v>0</v>
      </c>
    </row>
    <row r="12" spans="1:27" x14ac:dyDescent="0.55000000000000004">
      <c r="A12" t="s">
        <v>9</v>
      </c>
      <c r="B12">
        <v>1</v>
      </c>
      <c r="C12">
        <v>0</v>
      </c>
      <c r="D12">
        <v>0</v>
      </c>
      <c r="E12">
        <v>0</v>
      </c>
    </row>
    <row r="13" spans="1:27" x14ac:dyDescent="0.55000000000000004">
      <c r="A13" t="s">
        <v>27</v>
      </c>
      <c r="B13">
        <v>1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CFEE-C3E2-4281-891A-B8176C179D67}">
  <dimension ref="A1:E105"/>
  <sheetViews>
    <sheetView workbookViewId="0">
      <selection activeCell="B22" sqref="B22:B24"/>
    </sheetView>
  </sheetViews>
  <sheetFormatPr defaultRowHeight="14.4" x14ac:dyDescent="0.55000000000000004"/>
  <cols>
    <col min="1" max="1" width="9.68359375" bestFit="1" customWidth="1"/>
  </cols>
  <sheetData>
    <row r="1" spans="1:5" x14ac:dyDescent="0.55000000000000004">
      <c r="B1" t="s">
        <v>44</v>
      </c>
      <c r="C1" t="s">
        <v>45</v>
      </c>
      <c r="D1" t="s">
        <v>37</v>
      </c>
      <c r="E1" t="s">
        <v>36</v>
      </c>
    </row>
    <row r="2" spans="1:5" x14ac:dyDescent="0.55000000000000004">
      <c r="B2" t="s">
        <v>46</v>
      </c>
      <c r="C2" t="s">
        <v>47</v>
      </c>
      <c r="D2" t="s">
        <v>9</v>
      </c>
      <c r="E2" t="s">
        <v>27</v>
      </c>
    </row>
    <row r="3" spans="1:5" x14ac:dyDescent="0.55000000000000004">
      <c r="A3" t="s">
        <v>52</v>
      </c>
      <c r="B3" t="s">
        <v>50</v>
      </c>
      <c r="D3" t="s">
        <v>46</v>
      </c>
      <c r="E3" t="s">
        <v>46</v>
      </c>
    </row>
    <row r="4" spans="1:5" x14ac:dyDescent="0.55000000000000004">
      <c r="A4" t="s">
        <v>48</v>
      </c>
      <c r="B4">
        <v>56300000</v>
      </c>
      <c r="C4">
        <v>1900000</v>
      </c>
      <c r="D4">
        <v>5500000</v>
      </c>
      <c r="E4">
        <v>3200000</v>
      </c>
    </row>
    <row r="5" spans="1:5" x14ac:dyDescent="0.55000000000000004">
      <c r="B5" t="s">
        <v>153</v>
      </c>
      <c r="C5" t="s">
        <v>153</v>
      </c>
      <c r="D5" t="s">
        <v>153</v>
      </c>
    </row>
    <row r="6" spans="1:5" x14ac:dyDescent="0.55000000000000004">
      <c r="A6" t="s">
        <v>53</v>
      </c>
      <c r="B6">
        <v>2</v>
      </c>
      <c r="C6">
        <v>0</v>
      </c>
      <c r="D6">
        <v>0</v>
      </c>
      <c r="E6">
        <v>0</v>
      </c>
    </row>
    <row r="7" spans="1:5" x14ac:dyDescent="0.55000000000000004">
      <c r="A7" t="s">
        <v>54</v>
      </c>
      <c r="B7">
        <v>0</v>
      </c>
      <c r="C7">
        <v>0</v>
      </c>
      <c r="D7">
        <v>0</v>
      </c>
      <c r="E7">
        <v>0</v>
      </c>
    </row>
    <row r="8" spans="1:5" x14ac:dyDescent="0.55000000000000004">
      <c r="A8" t="s">
        <v>55</v>
      </c>
      <c r="B8">
        <v>0</v>
      </c>
      <c r="C8">
        <v>0</v>
      </c>
      <c r="D8">
        <v>0</v>
      </c>
      <c r="E8">
        <v>0</v>
      </c>
    </row>
    <row r="9" spans="1:5" x14ac:dyDescent="0.55000000000000004">
      <c r="A9" t="s">
        <v>56</v>
      </c>
      <c r="B9">
        <v>0</v>
      </c>
      <c r="C9">
        <v>0</v>
      </c>
      <c r="D9">
        <v>0</v>
      </c>
      <c r="E9">
        <v>0</v>
      </c>
    </row>
    <row r="10" spans="1:5" x14ac:dyDescent="0.55000000000000004">
      <c r="A10" t="s">
        <v>57</v>
      </c>
      <c r="B10">
        <v>0</v>
      </c>
      <c r="C10">
        <v>0</v>
      </c>
      <c r="D10">
        <v>0</v>
      </c>
      <c r="E10">
        <v>0</v>
      </c>
    </row>
    <row r="11" spans="1:5" x14ac:dyDescent="0.55000000000000004">
      <c r="A11" t="s">
        <v>58</v>
      </c>
      <c r="B11">
        <v>0</v>
      </c>
      <c r="C11">
        <v>0</v>
      </c>
      <c r="D11">
        <v>0</v>
      </c>
      <c r="E11">
        <v>0</v>
      </c>
    </row>
    <row r="12" spans="1:5" x14ac:dyDescent="0.55000000000000004">
      <c r="A12" t="s">
        <v>59</v>
      </c>
      <c r="B12">
        <v>1</v>
      </c>
      <c r="C12">
        <v>0</v>
      </c>
      <c r="D12">
        <v>0</v>
      </c>
      <c r="E12">
        <v>0</v>
      </c>
    </row>
    <row r="13" spans="1:5" x14ac:dyDescent="0.55000000000000004">
      <c r="A13" t="s">
        <v>60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61</v>
      </c>
      <c r="B14">
        <v>0</v>
      </c>
      <c r="C14">
        <v>0</v>
      </c>
      <c r="D14">
        <v>0</v>
      </c>
      <c r="E14">
        <v>0</v>
      </c>
    </row>
    <row r="15" spans="1:5" x14ac:dyDescent="0.55000000000000004">
      <c r="A15" t="s">
        <v>62</v>
      </c>
      <c r="B15">
        <v>4</v>
      </c>
      <c r="C15">
        <v>0</v>
      </c>
      <c r="D15">
        <v>0</v>
      </c>
      <c r="E15">
        <v>0</v>
      </c>
    </row>
    <row r="16" spans="1:5" x14ac:dyDescent="0.55000000000000004">
      <c r="A16" t="s">
        <v>63</v>
      </c>
      <c r="B16">
        <v>1</v>
      </c>
      <c r="C16">
        <v>0</v>
      </c>
      <c r="D16">
        <v>0</v>
      </c>
      <c r="E16">
        <v>0</v>
      </c>
    </row>
    <row r="17" spans="1:5" x14ac:dyDescent="0.55000000000000004">
      <c r="A17" t="s">
        <v>64</v>
      </c>
      <c r="B17">
        <v>0</v>
      </c>
      <c r="C17">
        <v>0</v>
      </c>
      <c r="D17">
        <v>0</v>
      </c>
      <c r="E17">
        <v>0</v>
      </c>
    </row>
    <row r="18" spans="1:5" x14ac:dyDescent="0.55000000000000004">
      <c r="A18" t="s">
        <v>65</v>
      </c>
      <c r="B18">
        <v>1</v>
      </c>
      <c r="C18">
        <v>0</v>
      </c>
      <c r="D18">
        <v>0</v>
      </c>
      <c r="E18">
        <v>0</v>
      </c>
    </row>
    <row r="19" spans="1:5" x14ac:dyDescent="0.55000000000000004">
      <c r="A19" t="s">
        <v>66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67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68</v>
      </c>
      <c r="B21">
        <v>0</v>
      </c>
      <c r="C21">
        <v>0</v>
      </c>
      <c r="D21">
        <v>0</v>
      </c>
      <c r="E21">
        <v>0</v>
      </c>
    </row>
    <row r="22" spans="1:5" x14ac:dyDescent="0.55000000000000004">
      <c r="A22" t="s">
        <v>69</v>
      </c>
      <c r="B22">
        <v>0</v>
      </c>
      <c r="C22">
        <v>0</v>
      </c>
      <c r="D22">
        <v>0</v>
      </c>
      <c r="E22">
        <v>0</v>
      </c>
    </row>
    <row r="23" spans="1:5" x14ac:dyDescent="0.55000000000000004">
      <c r="A23" t="s">
        <v>70</v>
      </c>
      <c r="B23">
        <v>0</v>
      </c>
      <c r="C23">
        <v>0</v>
      </c>
      <c r="D23">
        <v>0</v>
      </c>
      <c r="E23">
        <v>0</v>
      </c>
    </row>
    <row r="24" spans="1:5" x14ac:dyDescent="0.55000000000000004">
      <c r="A24" t="s">
        <v>71</v>
      </c>
      <c r="B24">
        <v>0</v>
      </c>
      <c r="C24">
        <v>0</v>
      </c>
      <c r="D24">
        <v>0</v>
      </c>
      <c r="E24">
        <v>0</v>
      </c>
    </row>
    <row r="25" spans="1:5" x14ac:dyDescent="0.55000000000000004">
      <c r="A25" t="s">
        <v>72</v>
      </c>
      <c r="B25">
        <v>0</v>
      </c>
      <c r="C25">
        <v>0</v>
      </c>
      <c r="D25">
        <v>0</v>
      </c>
      <c r="E25">
        <v>0</v>
      </c>
    </row>
    <row r="26" spans="1:5" x14ac:dyDescent="0.55000000000000004">
      <c r="A26" t="s">
        <v>73</v>
      </c>
      <c r="B26">
        <v>0</v>
      </c>
      <c r="C26">
        <v>0</v>
      </c>
      <c r="D26">
        <v>0</v>
      </c>
      <c r="E26">
        <v>0</v>
      </c>
    </row>
    <row r="27" spans="1:5" x14ac:dyDescent="0.55000000000000004">
      <c r="A27" t="s">
        <v>74</v>
      </c>
      <c r="B27">
        <v>0</v>
      </c>
      <c r="C27">
        <v>0</v>
      </c>
      <c r="D27">
        <v>0</v>
      </c>
      <c r="E27">
        <v>0</v>
      </c>
    </row>
    <row r="28" spans="1:5" x14ac:dyDescent="0.55000000000000004">
      <c r="A28" t="s">
        <v>75</v>
      </c>
      <c r="B28">
        <v>1</v>
      </c>
      <c r="C28">
        <v>0</v>
      </c>
      <c r="D28">
        <v>0</v>
      </c>
      <c r="E28">
        <v>0</v>
      </c>
    </row>
    <row r="29" spans="1:5" x14ac:dyDescent="0.55000000000000004">
      <c r="A29" t="s">
        <v>76</v>
      </c>
      <c r="B29">
        <v>0</v>
      </c>
      <c r="C29">
        <v>0</v>
      </c>
      <c r="D29">
        <v>0</v>
      </c>
      <c r="E29">
        <v>0</v>
      </c>
    </row>
    <row r="30" spans="1:5" x14ac:dyDescent="0.55000000000000004">
      <c r="A30" t="s">
        <v>77</v>
      </c>
      <c r="B30">
        <v>1</v>
      </c>
      <c r="C30">
        <v>0</v>
      </c>
      <c r="D30">
        <v>0</v>
      </c>
      <c r="E30">
        <v>0</v>
      </c>
    </row>
    <row r="31" spans="1:5" x14ac:dyDescent="0.55000000000000004">
      <c r="A31" t="s">
        <v>78</v>
      </c>
      <c r="B31">
        <v>2</v>
      </c>
      <c r="C31">
        <v>0</v>
      </c>
      <c r="D31">
        <v>0</v>
      </c>
      <c r="E31">
        <v>0</v>
      </c>
    </row>
    <row r="32" spans="1:5" x14ac:dyDescent="0.55000000000000004">
      <c r="A32" t="s">
        <v>79</v>
      </c>
      <c r="B32">
        <v>5</v>
      </c>
      <c r="C32">
        <v>0</v>
      </c>
      <c r="D32">
        <v>0</v>
      </c>
      <c r="E32">
        <v>0</v>
      </c>
    </row>
    <row r="33" spans="1:5" x14ac:dyDescent="0.55000000000000004">
      <c r="A33" t="s">
        <v>80</v>
      </c>
      <c r="B33">
        <v>4</v>
      </c>
      <c r="C33">
        <v>0</v>
      </c>
      <c r="D33">
        <v>0</v>
      </c>
      <c r="E33">
        <v>0</v>
      </c>
    </row>
    <row r="34" spans="1:5" x14ac:dyDescent="0.55000000000000004">
      <c r="A34" t="s">
        <v>81</v>
      </c>
      <c r="B34">
        <v>7</v>
      </c>
      <c r="C34">
        <v>0</v>
      </c>
      <c r="D34">
        <v>0</v>
      </c>
      <c r="E34">
        <v>1</v>
      </c>
    </row>
    <row r="35" spans="1:5" x14ac:dyDescent="0.55000000000000004">
      <c r="A35" t="s">
        <v>82</v>
      </c>
      <c r="B35">
        <v>11</v>
      </c>
      <c r="C35">
        <v>0</v>
      </c>
      <c r="D35">
        <v>1</v>
      </c>
      <c r="E35">
        <v>0</v>
      </c>
    </row>
    <row r="36" spans="1:5" x14ac:dyDescent="0.55000000000000004">
      <c r="A36" t="s">
        <v>83</v>
      </c>
      <c r="B36">
        <v>5</v>
      </c>
      <c r="C36">
        <v>0</v>
      </c>
      <c r="D36">
        <v>0</v>
      </c>
      <c r="E36">
        <v>0</v>
      </c>
    </row>
    <row r="37" spans="1:5" x14ac:dyDescent="0.55000000000000004">
      <c r="A37" t="s">
        <v>84</v>
      </c>
      <c r="B37">
        <v>20</v>
      </c>
      <c r="C37">
        <v>0</v>
      </c>
      <c r="D37">
        <v>2</v>
      </c>
      <c r="E37">
        <v>0</v>
      </c>
    </row>
    <row r="38" spans="1:5" x14ac:dyDescent="0.55000000000000004">
      <c r="A38" t="s">
        <v>85</v>
      </c>
      <c r="B38">
        <v>38</v>
      </c>
      <c r="C38">
        <v>0</v>
      </c>
      <c r="D38">
        <v>1</v>
      </c>
      <c r="E38">
        <v>0</v>
      </c>
    </row>
    <row r="39" spans="1:5" x14ac:dyDescent="0.55000000000000004">
      <c r="A39" t="s">
        <v>86</v>
      </c>
      <c r="B39">
        <v>53</v>
      </c>
      <c r="C39">
        <v>0</v>
      </c>
      <c r="D39">
        <v>3</v>
      </c>
      <c r="E39">
        <v>0</v>
      </c>
    </row>
    <row r="40" spans="1:5" x14ac:dyDescent="0.55000000000000004">
      <c r="A40" t="s">
        <v>87</v>
      </c>
      <c r="B40">
        <v>49</v>
      </c>
      <c r="C40">
        <v>2</v>
      </c>
      <c r="D40">
        <v>6</v>
      </c>
      <c r="E40">
        <v>1</v>
      </c>
    </row>
    <row r="41" spans="1:5" x14ac:dyDescent="0.55000000000000004">
      <c r="A41" t="s">
        <v>88</v>
      </c>
      <c r="B41">
        <v>46</v>
      </c>
      <c r="C41">
        <v>2</v>
      </c>
      <c r="D41">
        <v>2</v>
      </c>
      <c r="E41">
        <v>0</v>
      </c>
    </row>
    <row r="42" spans="1:5" x14ac:dyDescent="0.55000000000000004">
      <c r="A42" t="s">
        <v>89</v>
      </c>
      <c r="B42">
        <v>73</v>
      </c>
      <c r="C42">
        <v>5</v>
      </c>
      <c r="D42">
        <v>6</v>
      </c>
      <c r="E42">
        <v>0</v>
      </c>
    </row>
    <row r="43" spans="1:5" x14ac:dyDescent="0.55000000000000004">
      <c r="A43" t="s">
        <v>90</v>
      </c>
      <c r="B43">
        <v>55</v>
      </c>
      <c r="C43">
        <v>3</v>
      </c>
      <c r="D43">
        <v>6</v>
      </c>
      <c r="E43">
        <v>2</v>
      </c>
    </row>
    <row r="44" spans="1:5" x14ac:dyDescent="0.55000000000000004">
      <c r="A44" t="s">
        <v>91</v>
      </c>
      <c r="B44">
        <v>50</v>
      </c>
      <c r="C44">
        <v>3</v>
      </c>
      <c r="D44">
        <v>3</v>
      </c>
      <c r="E44">
        <v>1</v>
      </c>
    </row>
    <row r="45" spans="1:5" x14ac:dyDescent="0.55000000000000004">
      <c r="A45" t="s">
        <v>92</v>
      </c>
      <c r="B45">
        <v>125</v>
      </c>
      <c r="C45">
        <v>5</v>
      </c>
      <c r="D45">
        <v>16</v>
      </c>
      <c r="E45">
        <v>3</v>
      </c>
    </row>
    <row r="46" spans="1:5" x14ac:dyDescent="0.55000000000000004">
      <c r="A46" t="s">
        <v>93</v>
      </c>
      <c r="B46">
        <v>227</v>
      </c>
      <c r="C46">
        <v>11</v>
      </c>
      <c r="D46">
        <v>21</v>
      </c>
      <c r="E46">
        <v>12</v>
      </c>
    </row>
    <row r="47" spans="1:5" x14ac:dyDescent="0.55000000000000004">
      <c r="A47" t="s">
        <v>94</v>
      </c>
      <c r="B47">
        <v>353</v>
      </c>
      <c r="C47">
        <v>4</v>
      </c>
      <c r="D47">
        <v>26</v>
      </c>
      <c r="E47">
        <v>15</v>
      </c>
    </row>
    <row r="48" spans="1:5" x14ac:dyDescent="0.55000000000000004">
      <c r="A48" t="s">
        <v>95</v>
      </c>
      <c r="B48">
        <v>414</v>
      </c>
      <c r="C48">
        <v>11</v>
      </c>
      <c r="D48">
        <v>38</v>
      </c>
      <c r="E48">
        <v>25</v>
      </c>
    </row>
    <row r="49" spans="1:5" x14ac:dyDescent="0.55000000000000004">
      <c r="A49" t="s">
        <v>96</v>
      </c>
      <c r="B49">
        <v>392</v>
      </c>
      <c r="C49">
        <v>10</v>
      </c>
      <c r="D49">
        <v>48</v>
      </c>
      <c r="E49">
        <v>28</v>
      </c>
    </row>
    <row r="50" spans="1:5" x14ac:dyDescent="0.55000000000000004">
      <c r="A50" t="s">
        <v>97</v>
      </c>
      <c r="B50">
        <v>315</v>
      </c>
      <c r="C50">
        <v>2</v>
      </c>
      <c r="D50">
        <v>19</v>
      </c>
      <c r="E50">
        <v>19</v>
      </c>
    </row>
    <row r="51" spans="1:5" x14ac:dyDescent="0.55000000000000004">
      <c r="A51" t="s">
        <v>98</v>
      </c>
      <c r="B51">
        <v>396</v>
      </c>
      <c r="C51">
        <v>8</v>
      </c>
      <c r="D51">
        <v>12</v>
      </c>
      <c r="E51">
        <v>32</v>
      </c>
    </row>
    <row r="52" spans="1:5" x14ac:dyDescent="0.55000000000000004">
      <c r="A52" t="s">
        <v>99</v>
      </c>
      <c r="B52">
        <v>545</v>
      </c>
      <c r="C52">
        <v>9</v>
      </c>
      <c r="D52">
        <v>21</v>
      </c>
      <c r="E52">
        <v>37</v>
      </c>
    </row>
    <row r="53" spans="1:5" x14ac:dyDescent="0.55000000000000004">
      <c r="A53" t="s">
        <v>100</v>
      </c>
      <c r="B53">
        <v>681</v>
      </c>
      <c r="C53">
        <v>13</v>
      </c>
      <c r="D53">
        <v>43</v>
      </c>
      <c r="E53">
        <v>37</v>
      </c>
    </row>
    <row r="54" spans="1:5" x14ac:dyDescent="0.55000000000000004">
      <c r="A54" t="s">
        <v>101</v>
      </c>
      <c r="B54">
        <v>908</v>
      </c>
      <c r="C54">
        <v>14</v>
      </c>
      <c r="D54">
        <v>41</v>
      </c>
      <c r="E54">
        <v>36</v>
      </c>
    </row>
    <row r="55" spans="1:5" x14ac:dyDescent="0.55000000000000004">
      <c r="A55" t="s">
        <v>102</v>
      </c>
      <c r="B55">
        <v>928</v>
      </c>
      <c r="C55">
        <v>17</v>
      </c>
      <c r="D55">
        <v>49</v>
      </c>
      <c r="E55">
        <v>60</v>
      </c>
    </row>
    <row r="56" spans="1:5" x14ac:dyDescent="0.55000000000000004">
      <c r="A56" t="s">
        <v>103</v>
      </c>
      <c r="B56">
        <v>1082</v>
      </c>
      <c r="C56">
        <v>20</v>
      </c>
      <c r="D56">
        <v>83</v>
      </c>
      <c r="E56">
        <v>73</v>
      </c>
    </row>
    <row r="57" spans="1:5" x14ac:dyDescent="0.55000000000000004">
      <c r="A57" t="s">
        <v>104</v>
      </c>
      <c r="B57">
        <v>1034</v>
      </c>
      <c r="C57">
        <v>18</v>
      </c>
      <c r="D57">
        <v>66</v>
      </c>
      <c r="E57">
        <v>75</v>
      </c>
    </row>
    <row r="58" spans="1:5" x14ac:dyDescent="0.55000000000000004">
      <c r="A58" t="s">
        <v>105</v>
      </c>
      <c r="B58">
        <v>1206</v>
      </c>
      <c r="C58">
        <v>41</v>
      </c>
      <c r="D58">
        <v>75</v>
      </c>
      <c r="E58">
        <v>76</v>
      </c>
    </row>
    <row r="59" spans="1:5" x14ac:dyDescent="0.55000000000000004">
      <c r="A59" t="s">
        <v>106</v>
      </c>
      <c r="B59">
        <v>2014</v>
      </c>
      <c r="C59">
        <v>41</v>
      </c>
      <c r="D59">
        <v>138</v>
      </c>
      <c r="E59">
        <v>133</v>
      </c>
    </row>
    <row r="60" spans="1:5" x14ac:dyDescent="0.55000000000000004">
      <c r="A60" t="s">
        <v>107</v>
      </c>
      <c r="B60">
        <v>2025</v>
      </c>
      <c r="C60">
        <v>56</v>
      </c>
      <c r="D60">
        <v>168</v>
      </c>
      <c r="E60">
        <v>141</v>
      </c>
    </row>
    <row r="61" spans="1:5" x14ac:dyDescent="0.55000000000000004">
      <c r="A61" t="s">
        <v>108</v>
      </c>
      <c r="B61">
        <v>2261</v>
      </c>
      <c r="C61">
        <v>76</v>
      </c>
      <c r="D61">
        <v>188</v>
      </c>
      <c r="E61">
        <v>190</v>
      </c>
    </row>
    <row r="62" spans="1:5" x14ac:dyDescent="0.55000000000000004">
      <c r="A62" t="s">
        <v>109</v>
      </c>
      <c r="B62">
        <v>2616</v>
      </c>
      <c r="C62">
        <v>67</v>
      </c>
      <c r="D62">
        <v>223</v>
      </c>
      <c r="E62">
        <v>177</v>
      </c>
    </row>
    <row r="63" spans="1:5" x14ac:dyDescent="0.55000000000000004">
      <c r="A63" t="s">
        <v>110</v>
      </c>
      <c r="B63">
        <v>2649</v>
      </c>
      <c r="C63">
        <v>76</v>
      </c>
      <c r="D63">
        <v>274</v>
      </c>
      <c r="E63">
        <v>193</v>
      </c>
    </row>
    <row r="64" spans="1:5" x14ac:dyDescent="0.55000000000000004">
      <c r="A64" t="s">
        <v>111</v>
      </c>
      <c r="B64">
        <v>2369</v>
      </c>
      <c r="C64">
        <v>62</v>
      </c>
      <c r="D64">
        <v>205</v>
      </c>
      <c r="E64">
        <v>167</v>
      </c>
    </row>
    <row r="65" spans="1:5" x14ac:dyDescent="0.55000000000000004">
      <c r="A65" t="s">
        <v>112</v>
      </c>
      <c r="B65">
        <v>2440</v>
      </c>
      <c r="C65">
        <v>84</v>
      </c>
      <c r="D65">
        <v>197</v>
      </c>
      <c r="E65">
        <v>159</v>
      </c>
    </row>
    <row r="66" spans="1:5" x14ac:dyDescent="0.55000000000000004">
      <c r="A66" t="s">
        <v>113</v>
      </c>
      <c r="B66">
        <v>3517</v>
      </c>
      <c r="C66">
        <v>111</v>
      </c>
      <c r="D66">
        <v>320</v>
      </c>
      <c r="E66">
        <v>343</v>
      </c>
    </row>
    <row r="67" spans="1:5" x14ac:dyDescent="0.55000000000000004">
      <c r="A67" t="s">
        <v>114</v>
      </c>
      <c r="B67">
        <v>3779</v>
      </c>
      <c r="C67">
        <v>102</v>
      </c>
      <c r="D67">
        <v>340</v>
      </c>
      <c r="E67">
        <v>277</v>
      </c>
    </row>
    <row r="68" spans="1:5" x14ac:dyDescent="0.55000000000000004">
      <c r="A68" t="s">
        <v>115</v>
      </c>
      <c r="B68">
        <v>4126</v>
      </c>
      <c r="C68">
        <v>105</v>
      </c>
      <c r="D68">
        <v>388</v>
      </c>
      <c r="E68">
        <v>327</v>
      </c>
    </row>
    <row r="69" spans="1:5" x14ac:dyDescent="0.55000000000000004">
      <c r="A69" t="s">
        <v>116</v>
      </c>
      <c r="B69">
        <v>4070</v>
      </c>
      <c r="C69">
        <v>102</v>
      </c>
      <c r="D69">
        <v>351</v>
      </c>
      <c r="E69">
        <v>336</v>
      </c>
    </row>
    <row r="70" spans="1:5" x14ac:dyDescent="0.55000000000000004">
      <c r="A70" t="s">
        <v>117</v>
      </c>
      <c r="B70">
        <v>4077</v>
      </c>
      <c r="C70">
        <v>87</v>
      </c>
      <c r="D70">
        <v>379</v>
      </c>
      <c r="E70">
        <v>330</v>
      </c>
    </row>
    <row r="71" spans="1:5" x14ac:dyDescent="0.55000000000000004">
      <c r="A71" t="s">
        <v>118</v>
      </c>
      <c r="B71">
        <v>3382</v>
      </c>
      <c r="C71">
        <v>60</v>
      </c>
      <c r="D71">
        <v>259</v>
      </c>
      <c r="E71">
        <v>282</v>
      </c>
    </row>
    <row r="72" spans="1:5" x14ac:dyDescent="0.55000000000000004">
      <c r="A72" t="s">
        <v>119</v>
      </c>
      <c r="B72">
        <v>3082</v>
      </c>
      <c r="C72">
        <v>105</v>
      </c>
      <c r="D72">
        <v>225</v>
      </c>
      <c r="E72">
        <v>223</v>
      </c>
    </row>
    <row r="73" spans="1:5" x14ac:dyDescent="0.55000000000000004">
      <c r="A73" t="s">
        <v>120</v>
      </c>
      <c r="B73">
        <v>4378</v>
      </c>
      <c r="C73">
        <v>129</v>
      </c>
      <c r="D73">
        <v>404</v>
      </c>
      <c r="E73">
        <v>383</v>
      </c>
    </row>
    <row r="74" spans="1:5" x14ac:dyDescent="0.55000000000000004">
      <c r="A74" t="s">
        <v>121</v>
      </c>
      <c r="B74">
        <v>4570</v>
      </c>
      <c r="C74">
        <v>102</v>
      </c>
      <c r="D74">
        <v>351</v>
      </c>
      <c r="E74">
        <v>386</v>
      </c>
    </row>
    <row r="75" spans="1:5" x14ac:dyDescent="0.55000000000000004">
      <c r="A75" t="s">
        <v>122</v>
      </c>
      <c r="B75">
        <v>4291</v>
      </c>
      <c r="C75">
        <v>99</v>
      </c>
      <c r="D75">
        <v>343</v>
      </c>
      <c r="E75">
        <v>386</v>
      </c>
    </row>
    <row r="76" spans="1:5" x14ac:dyDescent="0.55000000000000004">
      <c r="A76" t="s">
        <v>123</v>
      </c>
      <c r="B76">
        <v>4059</v>
      </c>
      <c r="C76">
        <v>94</v>
      </c>
      <c r="D76">
        <v>304</v>
      </c>
      <c r="E76">
        <v>391</v>
      </c>
    </row>
    <row r="77" spans="1:5" x14ac:dyDescent="0.55000000000000004">
      <c r="A77" t="s">
        <v>124</v>
      </c>
      <c r="B77">
        <v>3582</v>
      </c>
      <c r="C77">
        <v>67</v>
      </c>
      <c r="D77">
        <v>329</v>
      </c>
      <c r="E77">
        <v>308</v>
      </c>
    </row>
    <row r="78" spans="1:5" x14ac:dyDescent="0.55000000000000004">
      <c r="A78" t="s">
        <v>125</v>
      </c>
      <c r="B78">
        <v>3065</v>
      </c>
      <c r="C78">
        <v>73</v>
      </c>
      <c r="D78">
        <v>185</v>
      </c>
      <c r="E78">
        <v>247</v>
      </c>
    </row>
    <row r="79" spans="1:5" x14ac:dyDescent="0.55000000000000004">
      <c r="A79" t="s">
        <v>126</v>
      </c>
      <c r="B79">
        <v>2946</v>
      </c>
      <c r="C79">
        <v>106</v>
      </c>
      <c r="D79">
        <v>220</v>
      </c>
      <c r="E79">
        <v>247</v>
      </c>
    </row>
    <row r="80" spans="1:5" x14ac:dyDescent="0.55000000000000004">
      <c r="A80" t="s">
        <v>127</v>
      </c>
      <c r="B80">
        <v>3433</v>
      </c>
      <c r="C80">
        <v>95</v>
      </c>
      <c r="D80">
        <v>359</v>
      </c>
      <c r="E80">
        <v>273</v>
      </c>
    </row>
    <row r="81" spans="1:5" x14ac:dyDescent="0.55000000000000004">
      <c r="A81" t="s">
        <v>128</v>
      </c>
      <c r="B81">
        <v>3549</v>
      </c>
      <c r="C81">
        <v>133</v>
      </c>
      <c r="D81">
        <v>346</v>
      </c>
      <c r="E81">
        <v>317</v>
      </c>
    </row>
    <row r="82" spans="1:5" x14ac:dyDescent="0.55000000000000004">
      <c r="A82" t="s">
        <v>129</v>
      </c>
      <c r="B82">
        <v>4220</v>
      </c>
      <c r="C82">
        <v>138</v>
      </c>
      <c r="D82">
        <v>331</v>
      </c>
      <c r="E82">
        <v>361</v>
      </c>
    </row>
    <row r="83" spans="1:5" x14ac:dyDescent="0.55000000000000004">
      <c r="A83" t="s">
        <v>130</v>
      </c>
      <c r="B83">
        <v>4346</v>
      </c>
      <c r="C83">
        <v>155</v>
      </c>
      <c r="D83">
        <v>427</v>
      </c>
      <c r="E83">
        <v>363</v>
      </c>
    </row>
    <row r="84" spans="1:5" x14ac:dyDescent="0.55000000000000004">
      <c r="A84" t="s">
        <v>131</v>
      </c>
      <c r="B84">
        <v>4069</v>
      </c>
      <c r="C84">
        <v>85</v>
      </c>
      <c r="D84">
        <v>394</v>
      </c>
      <c r="E84">
        <v>324</v>
      </c>
    </row>
    <row r="85" spans="1:5" x14ac:dyDescent="0.55000000000000004">
      <c r="A85" t="s">
        <v>132</v>
      </c>
      <c r="B85">
        <v>4116</v>
      </c>
      <c r="C85">
        <v>41</v>
      </c>
      <c r="D85">
        <v>264</v>
      </c>
      <c r="E85">
        <v>247</v>
      </c>
    </row>
    <row r="86" spans="1:5" x14ac:dyDescent="0.55000000000000004">
      <c r="A86" t="s">
        <v>133</v>
      </c>
      <c r="B86">
        <v>3476</v>
      </c>
      <c r="C86">
        <v>112</v>
      </c>
      <c r="D86">
        <v>159</v>
      </c>
      <c r="E86">
        <v>181</v>
      </c>
    </row>
    <row r="87" spans="1:5" x14ac:dyDescent="0.55000000000000004">
      <c r="A87" t="s">
        <v>134</v>
      </c>
      <c r="B87">
        <v>3684</v>
      </c>
      <c r="C87">
        <v>131</v>
      </c>
      <c r="D87">
        <v>776</v>
      </c>
      <c r="E87">
        <v>281</v>
      </c>
    </row>
    <row r="88" spans="1:5" x14ac:dyDescent="0.55000000000000004">
      <c r="A88" t="s">
        <v>135</v>
      </c>
      <c r="B88">
        <v>3978</v>
      </c>
      <c r="C88">
        <v>96</v>
      </c>
      <c r="D88">
        <v>399</v>
      </c>
      <c r="E88">
        <v>259</v>
      </c>
    </row>
    <row r="89" spans="1:5" x14ac:dyDescent="0.55000000000000004">
      <c r="A89" t="s">
        <v>136</v>
      </c>
      <c r="B89">
        <v>4806</v>
      </c>
      <c r="C89">
        <v>72</v>
      </c>
      <c r="D89">
        <v>340</v>
      </c>
      <c r="E89">
        <v>253</v>
      </c>
    </row>
    <row r="90" spans="1:5" x14ac:dyDescent="0.55000000000000004">
      <c r="A90" t="s">
        <v>137</v>
      </c>
      <c r="B90">
        <v>4558</v>
      </c>
      <c r="C90">
        <v>83</v>
      </c>
      <c r="D90">
        <v>314</v>
      </c>
      <c r="E90">
        <v>201</v>
      </c>
    </row>
    <row r="91" spans="1:5" x14ac:dyDescent="0.55000000000000004">
      <c r="A91" t="s">
        <v>138</v>
      </c>
      <c r="B91">
        <v>4350</v>
      </c>
      <c r="C91">
        <v>52</v>
      </c>
      <c r="D91">
        <v>305</v>
      </c>
      <c r="E91">
        <v>213</v>
      </c>
    </row>
    <row r="92" spans="1:5" x14ac:dyDescent="0.55000000000000004">
      <c r="A92" t="s">
        <v>139</v>
      </c>
      <c r="B92">
        <v>3372</v>
      </c>
      <c r="C92">
        <v>44</v>
      </c>
      <c r="D92">
        <v>184</v>
      </c>
      <c r="E92">
        <v>136</v>
      </c>
    </row>
    <row r="93" spans="1:5" x14ac:dyDescent="0.55000000000000004">
      <c r="A93" t="s">
        <v>140</v>
      </c>
      <c r="B93">
        <v>3137</v>
      </c>
      <c r="C93">
        <v>71</v>
      </c>
      <c r="D93">
        <v>172</v>
      </c>
      <c r="E93">
        <v>121</v>
      </c>
    </row>
    <row r="94" spans="1:5" x14ac:dyDescent="0.55000000000000004">
      <c r="A94" t="s">
        <v>141</v>
      </c>
      <c r="B94">
        <v>4026</v>
      </c>
      <c r="C94">
        <v>74</v>
      </c>
      <c r="D94">
        <v>430</v>
      </c>
      <c r="E94">
        <v>172</v>
      </c>
    </row>
    <row r="95" spans="1:5" x14ac:dyDescent="0.55000000000000004">
      <c r="A95" t="s">
        <v>142</v>
      </c>
      <c r="B95">
        <v>4117</v>
      </c>
      <c r="C95">
        <v>91</v>
      </c>
      <c r="D95">
        <v>380</v>
      </c>
      <c r="E95">
        <v>153</v>
      </c>
    </row>
    <row r="96" spans="1:5" x14ac:dyDescent="0.55000000000000004">
      <c r="A96" t="s">
        <v>143</v>
      </c>
      <c r="B96">
        <v>4728</v>
      </c>
      <c r="C96">
        <v>115</v>
      </c>
      <c r="D96">
        <v>430</v>
      </c>
      <c r="E96">
        <v>176</v>
      </c>
    </row>
    <row r="97" spans="1:5" x14ac:dyDescent="0.55000000000000004">
      <c r="A97" t="s">
        <v>144</v>
      </c>
      <c r="B97">
        <v>4309</v>
      </c>
      <c r="C97">
        <v>97</v>
      </c>
      <c r="D97">
        <v>335</v>
      </c>
      <c r="E97">
        <v>200</v>
      </c>
    </row>
    <row r="98" spans="1:5" x14ac:dyDescent="0.55000000000000004">
      <c r="A98" t="s">
        <v>145</v>
      </c>
      <c r="B98">
        <v>4091</v>
      </c>
      <c r="C98">
        <v>89</v>
      </c>
      <c r="D98">
        <v>368</v>
      </c>
      <c r="E98">
        <v>176</v>
      </c>
    </row>
    <row r="99" spans="1:5" x14ac:dyDescent="0.55000000000000004">
      <c r="A99" t="s">
        <v>146</v>
      </c>
      <c r="B99">
        <v>2748</v>
      </c>
      <c r="C99">
        <v>53</v>
      </c>
      <c r="D99">
        <v>217</v>
      </c>
      <c r="E99">
        <v>179</v>
      </c>
    </row>
    <row r="100" spans="1:5" x14ac:dyDescent="0.55000000000000004">
      <c r="A100" t="s">
        <v>147</v>
      </c>
      <c r="B100">
        <v>2631</v>
      </c>
      <c r="C100">
        <v>74</v>
      </c>
      <c r="D100">
        <v>189</v>
      </c>
      <c r="E100">
        <v>105</v>
      </c>
    </row>
    <row r="101" spans="1:5" x14ac:dyDescent="0.55000000000000004">
      <c r="A101" t="s">
        <v>148</v>
      </c>
      <c r="B101">
        <v>2838</v>
      </c>
      <c r="C101">
        <v>73</v>
      </c>
      <c r="D101">
        <v>330</v>
      </c>
      <c r="E101">
        <v>139</v>
      </c>
    </row>
    <row r="102" spans="1:5" x14ac:dyDescent="0.55000000000000004">
      <c r="A102" t="s">
        <v>149</v>
      </c>
      <c r="B102">
        <v>3135</v>
      </c>
      <c r="C102">
        <v>80</v>
      </c>
      <c r="D102">
        <v>289</v>
      </c>
      <c r="E102">
        <v>175</v>
      </c>
    </row>
    <row r="103" spans="1:5" x14ac:dyDescent="0.55000000000000004">
      <c r="A103" t="s">
        <v>150</v>
      </c>
      <c r="B103">
        <v>3264</v>
      </c>
      <c r="C103">
        <v>97</v>
      </c>
      <c r="D103">
        <v>306</v>
      </c>
      <c r="E103">
        <v>171</v>
      </c>
    </row>
    <row r="104" spans="1:5" x14ac:dyDescent="0.55000000000000004">
      <c r="A104" t="s">
        <v>151</v>
      </c>
      <c r="B104">
        <v>3203</v>
      </c>
      <c r="C104">
        <v>72</v>
      </c>
      <c r="D104">
        <v>290</v>
      </c>
      <c r="E104">
        <v>176</v>
      </c>
    </row>
    <row r="105" spans="1:5" x14ac:dyDescent="0.55000000000000004">
      <c r="A105" t="s">
        <v>152</v>
      </c>
      <c r="B105">
        <v>2617</v>
      </c>
      <c r="C105">
        <v>54</v>
      </c>
      <c r="D105">
        <v>254</v>
      </c>
      <c r="E105">
        <v>115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811F-CE92-4C74-91B9-380EB3DB0962}">
  <dimension ref="A1:C12"/>
  <sheetViews>
    <sheetView workbookViewId="0">
      <selection activeCell="B26" sqref="B26"/>
    </sheetView>
  </sheetViews>
  <sheetFormatPr defaultRowHeight="14.4" x14ac:dyDescent="0.55000000000000004"/>
  <sheetData>
    <row r="1" spans="1:3" x14ac:dyDescent="0.55000000000000004">
      <c r="A1" t="s">
        <v>11</v>
      </c>
      <c r="B1" t="s">
        <v>153</v>
      </c>
      <c r="C1" t="s">
        <v>181</v>
      </c>
    </row>
    <row r="2" spans="1:3" x14ac:dyDescent="0.55000000000000004">
      <c r="A2">
        <v>1</v>
      </c>
      <c r="B2">
        <v>2</v>
      </c>
      <c r="C2">
        <v>0</v>
      </c>
    </row>
    <row r="3" spans="1:3" x14ac:dyDescent="0.55000000000000004">
      <c r="A3">
        <v>8</v>
      </c>
      <c r="B3">
        <v>53</v>
      </c>
      <c r="C3">
        <v>1</v>
      </c>
    </row>
    <row r="4" spans="1:3" x14ac:dyDescent="0.55000000000000004">
      <c r="A4">
        <v>15</v>
      </c>
      <c r="B4">
        <v>355</v>
      </c>
      <c r="C4">
        <v>46</v>
      </c>
    </row>
    <row r="5" spans="1:3" x14ac:dyDescent="0.55000000000000004">
      <c r="A5">
        <v>22</v>
      </c>
      <c r="B5">
        <v>2162</v>
      </c>
      <c r="C5">
        <v>287</v>
      </c>
    </row>
    <row r="6" spans="1:3" x14ac:dyDescent="0.55000000000000004">
      <c r="A6">
        <v>29</v>
      </c>
      <c r="B6">
        <v>6208</v>
      </c>
      <c r="C6">
        <v>2007</v>
      </c>
    </row>
    <row r="7" spans="1:3" x14ac:dyDescent="0.55000000000000004">
      <c r="A7">
        <v>36</v>
      </c>
      <c r="B7">
        <v>15849</v>
      </c>
      <c r="C7">
        <v>5972</v>
      </c>
    </row>
    <row r="8" spans="1:3" x14ac:dyDescent="0.55000000000000004">
      <c r="A8">
        <v>43</v>
      </c>
      <c r="B8">
        <v>25099</v>
      </c>
      <c r="C8">
        <v>12683</v>
      </c>
    </row>
    <row r="9" spans="1:3" x14ac:dyDescent="0.55000000000000004">
      <c r="A9">
        <v>50</v>
      </c>
      <c r="B9">
        <v>25685</v>
      </c>
      <c r="C9">
        <v>24832</v>
      </c>
    </row>
    <row r="10" spans="1:3" x14ac:dyDescent="0.55000000000000004">
      <c r="A10">
        <v>57</v>
      </c>
      <c r="B10">
        <v>25355</v>
      </c>
      <c r="C10">
        <v>28763</v>
      </c>
    </row>
    <row r="11" spans="1:3" x14ac:dyDescent="0.55000000000000004">
      <c r="A11">
        <v>64</v>
      </c>
      <c r="B11">
        <v>26777</v>
      </c>
      <c r="C11">
        <v>32987</v>
      </c>
    </row>
    <row r="12" spans="1:3" x14ac:dyDescent="0.55000000000000004">
      <c r="B12">
        <f>SUM(B2:B11)</f>
        <v>127545</v>
      </c>
      <c r="C12">
        <f>SUM(C2:C11)</f>
        <v>107578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8D46-9F7F-4873-A4B4-57801F9A5110}">
  <dimension ref="A1:J11"/>
  <sheetViews>
    <sheetView workbookViewId="0">
      <selection activeCell="C17" sqref="C17"/>
    </sheetView>
  </sheetViews>
  <sheetFormatPr defaultRowHeight="14.4" x14ac:dyDescent="0.55000000000000004"/>
  <cols>
    <col min="2" max="2" width="11.47265625" bestFit="1" customWidth="1"/>
    <col min="3" max="3" width="9.734375" bestFit="1" customWidth="1"/>
    <col min="4" max="4" width="8.9453125" bestFit="1" customWidth="1"/>
    <col min="5" max="5" width="12.62890625" bestFit="1" customWidth="1"/>
    <col min="6" max="6" width="12.3671875" bestFit="1" customWidth="1"/>
    <col min="7" max="7" width="11.578125" bestFit="1" customWidth="1"/>
    <col min="8" max="8" width="21.734375" bestFit="1" customWidth="1"/>
    <col min="9" max="9" width="10.20703125" bestFit="1" customWidth="1"/>
  </cols>
  <sheetData>
    <row r="1" spans="1:10" x14ac:dyDescent="0.55000000000000004">
      <c r="A1" t="s">
        <v>11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159</v>
      </c>
      <c r="I1" t="s">
        <v>182</v>
      </c>
      <c r="J1" t="s">
        <v>35</v>
      </c>
    </row>
    <row r="2" spans="1:10" x14ac:dyDescent="0.55000000000000004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55000000000000004">
      <c r="A3">
        <v>8</v>
      </c>
      <c r="B3">
        <v>16</v>
      </c>
      <c r="C3">
        <v>5</v>
      </c>
      <c r="D3">
        <v>8</v>
      </c>
      <c r="E3">
        <v>5</v>
      </c>
      <c r="F3">
        <v>2</v>
      </c>
      <c r="G3">
        <v>4</v>
      </c>
      <c r="H3">
        <v>5</v>
      </c>
      <c r="I3">
        <v>8</v>
      </c>
      <c r="J3">
        <v>0</v>
      </c>
    </row>
    <row r="4" spans="1:10" x14ac:dyDescent="0.55000000000000004">
      <c r="A4">
        <v>15</v>
      </c>
      <c r="B4">
        <v>111</v>
      </c>
      <c r="C4">
        <v>46</v>
      </c>
      <c r="D4">
        <v>52</v>
      </c>
      <c r="E4">
        <v>25</v>
      </c>
      <c r="F4">
        <v>26</v>
      </c>
      <c r="G4">
        <v>27</v>
      </c>
      <c r="H4">
        <v>20</v>
      </c>
      <c r="I4">
        <v>41</v>
      </c>
      <c r="J4">
        <v>7</v>
      </c>
    </row>
    <row r="5" spans="1:10" x14ac:dyDescent="0.55000000000000004">
      <c r="A5">
        <v>22</v>
      </c>
      <c r="B5">
        <v>940</v>
      </c>
      <c r="C5">
        <v>105</v>
      </c>
      <c r="D5">
        <v>344</v>
      </c>
      <c r="E5">
        <v>141</v>
      </c>
      <c r="F5">
        <v>215</v>
      </c>
      <c r="G5">
        <v>131</v>
      </c>
      <c r="H5">
        <v>83</v>
      </c>
      <c r="I5">
        <v>171</v>
      </c>
      <c r="J5">
        <v>32</v>
      </c>
    </row>
    <row r="6" spans="1:10" x14ac:dyDescent="0.55000000000000004">
      <c r="A6">
        <v>29</v>
      </c>
      <c r="B6">
        <v>2445</v>
      </c>
      <c r="C6">
        <v>233</v>
      </c>
      <c r="D6">
        <v>841</v>
      </c>
      <c r="E6">
        <v>431</v>
      </c>
      <c r="F6">
        <v>733</v>
      </c>
      <c r="G6">
        <v>402</v>
      </c>
      <c r="H6">
        <v>391</v>
      </c>
      <c r="I6">
        <v>607</v>
      </c>
      <c r="J6">
        <v>125</v>
      </c>
    </row>
    <row r="7" spans="1:10" x14ac:dyDescent="0.55000000000000004">
      <c r="A7">
        <v>36</v>
      </c>
      <c r="B7">
        <v>4841</v>
      </c>
      <c r="C7">
        <v>685</v>
      </c>
      <c r="D7">
        <v>2113</v>
      </c>
      <c r="E7">
        <v>1397</v>
      </c>
      <c r="F7">
        <v>2010</v>
      </c>
      <c r="G7">
        <v>945</v>
      </c>
      <c r="H7">
        <v>1217</v>
      </c>
      <c r="I7">
        <v>2057</v>
      </c>
      <c r="J7">
        <v>629</v>
      </c>
    </row>
    <row r="8" spans="1:10" x14ac:dyDescent="0.55000000000000004">
      <c r="A8">
        <v>43</v>
      </c>
      <c r="B8">
        <v>6232</v>
      </c>
      <c r="C8">
        <v>1189</v>
      </c>
      <c r="D8">
        <v>3375</v>
      </c>
      <c r="E8">
        <v>2231</v>
      </c>
      <c r="F8">
        <v>2712</v>
      </c>
      <c r="G8">
        <v>1587</v>
      </c>
      <c r="H8">
        <v>1855</v>
      </c>
      <c r="I8">
        <v>4269</v>
      </c>
      <c r="J8">
        <v>1649</v>
      </c>
    </row>
    <row r="9" spans="1:10" x14ac:dyDescent="0.55000000000000004">
      <c r="A9">
        <v>50</v>
      </c>
      <c r="B9">
        <v>5130</v>
      </c>
      <c r="C9">
        <v>1464</v>
      </c>
      <c r="D9">
        <v>3835</v>
      </c>
      <c r="E9">
        <v>2362</v>
      </c>
      <c r="F9">
        <v>2303</v>
      </c>
      <c r="G9">
        <v>1421</v>
      </c>
      <c r="H9">
        <v>2107</v>
      </c>
      <c r="I9">
        <v>5024</v>
      </c>
      <c r="J9">
        <v>2039</v>
      </c>
    </row>
    <row r="10" spans="1:10" x14ac:dyDescent="0.55000000000000004">
      <c r="A10">
        <v>57</v>
      </c>
      <c r="B10">
        <v>3806</v>
      </c>
      <c r="C10">
        <v>1458</v>
      </c>
      <c r="D10">
        <v>4054</v>
      </c>
      <c r="E10">
        <v>2225</v>
      </c>
      <c r="F10">
        <v>2834</v>
      </c>
      <c r="G10">
        <v>1565</v>
      </c>
      <c r="H10">
        <v>2622</v>
      </c>
      <c r="I10">
        <v>4776</v>
      </c>
      <c r="J10">
        <v>2015</v>
      </c>
    </row>
    <row r="11" spans="1:10" x14ac:dyDescent="0.55000000000000004">
      <c r="A11">
        <v>64</v>
      </c>
      <c r="B11">
        <v>2843</v>
      </c>
      <c r="C11">
        <v>1681</v>
      </c>
      <c r="D11">
        <v>4234</v>
      </c>
      <c r="E11">
        <v>2922</v>
      </c>
      <c r="F11">
        <v>3211</v>
      </c>
      <c r="G11">
        <v>1799</v>
      </c>
      <c r="H11">
        <v>3190</v>
      </c>
      <c r="I11">
        <v>4895</v>
      </c>
      <c r="J11">
        <v>2002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C5ED-97C0-4251-9543-8397089B9C8B}">
  <dimension ref="A1:AF11"/>
  <sheetViews>
    <sheetView workbookViewId="0">
      <selection activeCell="B2" sqref="B2:AF10"/>
    </sheetView>
  </sheetViews>
  <sheetFormatPr defaultRowHeight="14.4" x14ac:dyDescent="0.55000000000000004"/>
  <cols>
    <col min="1" max="1" width="21.734375" bestFit="1" customWidth="1"/>
    <col min="2" max="32" width="10.15625" bestFit="1" customWidth="1"/>
  </cols>
  <sheetData>
    <row r="1" spans="1:32" x14ac:dyDescent="0.55000000000000004">
      <c r="A1" s="1" t="s">
        <v>17</v>
      </c>
      <c r="B1" s="1">
        <v>43891</v>
      </c>
      <c r="C1" s="1">
        <v>43892</v>
      </c>
      <c r="D1" s="1">
        <v>43893</v>
      </c>
      <c r="E1" s="1">
        <v>43894</v>
      </c>
      <c r="F1" s="1">
        <v>43895</v>
      </c>
      <c r="G1" s="1">
        <v>43896</v>
      </c>
      <c r="H1" s="1">
        <v>43897</v>
      </c>
      <c r="I1" s="1">
        <v>43898</v>
      </c>
      <c r="J1" s="1">
        <v>43899</v>
      </c>
      <c r="K1" s="1">
        <v>43900</v>
      </c>
      <c r="L1" s="1">
        <v>43901</v>
      </c>
      <c r="M1" s="1">
        <v>43902</v>
      </c>
      <c r="N1" s="1">
        <v>43903</v>
      </c>
      <c r="O1" s="1">
        <v>43904</v>
      </c>
      <c r="P1" s="1">
        <v>43905</v>
      </c>
      <c r="Q1" s="1">
        <v>43906</v>
      </c>
      <c r="R1" s="1">
        <v>43907</v>
      </c>
      <c r="S1" s="1">
        <v>43908</v>
      </c>
      <c r="T1" s="1">
        <v>43909</v>
      </c>
      <c r="U1" s="1">
        <v>43910</v>
      </c>
      <c r="V1" s="1">
        <v>43911</v>
      </c>
      <c r="W1" s="1">
        <v>43912</v>
      </c>
      <c r="X1" s="1">
        <v>43913</v>
      </c>
      <c r="Y1" s="1">
        <v>43914</v>
      </c>
      <c r="Z1" s="1">
        <v>43915</v>
      </c>
      <c r="AA1" s="1">
        <v>43916</v>
      </c>
      <c r="AB1" s="1">
        <v>43917</v>
      </c>
      <c r="AC1" s="1">
        <v>43918</v>
      </c>
      <c r="AD1" s="1">
        <v>43919</v>
      </c>
      <c r="AE1" s="1">
        <v>43920</v>
      </c>
      <c r="AF1" s="1">
        <v>43921</v>
      </c>
    </row>
    <row r="2" spans="1:32" x14ac:dyDescent="0.55000000000000004">
      <c r="A2" t="s">
        <v>35</v>
      </c>
      <c r="B2">
        <v>0</v>
      </c>
      <c r="C2">
        <v>1</v>
      </c>
      <c r="D2">
        <v>0</v>
      </c>
      <c r="E2">
        <v>1</v>
      </c>
      <c r="F2">
        <v>2</v>
      </c>
      <c r="G2">
        <v>1</v>
      </c>
      <c r="H2">
        <v>2</v>
      </c>
      <c r="I2">
        <v>0</v>
      </c>
      <c r="J2">
        <v>3</v>
      </c>
      <c r="K2">
        <v>4</v>
      </c>
      <c r="L2">
        <v>1</v>
      </c>
      <c r="M2">
        <v>2</v>
      </c>
      <c r="N2">
        <v>6</v>
      </c>
      <c r="O2">
        <v>6</v>
      </c>
      <c r="P2">
        <v>10</v>
      </c>
      <c r="Q2">
        <v>7</v>
      </c>
      <c r="R2">
        <v>16</v>
      </c>
      <c r="S2">
        <v>14</v>
      </c>
      <c r="T2">
        <v>19</v>
      </c>
      <c r="U2">
        <v>26</v>
      </c>
      <c r="V2">
        <v>23</v>
      </c>
      <c r="W2">
        <v>20</v>
      </c>
      <c r="X2">
        <v>58</v>
      </c>
      <c r="Y2">
        <v>76</v>
      </c>
      <c r="Z2">
        <v>76</v>
      </c>
      <c r="AA2">
        <v>97</v>
      </c>
      <c r="AB2">
        <v>102</v>
      </c>
      <c r="AC2">
        <v>113</v>
      </c>
      <c r="AD2">
        <v>107</v>
      </c>
      <c r="AE2">
        <v>176</v>
      </c>
      <c r="AF2">
        <v>210</v>
      </c>
    </row>
    <row r="3" spans="1:32" x14ac:dyDescent="0.55000000000000004">
      <c r="A3" t="s">
        <v>34</v>
      </c>
      <c r="B3">
        <v>7</v>
      </c>
      <c r="C3">
        <v>6</v>
      </c>
      <c r="D3">
        <v>7</v>
      </c>
      <c r="E3">
        <v>2</v>
      </c>
      <c r="F3">
        <v>10</v>
      </c>
      <c r="G3">
        <v>2</v>
      </c>
      <c r="H3">
        <v>9</v>
      </c>
      <c r="I3">
        <v>5</v>
      </c>
      <c r="J3">
        <v>7</v>
      </c>
      <c r="K3">
        <v>15</v>
      </c>
      <c r="L3">
        <v>17</v>
      </c>
      <c r="M3">
        <v>40</v>
      </c>
      <c r="N3">
        <v>43</v>
      </c>
      <c r="O3">
        <v>25</v>
      </c>
      <c r="P3">
        <v>24</v>
      </c>
      <c r="Q3">
        <v>56</v>
      </c>
      <c r="R3">
        <v>55</v>
      </c>
      <c r="S3">
        <v>84</v>
      </c>
      <c r="T3">
        <v>98</v>
      </c>
      <c r="U3">
        <v>82</v>
      </c>
      <c r="V3">
        <v>115</v>
      </c>
      <c r="W3">
        <v>117</v>
      </c>
      <c r="X3">
        <v>175</v>
      </c>
      <c r="Y3">
        <v>255</v>
      </c>
      <c r="Z3">
        <v>255</v>
      </c>
      <c r="AA3">
        <v>358</v>
      </c>
      <c r="AB3">
        <v>333</v>
      </c>
      <c r="AC3">
        <v>322</v>
      </c>
      <c r="AD3">
        <v>359</v>
      </c>
      <c r="AE3">
        <v>507</v>
      </c>
      <c r="AF3">
        <v>554</v>
      </c>
    </row>
    <row r="4" spans="1:32" x14ac:dyDescent="0.55000000000000004">
      <c r="A4" t="s">
        <v>159</v>
      </c>
      <c r="B4">
        <v>2</v>
      </c>
      <c r="C4">
        <v>3</v>
      </c>
      <c r="D4">
        <v>5</v>
      </c>
      <c r="E4">
        <v>2</v>
      </c>
      <c r="F4">
        <v>1</v>
      </c>
      <c r="G4">
        <v>1</v>
      </c>
      <c r="H4">
        <v>5</v>
      </c>
      <c r="I4">
        <v>3</v>
      </c>
      <c r="J4">
        <v>8</v>
      </c>
      <c r="K4">
        <v>18</v>
      </c>
      <c r="L4">
        <v>10</v>
      </c>
      <c r="M4">
        <v>14</v>
      </c>
      <c r="N4">
        <v>12</v>
      </c>
      <c r="O4">
        <v>12</v>
      </c>
      <c r="P4">
        <v>9</v>
      </c>
      <c r="Q4">
        <v>28</v>
      </c>
      <c r="R4">
        <v>31</v>
      </c>
      <c r="S4">
        <v>47</v>
      </c>
      <c r="T4">
        <v>55</v>
      </c>
      <c r="U4">
        <v>59</v>
      </c>
      <c r="V4">
        <v>77</v>
      </c>
      <c r="W4">
        <v>94</v>
      </c>
      <c r="X4">
        <v>144</v>
      </c>
      <c r="Y4">
        <v>157</v>
      </c>
      <c r="Z4">
        <v>151</v>
      </c>
      <c r="AA4">
        <v>178</v>
      </c>
      <c r="AB4">
        <v>153</v>
      </c>
      <c r="AC4">
        <v>206</v>
      </c>
      <c r="AD4">
        <v>228</v>
      </c>
      <c r="AE4">
        <v>285</v>
      </c>
      <c r="AF4">
        <v>319</v>
      </c>
    </row>
    <row r="5" spans="1:32" x14ac:dyDescent="0.55000000000000004">
      <c r="A5" t="s">
        <v>33</v>
      </c>
      <c r="B5">
        <v>1</v>
      </c>
      <c r="C5">
        <v>2</v>
      </c>
      <c r="D5">
        <v>7</v>
      </c>
      <c r="E5">
        <v>2</v>
      </c>
      <c r="F5">
        <v>3</v>
      </c>
      <c r="G5">
        <v>7</v>
      </c>
      <c r="H5">
        <v>5</v>
      </c>
      <c r="I5">
        <v>1</v>
      </c>
      <c r="J5">
        <v>10</v>
      </c>
      <c r="K5">
        <v>12</v>
      </c>
      <c r="L5">
        <v>25</v>
      </c>
      <c r="M5">
        <v>17</v>
      </c>
      <c r="N5">
        <v>22</v>
      </c>
      <c r="O5">
        <v>19</v>
      </c>
      <c r="P5">
        <v>26</v>
      </c>
      <c r="Q5">
        <v>34</v>
      </c>
      <c r="R5">
        <v>33</v>
      </c>
      <c r="S5">
        <v>48</v>
      </c>
      <c r="T5">
        <v>66</v>
      </c>
      <c r="U5">
        <v>53</v>
      </c>
      <c r="V5">
        <v>69</v>
      </c>
      <c r="W5">
        <v>99</v>
      </c>
      <c r="X5">
        <v>117</v>
      </c>
      <c r="Y5">
        <v>135</v>
      </c>
      <c r="Z5">
        <v>116</v>
      </c>
      <c r="AA5">
        <v>156</v>
      </c>
      <c r="AB5">
        <v>137</v>
      </c>
      <c r="AC5">
        <v>156</v>
      </c>
      <c r="AD5">
        <v>128</v>
      </c>
      <c r="AE5">
        <v>206</v>
      </c>
      <c r="AF5">
        <v>276</v>
      </c>
    </row>
    <row r="6" spans="1:32" x14ac:dyDescent="0.55000000000000004">
      <c r="A6" t="s">
        <v>32</v>
      </c>
      <c r="B6">
        <v>2</v>
      </c>
      <c r="C6">
        <v>4</v>
      </c>
      <c r="D6">
        <v>1</v>
      </c>
      <c r="E6">
        <v>3</v>
      </c>
      <c r="F6">
        <v>6</v>
      </c>
      <c r="G6">
        <v>2</v>
      </c>
      <c r="H6">
        <v>6</v>
      </c>
      <c r="I6">
        <v>4</v>
      </c>
      <c r="J6">
        <v>8</v>
      </c>
      <c r="K6">
        <v>17</v>
      </c>
      <c r="L6">
        <v>29</v>
      </c>
      <c r="M6">
        <v>47</v>
      </c>
      <c r="N6">
        <v>39</v>
      </c>
      <c r="O6">
        <v>31</v>
      </c>
      <c r="P6">
        <v>44</v>
      </c>
      <c r="Q6">
        <v>56</v>
      </c>
      <c r="R6">
        <v>69</v>
      </c>
      <c r="S6">
        <v>99</v>
      </c>
      <c r="T6">
        <v>122</v>
      </c>
      <c r="U6">
        <v>151</v>
      </c>
      <c r="V6">
        <v>125</v>
      </c>
      <c r="W6">
        <v>111</v>
      </c>
      <c r="X6">
        <v>239</v>
      </c>
      <c r="Y6">
        <v>250</v>
      </c>
      <c r="Z6">
        <v>240</v>
      </c>
      <c r="AA6">
        <v>314</v>
      </c>
      <c r="AB6">
        <v>279</v>
      </c>
      <c r="AC6">
        <v>323</v>
      </c>
      <c r="AD6">
        <v>365</v>
      </c>
      <c r="AE6">
        <v>431</v>
      </c>
      <c r="AF6">
        <v>415</v>
      </c>
    </row>
    <row r="7" spans="1:32" x14ac:dyDescent="0.55000000000000004">
      <c r="A7" t="s">
        <v>31</v>
      </c>
      <c r="B7">
        <v>1</v>
      </c>
      <c r="C7">
        <v>0</v>
      </c>
      <c r="D7">
        <v>7</v>
      </c>
      <c r="E7">
        <v>7</v>
      </c>
      <c r="F7">
        <v>1</v>
      </c>
      <c r="G7">
        <v>5</v>
      </c>
      <c r="H7">
        <v>3</v>
      </c>
      <c r="I7">
        <v>2</v>
      </c>
      <c r="J7">
        <v>5</v>
      </c>
      <c r="K7">
        <v>16</v>
      </c>
      <c r="L7">
        <v>14</v>
      </c>
      <c r="M7">
        <v>18</v>
      </c>
      <c r="N7">
        <v>37</v>
      </c>
      <c r="O7">
        <v>16</v>
      </c>
      <c r="P7">
        <v>35</v>
      </c>
      <c r="Q7">
        <v>24</v>
      </c>
      <c r="R7">
        <v>38</v>
      </c>
      <c r="S7">
        <v>74</v>
      </c>
      <c r="T7">
        <v>57</v>
      </c>
      <c r="U7">
        <v>70</v>
      </c>
      <c r="V7">
        <v>78</v>
      </c>
      <c r="W7">
        <v>90</v>
      </c>
      <c r="X7">
        <v>194</v>
      </c>
      <c r="Y7">
        <v>165</v>
      </c>
      <c r="Z7">
        <v>188</v>
      </c>
      <c r="AA7">
        <v>215</v>
      </c>
      <c r="AB7">
        <v>243</v>
      </c>
      <c r="AC7">
        <v>183</v>
      </c>
      <c r="AD7">
        <v>209</v>
      </c>
      <c r="AE7">
        <v>301</v>
      </c>
      <c r="AF7">
        <v>322</v>
      </c>
    </row>
    <row r="8" spans="1:32" x14ac:dyDescent="0.55000000000000004">
      <c r="A8" t="s">
        <v>28</v>
      </c>
      <c r="B8">
        <v>4</v>
      </c>
      <c r="C8">
        <v>12</v>
      </c>
      <c r="D8">
        <v>6</v>
      </c>
      <c r="E8">
        <v>18</v>
      </c>
      <c r="F8">
        <v>14</v>
      </c>
      <c r="G8">
        <v>24</v>
      </c>
      <c r="H8">
        <v>15</v>
      </c>
      <c r="I8">
        <v>22</v>
      </c>
      <c r="J8">
        <v>52</v>
      </c>
      <c r="K8">
        <v>92</v>
      </c>
      <c r="L8">
        <v>183</v>
      </c>
      <c r="M8">
        <v>164</v>
      </c>
      <c r="N8">
        <v>134</v>
      </c>
      <c r="O8">
        <v>150</v>
      </c>
      <c r="P8">
        <v>165</v>
      </c>
      <c r="Q8">
        <v>233</v>
      </c>
      <c r="R8">
        <v>311</v>
      </c>
      <c r="S8">
        <v>355</v>
      </c>
      <c r="T8">
        <v>332</v>
      </c>
      <c r="U8">
        <v>426</v>
      </c>
      <c r="V8">
        <v>350</v>
      </c>
      <c r="W8">
        <v>438</v>
      </c>
      <c r="X8">
        <v>689</v>
      </c>
      <c r="Y8">
        <v>635</v>
      </c>
      <c r="Z8">
        <v>761</v>
      </c>
      <c r="AA8">
        <v>766</v>
      </c>
      <c r="AB8">
        <v>818</v>
      </c>
      <c r="AC8">
        <v>576</v>
      </c>
      <c r="AD8">
        <v>596</v>
      </c>
      <c r="AE8">
        <v>867</v>
      </c>
      <c r="AF8">
        <v>935</v>
      </c>
    </row>
    <row r="9" spans="1:32" x14ac:dyDescent="0.55000000000000004">
      <c r="A9" t="s">
        <v>30</v>
      </c>
      <c r="B9">
        <v>0</v>
      </c>
      <c r="C9">
        <v>1</v>
      </c>
      <c r="D9">
        <v>9</v>
      </c>
      <c r="E9">
        <v>7</v>
      </c>
      <c r="F9">
        <v>5</v>
      </c>
      <c r="G9">
        <v>16</v>
      </c>
      <c r="H9">
        <v>4</v>
      </c>
      <c r="I9">
        <v>10</v>
      </c>
      <c r="J9">
        <v>24</v>
      </c>
      <c r="K9">
        <v>36</v>
      </c>
      <c r="L9">
        <v>50</v>
      </c>
      <c r="M9">
        <v>86</v>
      </c>
      <c r="N9">
        <v>54</v>
      </c>
      <c r="O9">
        <v>41</v>
      </c>
      <c r="P9">
        <v>53</v>
      </c>
      <c r="Q9">
        <v>78</v>
      </c>
      <c r="R9">
        <v>89</v>
      </c>
      <c r="S9">
        <v>122</v>
      </c>
      <c r="T9">
        <v>127</v>
      </c>
      <c r="U9">
        <v>127</v>
      </c>
      <c r="V9">
        <v>128</v>
      </c>
      <c r="W9">
        <v>170</v>
      </c>
      <c r="X9">
        <v>282</v>
      </c>
      <c r="Y9">
        <v>238</v>
      </c>
      <c r="Z9">
        <v>307</v>
      </c>
      <c r="AA9">
        <v>320</v>
      </c>
      <c r="AB9">
        <v>330</v>
      </c>
      <c r="AC9">
        <v>340</v>
      </c>
      <c r="AD9">
        <v>296</v>
      </c>
      <c r="AE9">
        <v>478</v>
      </c>
      <c r="AF9">
        <v>469</v>
      </c>
    </row>
    <row r="10" spans="1:32" x14ac:dyDescent="0.55000000000000004">
      <c r="A10" t="s">
        <v>29</v>
      </c>
      <c r="B10">
        <v>3</v>
      </c>
      <c r="C10">
        <v>8</v>
      </c>
      <c r="D10">
        <v>10</v>
      </c>
      <c r="E10">
        <v>6</v>
      </c>
      <c r="F10">
        <v>3</v>
      </c>
      <c r="G10">
        <v>11</v>
      </c>
      <c r="H10">
        <v>5</v>
      </c>
      <c r="I10">
        <v>3</v>
      </c>
      <c r="J10">
        <v>5</v>
      </c>
      <c r="K10">
        <v>11</v>
      </c>
      <c r="L10">
        <v>14</v>
      </c>
      <c r="M10">
        <v>18</v>
      </c>
      <c r="N10">
        <v>30</v>
      </c>
      <c r="O10">
        <v>10</v>
      </c>
      <c r="P10">
        <v>17</v>
      </c>
      <c r="Q10">
        <v>18</v>
      </c>
      <c r="R10">
        <v>21</v>
      </c>
      <c r="S10">
        <v>44</v>
      </c>
      <c r="T10">
        <v>21</v>
      </c>
      <c r="U10">
        <v>43</v>
      </c>
      <c r="V10">
        <v>42</v>
      </c>
      <c r="W10">
        <v>44</v>
      </c>
      <c r="X10">
        <v>62</v>
      </c>
      <c r="Y10">
        <v>68</v>
      </c>
      <c r="Z10">
        <v>104</v>
      </c>
      <c r="AA10">
        <v>119</v>
      </c>
      <c r="AB10">
        <v>129</v>
      </c>
      <c r="AC10">
        <v>102</v>
      </c>
      <c r="AD10">
        <v>101</v>
      </c>
      <c r="AE10">
        <v>164</v>
      </c>
      <c r="AF10">
        <v>141</v>
      </c>
    </row>
    <row r="11" spans="1:32" x14ac:dyDescent="0.55000000000000004">
      <c r="A11" t="s">
        <v>206</v>
      </c>
      <c r="B11">
        <f t="shared" ref="B11:AF11" si="0">SUM(B2:B10)</f>
        <v>20</v>
      </c>
      <c r="C11">
        <f t="shared" si="0"/>
        <v>37</v>
      </c>
      <c r="D11">
        <f t="shared" si="0"/>
        <v>52</v>
      </c>
      <c r="E11">
        <f t="shared" si="0"/>
        <v>48</v>
      </c>
      <c r="F11">
        <f t="shared" si="0"/>
        <v>45</v>
      </c>
      <c r="G11">
        <f t="shared" si="0"/>
        <v>69</v>
      </c>
      <c r="H11">
        <f t="shared" si="0"/>
        <v>54</v>
      </c>
      <c r="I11">
        <f t="shared" si="0"/>
        <v>50</v>
      </c>
      <c r="J11">
        <f t="shared" si="0"/>
        <v>122</v>
      </c>
      <c r="K11">
        <f t="shared" si="0"/>
        <v>221</v>
      </c>
      <c r="L11">
        <f t="shared" si="0"/>
        <v>343</v>
      </c>
      <c r="M11">
        <f t="shared" si="0"/>
        <v>406</v>
      </c>
      <c r="N11">
        <f t="shared" si="0"/>
        <v>377</v>
      </c>
      <c r="O11">
        <f t="shared" si="0"/>
        <v>310</v>
      </c>
      <c r="P11">
        <f t="shared" si="0"/>
        <v>383</v>
      </c>
      <c r="Q11">
        <f t="shared" si="0"/>
        <v>534</v>
      </c>
      <c r="R11">
        <f t="shared" si="0"/>
        <v>663</v>
      </c>
      <c r="S11">
        <f t="shared" si="0"/>
        <v>887</v>
      </c>
      <c r="T11">
        <f t="shared" si="0"/>
        <v>897</v>
      </c>
      <c r="U11">
        <f t="shared" si="0"/>
        <v>1037</v>
      </c>
      <c r="V11">
        <f t="shared" si="0"/>
        <v>1007</v>
      </c>
      <c r="W11">
        <f t="shared" si="0"/>
        <v>1183</v>
      </c>
      <c r="X11">
        <f t="shared" si="0"/>
        <v>1960</v>
      </c>
      <c r="Y11">
        <f t="shared" si="0"/>
        <v>1979</v>
      </c>
      <c r="Z11">
        <f t="shared" si="0"/>
        <v>2198</v>
      </c>
      <c r="AA11">
        <f t="shared" si="0"/>
        <v>2523</v>
      </c>
      <c r="AB11">
        <f t="shared" si="0"/>
        <v>2524</v>
      </c>
      <c r="AC11">
        <f t="shared" si="0"/>
        <v>2321</v>
      </c>
      <c r="AD11">
        <f t="shared" si="0"/>
        <v>2389</v>
      </c>
      <c r="AE11">
        <f t="shared" si="0"/>
        <v>3415</v>
      </c>
      <c r="AF11">
        <f t="shared" si="0"/>
        <v>3641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51AF-390C-47DF-B344-2D0AD16568B6}">
  <dimension ref="A1:K32"/>
  <sheetViews>
    <sheetView zoomScale="67" workbookViewId="0">
      <selection activeCell="F21" sqref="F21"/>
    </sheetView>
  </sheetViews>
  <sheetFormatPr defaultRowHeight="14.4" x14ac:dyDescent="0.55000000000000004"/>
  <cols>
    <col min="1" max="1" width="10.578125" bestFit="1" customWidth="1"/>
  </cols>
  <sheetData>
    <row r="1" spans="1:11" x14ac:dyDescent="0.55000000000000004">
      <c r="A1" s="1" t="s">
        <v>205</v>
      </c>
      <c r="B1" t="s">
        <v>35</v>
      </c>
      <c r="C1" t="s">
        <v>34</v>
      </c>
      <c r="D1" t="s">
        <v>159</v>
      </c>
      <c r="E1" t="s">
        <v>33</v>
      </c>
      <c r="F1" t="s">
        <v>32</v>
      </c>
      <c r="G1" t="s">
        <v>31</v>
      </c>
      <c r="H1" t="s">
        <v>28</v>
      </c>
      <c r="I1" t="s">
        <v>30</v>
      </c>
      <c r="J1" t="s">
        <v>29</v>
      </c>
      <c r="K1" t="s">
        <v>206</v>
      </c>
    </row>
    <row r="2" spans="1:11" x14ac:dyDescent="0.55000000000000004">
      <c r="A2" s="1">
        <v>43891</v>
      </c>
      <c r="B2">
        <v>0</v>
      </c>
      <c r="C2">
        <v>7</v>
      </c>
      <c r="D2">
        <v>2</v>
      </c>
      <c r="E2">
        <v>1</v>
      </c>
      <c r="F2">
        <v>2</v>
      </c>
      <c r="G2">
        <v>1</v>
      </c>
      <c r="H2">
        <v>4</v>
      </c>
      <c r="I2">
        <v>0</v>
      </c>
      <c r="J2">
        <v>3</v>
      </c>
      <c r="K2">
        <f>SUM(B2:J2)</f>
        <v>20</v>
      </c>
    </row>
    <row r="3" spans="1:11" x14ac:dyDescent="0.55000000000000004">
      <c r="A3" s="1">
        <v>43892</v>
      </c>
      <c r="B3">
        <v>1</v>
      </c>
      <c r="C3">
        <v>6</v>
      </c>
      <c r="D3">
        <v>3</v>
      </c>
      <c r="E3">
        <v>2</v>
      </c>
      <c r="F3">
        <v>4</v>
      </c>
      <c r="G3">
        <v>0</v>
      </c>
      <c r="H3">
        <v>12</v>
      </c>
      <c r="I3">
        <v>1</v>
      </c>
      <c r="J3">
        <v>8</v>
      </c>
      <c r="K3">
        <f t="shared" ref="K3:K32" si="0">SUM(B3:J3)</f>
        <v>37</v>
      </c>
    </row>
    <row r="4" spans="1:11" x14ac:dyDescent="0.55000000000000004">
      <c r="A4" s="1">
        <v>43893</v>
      </c>
      <c r="B4">
        <v>0</v>
      </c>
      <c r="C4">
        <v>7</v>
      </c>
      <c r="D4">
        <v>5</v>
      </c>
      <c r="E4">
        <v>7</v>
      </c>
      <c r="F4">
        <v>1</v>
      </c>
      <c r="G4">
        <v>7</v>
      </c>
      <c r="H4">
        <v>6</v>
      </c>
      <c r="I4">
        <v>9</v>
      </c>
      <c r="J4">
        <v>10</v>
      </c>
      <c r="K4">
        <f t="shared" si="0"/>
        <v>52</v>
      </c>
    </row>
    <row r="5" spans="1:11" x14ac:dyDescent="0.55000000000000004">
      <c r="A5" s="1">
        <v>43894</v>
      </c>
      <c r="B5">
        <v>1</v>
      </c>
      <c r="C5">
        <v>2</v>
      </c>
      <c r="D5">
        <v>2</v>
      </c>
      <c r="E5">
        <v>2</v>
      </c>
      <c r="F5">
        <v>3</v>
      </c>
      <c r="G5">
        <v>7</v>
      </c>
      <c r="H5">
        <v>18</v>
      </c>
      <c r="I5">
        <v>7</v>
      </c>
      <c r="J5">
        <v>6</v>
      </c>
      <c r="K5">
        <f t="shared" si="0"/>
        <v>48</v>
      </c>
    </row>
    <row r="6" spans="1:11" x14ac:dyDescent="0.55000000000000004">
      <c r="A6" s="1">
        <v>43895</v>
      </c>
      <c r="B6">
        <v>2</v>
      </c>
      <c r="C6">
        <v>10</v>
      </c>
      <c r="D6">
        <v>1</v>
      </c>
      <c r="E6">
        <v>3</v>
      </c>
      <c r="F6">
        <v>6</v>
      </c>
      <c r="G6">
        <v>1</v>
      </c>
      <c r="H6">
        <v>14</v>
      </c>
      <c r="I6">
        <v>5</v>
      </c>
      <c r="J6">
        <v>3</v>
      </c>
      <c r="K6">
        <f t="shared" si="0"/>
        <v>45</v>
      </c>
    </row>
    <row r="7" spans="1:11" x14ac:dyDescent="0.55000000000000004">
      <c r="A7" s="1">
        <v>43896</v>
      </c>
      <c r="B7">
        <v>1</v>
      </c>
      <c r="C7">
        <v>2</v>
      </c>
      <c r="D7">
        <v>1</v>
      </c>
      <c r="E7">
        <v>7</v>
      </c>
      <c r="F7">
        <v>2</v>
      </c>
      <c r="G7">
        <v>5</v>
      </c>
      <c r="H7">
        <v>24</v>
      </c>
      <c r="I7">
        <v>16</v>
      </c>
      <c r="J7">
        <v>11</v>
      </c>
      <c r="K7">
        <f t="shared" si="0"/>
        <v>69</v>
      </c>
    </row>
    <row r="8" spans="1:11" x14ac:dyDescent="0.55000000000000004">
      <c r="A8" s="1">
        <v>43897</v>
      </c>
      <c r="B8">
        <v>2</v>
      </c>
      <c r="C8">
        <v>9</v>
      </c>
      <c r="D8">
        <v>5</v>
      </c>
      <c r="E8">
        <v>5</v>
      </c>
      <c r="F8">
        <v>6</v>
      </c>
      <c r="G8">
        <v>3</v>
      </c>
      <c r="H8">
        <v>15</v>
      </c>
      <c r="I8">
        <v>4</v>
      </c>
      <c r="J8">
        <v>5</v>
      </c>
      <c r="K8">
        <f t="shared" si="0"/>
        <v>54</v>
      </c>
    </row>
    <row r="9" spans="1:11" x14ac:dyDescent="0.55000000000000004">
      <c r="A9" s="1">
        <v>43898</v>
      </c>
      <c r="B9">
        <v>0</v>
      </c>
      <c r="C9">
        <v>5</v>
      </c>
      <c r="D9">
        <v>3</v>
      </c>
      <c r="E9">
        <v>1</v>
      </c>
      <c r="F9">
        <v>4</v>
      </c>
      <c r="G9">
        <v>2</v>
      </c>
      <c r="H9">
        <v>22</v>
      </c>
      <c r="I9">
        <v>10</v>
      </c>
      <c r="J9">
        <v>3</v>
      </c>
      <c r="K9">
        <f t="shared" si="0"/>
        <v>50</v>
      </c>
    </row>
    <row r="10" spans="1:11" x14ac:dyDescent="0.55000000000000004">
      <c r="A10" s="1">
        <v>43899</v>
      </c>
      <c r="B10">
        <v>3</v>
      </c>
      <c r="C10">
        <v>7</v>
      </c>
      <c r="D10">
        <v>8</v>
      </c>
      <c r="E10">
        <v>10</v>
      </c>
      <c r="F10">
        <v>8</v>
      </c>
      <c r="G10">
        <v>5</v>
      </c>
      <c r="H10">
        <v>52</v>
      </c>
      <c r="I10">
        <v>24</v>
      </c>
      <c r="J10">
        <v>5</v>
      </c>
      <c r="K10">
        <f t="shared" si="0"/>
        <v>122</v>
      </c>
    </row>
    <row r="11" spans="1:11" x14ac:dyDescent="0.55000000000000004">
      <c r="A11" s="1">
        <v>43900</v>
      </c>
      <c r="B11">
        <v>4</v>
      </c>
      <c r="C11">
        <v>15</v>
      </c>
      <c r="D11">
        <v>18</v>
      </c>
      <c r="E11">
        <v>12</v>
      </c>
      <c r="F11">
        <v>17</v>
      </c>
      <c r="G11">
        <v>16</v>
      </c>
      <c r="H11">
        <v>92</v>
      </c>
      <c r="I11">
        <v>36</v>
      </c>
      <c r="J11">
        <v>11</v>
      </c>
      <c r="K11">
        <f t="shared" si="0"/>
        <v>221</v>
      </c>
    </row>
    <row r="12" spans="1:11" x14ac:dyDescent="0.55000000000000004">
      <c r="A12" s="1">
        <v>43901</v>
      </c>
      <c r="B12">
        <v>1</v>
      </c>
      <c r="C12">
        <v>17</v>
      </c>
      <c r="D12">
        <v>10</v>
      </c>
      <c r="E12">
        <v>25</v>
      </c>
      <c r="F12">
        <v>29</v>
      </c>
      <c r="G12">
        <v>14</v>
      </c>
      <c r="H12">
        <v>183</v>
      </c>
      <c r="I12">
        <v>50</v>
      </c>
      <c r="J12">
        <v>14</v>
      </c>
      <c r="K12">
        <f t="shared" si="0"/>
        <v>343</v>
      </c>
    </row>
    <row r="13" spans="1:11" x14ac:dyDescent="0.55000000000000004">
      <c r="A13" s="1">
        <v>43902</v>
      </c>
      <c r="B13">
        <v>2</v>
      </c>
      <c r="C13">
        <v>40</v>
      </c>
      <c r="D13">
        <v>14</v>
      </c>
      <c r="E13">
        <v>17</v>
      </c>
      <c r="F13">
        <v>47</v>
      </c>
      <c r="G13">
        <v>18</v>
      </c>
      <c r="H13">
        <v>164</v>
      </c>
      <c r="I13">
        <v>86</v>
      </c>
      <c r="J13">
        <v>18</v>
      </c>
      <c r="K13">
        <f t="shared" si="0"/>
        <v>406</v>
      </c>
    </row>
    <row r="14" spans="1:11" x14ac:dyDescent="0.55000000000000004">
      <c r="A14" s="1">
        <v>43903</v>
      </c>
      <c r="B14">
        <v>6</v>
      </c>
      <c r="C14">
        <v>43</v>
      </c>
      <c r="D14">
        <v>12</v>
      </c>
      <c r="E14">
        <v>22</v>
      </c>
      <c r="F14">
        <v>39</v>
      </c>
      <c r="G14">
        <v>37</v>
      </c>
      <c r="H14">
        <v>134</v>
      </c>
      <c r="I14">
        <v>54</v>
      </c>
      <c r="J14">
        <v>30</v>
      </c>
      <c r="K14">
        <f t="shared" si="0"/>
        <v>377</v>
      </c>
    </row>
    <row r="15" spans="1:11" x14ac:dyDescent="0.55000000000000004">
      <c r="A15" s="1">
        <v>43904</v>
      </c>
      <c r="B15">
        <v>6</v>
      </c>
      <c r="C15">
        <v>25</v>
      </c>
      <c r="D15">
        <v>12</v>
      </c>
      <c r="E15">
        <v>19</v>
      </c>
      <c r="F15">
        <v>31</v>
      </c>
      <c r="G15">
        <v>16</v>
      </c>
      <c r="H15">
        <v>150</v>
      </c>
      <c r="I15">
        <v>41</v>
      </c>
      <c r="J15">
        <v>10</v>
      </c>
      <c r="K15">
        <f t="shared" si="0"/>
        <v>310</v>
      </c>
    </row>
    <row r="16" spans="1:11" x14ac:dyDescent="0.55000000000000004">
      <c r="A16" s="1">
        <v>43905</v>
      </c>
      <c r="B16">
        <v>10</v>
      </c>
      <c r="C16">
        <v>24</v>
      </c>
      <c r="D16">
        <v>9</v>
      </c>
      <c r="E16">
        <v>26</v>
      </c>
      <c r="F16">
        <v>44</v>
      </c>
      <c r="G16">
        <v>35</v>
      </c>
      <c r="H16">
        <v>165</v>
      </c>
      <c r="I16">
        <v>53</v>
      </c>
      <c r="J16">
        <v>17</v>
      </c>
      <c r="K16">
        <f t="shared" si="0"/>
        <v>383</v>
      </c>
    </row>
    <row r="17" spans="1:11" x14ac:dyDescent="0.55000000000000004">
      <c r="A17" s="1">
        <v>43906</v>
      </c>
      <c r="B17">
        <v>7</v>
      </c>
      <c r="C17">
        <v>56</v>
      </c>
      <c r="D17">
        <v>28</v>
      </c>
      <c r="E17">
        <v>34</v>
      </c>
      <c r="F17">
        <v>56</v>
      </c>
      <c r="G17">
        <v>24</v>
      </c>
      <c r="H17">
        <v>233</v>
      </c>
      <c r="I17">
        <v>78</v>
      </c>
      <c r="J17">
        <v>18</v>
      </c>
      <c r="K17">
        <f t="shared" si="0"/>
        <v>534</v>
      </c>
    </row>
    <row r="18" spans="1:11" x14ac:dyDescent="0.55000000000000004">
      <c r="A18" s="1">
        <v>43907</v>
      </c>
      <c r="B18">
        <v>16</v>
      </c>
      <c r="C18">
        <v>55</v>
      </c>
      <c r="D18">
        <v>31</v>
      </c>
      <c r="E18">
        <v>33</v>
      </c>
      <c r="F18">
        <v>69</v>
      </c>
      <c r="G18">
        <v>38</v>
      </c>
      <c r="H18">
        <v>311</v>
      </c>
      <c r="I18">
        <v>89</v>
      </c>
      <c r="J18">
        <v>21</v>
      </c>
      <c r="K18">
        <f t="shared" si="0"/>
        <v>663</v>
      </c>
    </row>
    <row r="19" spans="1:11" x14ac:dyDescent="0.55000000000000004">
      <c r="A19" s="1">
        <v>43908</v>
      </c>
      <c r="B19">
        <v>14</v>
      </c>
      <c r="C19">
        <v>84</v>
      </c>
      <c r="D19">
        <v>47</v>
      </c>
      <c r="E19">
        <v>48</v>
      </c>
      <c r="F19">
        <v>99</v>
      </c>
      <c r="G19">
        <v>74</v>
      </c>
      <c r="H19">
        <v>355</v>
      </c>
      <c r="I19">
        <v>122</v>
      </c>
      <c r="J19">
        <v>44</v>
      </c>
      <c r="K19">
        <f t="shared" si="0"/>
        <v>887</v>
      </c>
    </row>
    <row r="20" spans="1:11" x14ac:dyDescent="0.55000000000000004">
      <c r="A20" s="1">
        <v>43909</v>
      </c>
      <c r="B20">
        <v>19</v>
      </c>
      <c r="C20">
        <v>98</v>
      </c>
      <c r="D20">
        <v>55</v>
      </c>
      <c r="E20">
        <v>66</v>
      </c>
      <c r="F20">
        <v>122</v>
      </c>
      <c r="G20">
        <v>57</v>
      </c>
      <c r="H20">
        <v>332</v>
      </c>
      <c r="I20">
        <v>127</v>
      </c>
      <c r="J20">
        <v>21</v>
      </c>
      <c r="K20">
        <f t="shared" si="0"/>
        <v>897</v>
      </c>
    </row>
    <row r="21" spans="1:11" x14ac:dyDescent="0.55000000000000004">
      <c r="A21" s="1">
        <v>43910</v>
      </c>
      <c r="B21">
        <v>26</v>
      </c>
      <c r="C21">
        <v>82</v>
      </c>
      <c r="D21">
        <v>59</v>
      </c>
      <c r="E21">
        <v>53</v>
      </c>
      <c r="F21">
        <v>151</v>
      </c>
      <c r="G21">
        <v>70</v>
      </c>
      <c r="H21">
        <v>426</v>
      </c>
      <c r="I21">
        <v>127</v>
      </c>
      <c r="J21">
        <v>43</v>
      </c>
      <c r="K21">
        <f t="shared" si="0"/>
        <v>1037</v>
      </c>
    </row>
    <row r="22" spans="1:11" x14ac:dyDescent="0.55000000000000004">
      <c r="A22" s="1">
        <v>43911</v>
      </c>
      <c r="B22">
        <v>23</v>
      </c>
      <c r="C22">
        <v>115</v>
      </c>
      <c r="D22">
        <v>77</v>
      </c>
      <c r="E22">
        <v>69</v>
      </c>
      <c r="F22">
        <v>125</v>
      </c>
      <c r="G22">
        <v>78</v>
      </c>
      <c r="H22">
        <v>350</v>
      </c>
      <c r="I22">
        <v>128</v>
      </c>
      <c r="J22">
        <v>42</v>
      </c>
      <c r="K22">
        <f t="shared" si="0"/>
        <v>1007</v>
      </c>
    </row>
    <row r="23" spans="1:11" x14ac:dyDescent="0.55000000000000004">
      <c r="A23" s="1">
        <v>43912</v>
      </c>
      <c r="B23">
        <v>20</v>
      </c>
      <c r="C23">
        <v>117</v>
      </c>
      <c r="D23">
        <v>94</v>
      </c>
      <c r="E23">
        <v>99</v>
      </c>
      <c r="F23">
        <v>111</v>
      </c>
      <c r="G23">
        <v>90</v>
      </c>
      <c r="H23">
        <v>438</v>
      </c>
      <c r="I23">
        <v>170</v>
      </c>
      <c r="J23">
        <v>44</v>
      </c>
      <c r="K23">
        <f t="shared" si="0"/>
        <v>1183</v>
      </c>
    </row>
    <row r="24" spans="1:11" x14ac:dyDescent="0.55000000000000004">
      <c r="A24" s="1">
        <v>43913</v>
      </c>
      <c r="B24">
        <v>58</v>
      </c>
      <c r="C24">
        <v>175</v>
      </c>
      <c r="D24">
        <v>144</v>
      </c>
      <c r="E24">
        <v>117</v>
      </c>
      <c r="F24">
        <v>239</v>
      </c>
      <c r="G24">
        <v>194</v>
      </c>
      <c r="H24">
        <v>689</v>
      </c>
      <c r="I24">
        <v>282</v>
      </c>
      <c r="J24">
        <v>62</v>
      </c>
      <c r="K24">
        <f t="shared" si="0"/>
        <v>1960</v>
      </c>
    </row>
    <row r="25" spans="1:11" x14ac:dyDescent="0.55000000000000004">
      <c r="A25" s="1">
        <v>43914</v>
      </c>
      <c r="B25">
        <v>76</v>
      </c>
      <c r="C25">
        <v>255</v>
      </c>
      <c r="D25">
        <v>157</v>
      </c>
      <c r="E25">
        <v>135</v>
      </c>
      <c r="F25">
        <v>250</v>
      </c>
      <c r="G25">
        <v>165</v>
      </c>
      <c r="H25">
        <v>635</v>
      </c>
      <c r="I25">
        <v>238</v>
      </c>
      <c r="J25">
        <v>68</v>
      </c>
      <c r="K25">
        <f t="shared" si="0"/>
        <v>1979</v>
      </c>
    </row>
    <row r="26" spans="1:11" x14ac:dyDescent="0.55000000000000004">
      <c r="A26" s="1">
        <v>43915</v>
      </c>
      <c r="B26">
        <v>76</v>
      </c>
      <c r="C26">
        <v>255</v>
      </c>
      <c r="D26">
        <v>151</v>
      </c>
      <c r="E26">
        <v>116</v>
      </c>
      <c r="F26">
        <v>240</v>
      </c>
      <c r="G26">
        <v>188</v>
      </c>
      <c r="H26">
        <v>761</v>
      </c>
      <c r="I26">
        <v>307</v>
      </c>
      <c r="J26">
        <v>104</v>
      </c>
      <c r="K26">
        <f t="shared" si="0"/>
        <v>2198</v>
      </c>
    </row>
    <row r="27" spans="1:11" x14ac:dyDescent="0.55000000000000004">
      <c r="A27" s="1">
        <v>43916</v>
      </c>
      <c r="B27">
        <v>97</v>
      </c>
      <c r="C27">
        <v>358</v>
      </c>
      <c r="D27">
        <v>178</v>
      </c>
      <c r="E27">
        <v>156</v>
      </c>
      <c r="F27">
        <v>314</v>
      </c>
      <c r="G27">
        <v>215</v>
      </c>
      <c r="H27">
        <v>766</v>
      </c>
      <c r="I27">
        <v>320</v>
      </c>
      <c r="J27">
        <v>119</v>
      </c>
      <c r="K27">
        <f t="shared" si="0"/>
        <v>2523</v>
      </c>
    </row>
    <row r="28" spans="1:11" x14ac:dyDescent="0.55000000000000004">
      <c r="A28" s="1">
        <v>43917</v>
      </c>
      <c r="B28">
        <v>102</v>
      </c>
      <c r="C28">
        <v>333</v>
      </c>
      <c r="D28">
        <v>153</v>
      </c>
      <c r="E28">
        <v>137</v>
      </c>
      <c r="F28">
        <v>279</v>
      </c>
      <c r="G28">
        <v>243</v>
      </c>
      <c r="H28">
        <v>818</v>
      </c>
      <c r="I28">
        <v>330</v>
      </c>
      <c r="J28">
        <v>129</v>
      </c>
      <c r="K28">
        <f t="shared" si="0"/>
        <v>2524</v>
      </c>
    </row>
    <row r="29" spans="1:11" x14ac:dyDescent="0.55000000000000004">
      <c r="A29" s="1">
        <v>43918</v>
      </c>
      <c r="B29">
        <v>113</v>
      </c>
      <c r="C29">
        <v>322</v>
      </c>
      <c r="D29">
        <v>206</v>
      </c>
      <c r="E29">
        <v>156</v>
      </c>
      <c r="F29">
        <v>323</v>
      </c>
      <c r="G29">
        <v>183</v>
      </c>
      <c r="H29">
        <v>576</v>
      </c>
      <c r="I29">
        <v>340</v>
      </c>
      <c r="J29">
        <v>102</v>
      </c>
      <c r="K29">
        <f t="shared" si="0"/>
        <v>2321</v>
      </c>
    </row>
    <row r="30" spans="1:11" x14ac:dyDescent="0.55000000000000004">
      <c r="A30" s="1">
        <v>43919</v>
      </c>
      <c r="B30">
        <v>107</v>
      </c>
      <c r="C30">
        <v>359</v>
      </c>
      <c r="D30">
        <v>228</v>
      </c>
      <c r="E30">
        <v>128</v>
      </c>
      <c r="F30">
        <v>365</v>
      </c>
      <c r="G30">
        <v>209</v>
      </c>
      <c r="H30">
        <v>596</v>
      </c>
      <c r="I30">
        <v>296</v>
      </c>
      <c r="J30">
        <v>101</v>
      </c>
      <c r="K30">
        <f t="shared" si="0"/>
        <v>2389</v>
      </c>
    </row>
    <row r="31" spans="1:11" x14ac:dyDescent="0.55000000000000004">
      <c r="A31" s="1">
        <v>43920</v>
      </c>
      <c r="B31">
        <v>176</v>
      </c>
      <c r="C31">
        <v>507</v>
      </c>
      <c r="D31">
        <v>285</v>
      </c>
      <c r="E31">
        <v>206</v>
      </c>
      <c r="F31">
        <v>431</v>
      </c>
      <c r="G31">
        <v>301</v>
      </c>
      <c r="H31">
        <v>867</v>
      </c>
      <c r="I31">
        <v>478</v>
      </c>
      <c r="J31">
        <v>164</v>
      </c>
      <c r="K31">
        <f t="shared" si="0"/>
        <v>3415</v>
      </c>
    </row>
    <row r="32" spans="1:11" x14ac:dyDescent="0.55000000000000004">
      <c r="A32" s="1">
        <v>43921</v>
      </c>
      <c r="B32">
        <v>210</v>
      </c>
      <c r="C32">
        <v>554</v>
      </c>
      <c r="D32">
        <v>319</v>
      </c>
      <c r="E32">
        <v>276</v>
      </c>
      <c r="F32">
        <v>415</v>
      </c>
      <c r="G32">
        <v>322</v>
      </c>
      <c r="H32">
        <v>935</v>
      </c>
      <c r="I32">
        <v>469</v>
      </c>
      <c r="J32">
        <v>141</v>
      </c>
      <c r="K32">
        <f t="shared" si="0"/>
        <v>3641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F6B0-5492-4D5E-A39A-791CFB1D462C}">
  <dimension ref="A1:I32"/>
  <sheetViews>
    <sheetView topLeftCell="A17" workbookViewId="0">
      <selection activeCell="F12" sqref="F12"/>
    </sheetView>
  </sheetViews>
  <sheetFormatPr defaultRowHeight="14.4" x14ac:dyDescent="0.55000000000000004"/>
  <cols>
    <col min="1" max="1" width="10.15625" bestFit="1" customWidth="1"/>
  </cols>
  <sheetData>
    <row r="1" spans="1:9" x14ac:dyDescent="0.55000000000000004">
      <c r="A1" s="1" t="s">
        <v>17</v>
      </c>
      <c r="B1" t="s">
        <v>35</v>
      </c>
      <c r="C1" t="s">
        <v>34</v>
      </c>
      <c r="D1" t="s">
        <v>159</v>
      </c>
      <c r="E1" t="s">
        <v>33</v>
      </c>
      <c r="F1" t="s">
        <v>32</v>
      </c>
      <c r="G1" t="s">
        <v>31</v>
      </c>
      <c r="H1" t="s">
        <v>28</v>
      </c>
      <c r="I1" t="s">
        <v>30</v>
      </c>
    </row>
    <row r="2" spans="1:9" x14ac:dyDescent="0.55000000000000004">
      <c r="A2" s="1">
        <v>43891</v>
      </c>
      <c r="B2">
        <v>0.12870000000000001</v>
      </c>
      <c r="C2">
        <v>0.43240000000000001</v>
      </c>
      <c r="D2">
        <v>0.25409999999999999</v>
      </c>
      <c r="E2">
        <v>0.21729999999999999</v>
      </c>
      <c r="F2">
        <v>0.41920000000000002</v>
      </c>
      <c r="G2">
        <v>0.2868</v>
      </c>
      <c r="H2">
        <v>1.1100000000000001</v>
      </c>
      <c r="I2">
        <v>0.47060000000000002</v>
      </c>
    </row>
    <row r="3" spans="1:9" x14ac:dyDescent="0.55000000000000004">
      <c r="A3" s="1">
        <v>43892</v>
      </c>
      <c r="B3">
        <v>0.65100000000000002</v>
      </c>
      <c r="C3">
        <v>2.1840000000000002</v>
      </c>
      <c r="D3">
        <v>1.284</v>
      </c>
      <c r="E3">
        <v>1.099</v>
      </c>
      <c r="F3">
        <v>2.1179999999999999</v>
      </c>
      <c r="G3">
        <v>1.448</v>
      </c>
      <c r="H3">
        <v>5.6059999999999999</v>
      </c>
      <c r="I3">
        <v>2.3769999999999998</v>
      </c>
    </row>
    <row r="4" spans="1:9" x14ac:dyDescent="0.55000000000000004">
      <c r="A4" s="1">
        <v>43893</v>
      </c>
      <c r="B4">
        <v>2.1970000000000001</v>
      </c>
      <c r="C4">
        <v>7.375</v>
      </c>
      <c r="D4">
        <v>4.3339999999999996</v>
      </c>
      <c r="E4">
        <v>3.7090000000000001</v>
      </c>
      <c r="F4">
        <v>7.1520000000000001</v>
      </c>
      <c r="G4">
        <v>4.891</v>
      </c>
      <c r="H4">
        <v>18.93</v>
      </c>
      <c r="I4">
        <v>8.0280000000000005</v>
      </c>
    </row>
    <row r="5" spans="1:9" x14ac:dyDescent="0.55000000000000004">
      <c r="A5" s="1">
        <v>43894</v>
      </c>
      <c r="B5">
        <v>1.8380000000000001</v>
      </c>
      <c r="C5">
        <v>6.1689999999999996</v>
      </c>
      <c r="D5">
        <v>3.625</v>
      </c>
      <c r="E5">
        <v>3.1030000000000002</v>
      </c>
      <c r="F5">
        <v>5.9829999999999997</v>
      </c>
      <c r="G5">
        <v>4.0919999999999996</v>
      </c>
      <c r="H5">
        <v>15.84</v>
      </c>
      <c r="I5">
        <v>6.7160000000000002</v>
      </c>
    </row>
    <row r="6" spans="1:9" x14ac:dyDescent="0.55000000000000004">
      <c r="A6" s="1">
        <v>43895</v>
      </c>
      <c r="B6">
        <v>1.2410000000000001</v>
      </c>
      <c r="C6">
        <v>4.1550000000000002</v>
      </c>
      <c r="D6">
        <v>2.4420000000000002</v>
      </c>
      <c r="E6">
        <v>2.093</v>
      </c>
      <c r="F6">
        <v>4.032</v>
      </c>
      <c r="G6">
        <v>2.7549999999999999</v>
      </c>
      <c r="H6">
        <v>10.67</v>
      </c>
      <c r="I6">
        <v>4.5229999999999997</v>
      </c>
    </row>
    <row r="7" spans="1:9" x14ac:dyDescent="0.55000000000000004">
      <c r="A7" s="1">
        <v>43896</v>
      </c>
      <c r="B7">
        <v>1.4870000000000001</v>
      </c>
      <c r="C7">
        <v>4.9800000000000004</v>
      </c>
      <c r="D7">
        <v>2.927</v>
      </c>
      <c r="E7">
        <v>2.508</v>
      </c>
      <c r="F7">
        <v>4.8330000000000002</v>
      </c>
      <c r="G7">
        <v>3.3029999999999999</v>
      </c>
      <c r="H7">
        <v>12.79</v>
      </c>
      <c r="I7">
        <v>5.4210000000000003</v>
      </c>
    </row>
    <row r="8" spans="1:9" x14ac:dyDescent="0.55000000000000004">
      <c r="A8" s="1">
        <v>43897</v>
      </c>
      <c r="B8">
        <v>3.238</v>
      </c>
      <c r="C8">
        <v>10.85</v>
      </c>
      <c r="D8">
        <v>6.3739999999999997</v>
      </c>
      <c r="E8">
        <v>5.4610000000000003</v>
      </c>
      <c r="F8">
        <v>10.52</v>
      </c>
      <c r="G8">
        <v>7.1950000000000003</v>
      </c>
      <c r="H8">
        <v>27.85</v>
      </c>
      <c r="I8">
        <v>11.81</v>
      </c>
    </row>
    <row r="9" spans="1:9" x14ac:dyDescent="0.55000000000000004">
      <c r="A9" s="1">
        <v>43898</v>
      </c>
      <c r="B9">
        <v>2.1920000000000002</v>
      </c>
      <c r="C9">
        <v>7.3460000000000001</v>
      </c>
      <c r="D9">
        <v>4.3170000000000002</v>
      </c>
      <c r="E9">
        <v>3.6970000000000001</v>
      </c>
      <c r="F9">
        <v>7.1269999999999998</v>
      </c>
      <c r="G9">
        <v>4.8719999999999999</v>
      </c>
      <c r="H9">
        <v>18.86</v>
      </c>
      <c r="I9">
        <v>7.9960000000000004</v>
      </c>
    </row>
    <row r="10" spans="1:9" x14ac:dyDescent="0.55000000000000004">
      <c r="A10" s="1">
        <v>43899</v>
      </c>
      <c r="B10">
        <v>4.5439999999999996</v>
      </c>
      <c r="C10">
        <v>15.24</v>
      </c>
      <c r="D10">
        <v>8.9529999999999994</v>
      </c>
      <c r="E10">
        <v>7.6669999999999998</v>
      </c>
      <c r="F10">
        <v>14.78</v>
      </c>
      <c r="G10">
        <v>10.11</v>
      </c>
      <c r="H10">
        <v>39.11</v>
      </c>
      <c r="I10">
        <v>16.579999999999998</v>
      </c>
    </row>
    <row r="11" spans="1:9" x14ac:dyDescent="0.55000000000000004">
      <c r="A11" s="1">
        <v>43900</v>
      </c>
      <c r="B11">
        <v>7.7720000000000002</v>
      </c>
      <c r="C11">
        <v>26.05</v>
      </c>
      <c r="D11">
        <v>15.31</v>
      </c>
      <c r="E11">
        <v>13.11</v>
      </c>
      <c r="F11">
        <v>25.27</v>
      </c>
      <c r="G11">
        <v>17.28</v>
      </c>
      <c r="H11">
        <v>66.87</v>
      </c>
      <c r="I11">
        <v>28.36</v>
      </c>
    </row>
    <row r="12" spans="1:9" x14ac:dyDescent="0.55000000000000004">
      <c r="A12" s="1">
        <v>43901</v>
      </c>
      <c r="B12">
        <v>12.2</v>
      </c>
      <c r="C12">
        <v>40.89</v>
      </c>
      <c r="D12">
        <v>24.03</v>
      </c>
      <c r="E12">
        <v>20.57</v>
      </c>
      <c r="F12">
        <v>39.659999999999997</v>
      </c>
      <c r="G12">
        <v>27.12</v>
      </c>
      <c r="H12">
        <v>105</v>
      </c>
      <c r="I12">
        <v>44.5</v>
      </c>
    </row>
    <row r="13" spans="1:9" x14ac:dyDescent="0.55000000000000004">
      <c r="A13" s="1">
        <v>43902</v>
      </c>
      <c r="B13">
        <v>14.96</v>
      </c>
      <c r="C13">
        <v>50.14</v>
      </c>
      <c r="D13">
        <v>29.46</v>
      </c>
      <c r="E13">
        <v>25.23</v>
      </c>
      <c r="F13">
        <v>48.64</v>
      </c>
      <c r="G13">
        <v>33.25</v>
      </c>
      <c r="H13">
        <v>128.69999999999999</v>
      </c>
      <c r="I13">
        <v>54.57</v>
      </c>
    </row>
    <row r="14" spans="1:9" x14ac:dyDescent="0.55000000000000004">
      <c r="A14" s="1">
        <v>43903</v>
      </c>
      <c r="B14">
        <v>14.21</v>
      </c>
      <c r="C14">
        <v>47.63</v>
      </c>
      <c r="D14">
        <v>27.99</v>
      </c>
      <c r="E14">
        <v>23.97</v>
      </c>
      <c r="F14">
        <v>46.21</v>
      </c>
      <c r="G14">
        <v>31.59</v>
      </c>
      <c r="H14">
        <v>122.3</v>
      </c>
      <c r="I14">
        <v>51.85</v>
      </c>
    </row>
    <row r="15" spans="1:9" x14ac:dyDescent="0.55000000000000004">
      <c r="A15" s="1">
        <v>43904</v>
      </c>
      <c r="B15">
        <v>11.8</v>
      </c>
      <c r="C15">
        <v>39.54</v>
      </c>
      <c r="D15">
        <v>23.24</v>
      </c>
      <c r="E15">
        <v>19.899999999999999</v>
      </c>
      <c r="F15">
        <v>38.36</v>
      </c>
      <c r="G15">
        <v>26.23</v>
      </c>
      <c r="H15">
        <v>101.5</v>
      </c>
      <c r="I15">
        <v>43.04</v>
      </c>
    </row>
    <row r="16" spans="1:9" x14ac:dyDescent="0.55000000000000004">
      <c r="A16" s="1">
        <v>43905</v>
      </c>
      <c r="B16">
        <v>13.78</v>
      </c>
      <c r="C16">
        <v>46.2</v>
      </c>
      <c r="D16">
        <v>27.15</v>
      </c>
      <c r="E16">
        <v>23.25</v>
      </c>
      <c r="F16">
        <v>44.82</v>
      </c>
      <c r="G16">
        <v>30.65</v>
      </c>
      <c r="H16">
        <v>118.6</v>
      </c>
      <c r="I16">
        <v>50.29</v>
      </c>
    </row>
    <row r="17" spans="1:9" x14ac:dyDescent="0.55000000000000004">
      <c r="A17" s="1">
        <v>43906</v>
      </c>
      <c r="B17">
        <v>20.25</v>
      </c>
      <c r="C17">
        <v>67.89</v>
      </c>
      <c r="D17">
        <v>39.9</v>
      </c>
      <c r="E17">
        <v>34.17</v>
      </c>
      <c r="F17">
        <v>65.86</v>
      </c>
      <c r="G17">
        <v>45.03</v>
      </c>
      <c r="H17">
        <v>174.3</v>
      </c>
      <c r="I17">
        <v>73.900000000000006</v>
      </c>
    </row>
    <row r="18" spans="1:9" x14ac:dyDescent="0.55000000000000004">
      <c r="A18" s="1">
        <v>43907</v>
      </c>
      <c r="B18">
        <v>30.33</v>
      </c>
      <c r="C18">
        <v>101.6</v>
      </c>
      <c r="D18">
        <v>59.7</v>
      </c>
      <c r="E18">
        <v>51.14</v>
      </c>
      <c r="F18">
        <v>98.57</v>
      </c>
      <c r="G18">
        <v>67.39</v>
      </c>
      <c r="H18">
        <v>260.8</v>
      </c>
      <c r="I18">
        <v>110.6</v>
      </c>
    </row>
    <row r="19" spans="1:9" x14ac:dyDescent="0.55000000000000004">
      <c r="A19" s="1">
        <v>43908</v>
      </c>
      <c r="B19">
        <v>25.61</v>
      </c>
      <c r="C19">
        <v>85.91</v>
      </c>
      <c r="D19">
        <v>50.49</v>
      </c>
      <c r="E19">
        <v>43.22</v>
      </c>
      <c r="F19">
        <v>83.33</v>
      </c>
      <c r="G19">
        <v>56.98</v>
      </c>
      <c r="H19">
        <v>220.5</v>
      </c>
      <c r="I19">
        <v>93.52</v>
      </c>
    </row>
    <row r="20" spans="1:9" x14ac:dyDescent="0.55000000000000004">
      <c r="A20" s="1">
        <v>43909</v>
      </c>
      <c r="B20">
        <v>36.5</v>
      </c>
      <c r="C20">
        <v>122.3</v>
      </c>
      <c r="D20">
        <v>71.89</v>
      </c>
      <c r="E20">
        <v>61.57</v>
      </c>
      <c r="F20">
        <v>118.7</v>
      </c>
      <c r="G20">
        <v>81.14</v>
      </c>
      <c r="H20">
        <v>314</v>
      </c>
      <c r="I20">
        <v>133.19999999999999</v>
      </c>
    </row>
    <row r="21" spans="1:9" x14ac:dyDescent="0.55000000000000004">
      <c r="A21" s="1">
        <v>43910</v>
      </c>
      <c r="B21">
        <v>37.25</v>
      </c>
      <c r="C21">
        <v>124.9</v>
      </c>
      <c r="D21">
        <v>73.37</v>
      </c>
      <c r="E21">
        <v>62.83</v>
      </c>
      <c r="F21">
        <v>121.1</v>
      </c>
      <c r="G21">
        <v>82.81</v>
      </c>
      <c r="H21">
        <v>320.5</v>
      </c>
      <c r="I21">
        <v>135.9</v>
      </c>
    </row>
    <row r="22" spans="1:9" x14ac:dyDescent="0.55000000000000004">
      <c r="A22" s="1">
        <v>43911</v>
      </c>
      <c r="B22">
        <v>36.51</v>
      </c>
      <c r="C22">
        <v>122.4</v>
      </c>
      <c r="D22">
        <v>71.92</v>
      </c>
      <c r="E22">
        <v>61.59</v>
      </c>
      <c r="F22">
        <v>118.7</v>
      </c>
      <c r="G22">
        <v>81.17</v>
      </c>
      <c r="H22">
        <v>314.2</v>
      </c>
      <c r="I22">
        <v>133.19999999999999</v>
      </c>
    </row>
    <row r="23" spans="1:9" x14ac:dyDescent="0.55000000000000004">
      <c r="A23" s="1">
        <v>43912</v>
      </c>
      <c r="B23">
        <v>44.55</v>
      </c>
      <c r="C23">
        <v>149.4</v>
      </c>
      <c r="D23">
        <v>87.77</v>
      </c>
      <c r="E23">
        <v>75.16</v>
      </c>
      <c r="F23">
        <v>144.9</v>
      </c>
      <c r="G23">
        <v>99.06</v>
      </c>
      <c r="H23">
        <v>383.4</v>
      </c>
      <c r="I23">
        <v>162.6</v>
      </c>
    </row>
    <row r="24" spans="1:9" x14ac:dyDescent="0.55000000000000004">
      <c r="A24" s="1">
        <v>43913</v>
      </c>
      <c r="B24">
        <v>73.430000000000007</v>
      </c>
      <c r="C24">
        <v>246.1</v>
      </c>
      <c r="D24">
        <v>144.6</v>
      </c>
      <c r="E24">
        <v>123.9</v>
      </c>
      <c r="F24">
        <v>238.8</v>
      </c>
      <c r="G24">
        <v>163.30000000000001</v>
      </c>
      <c r="H24">
        <v>631.79999999999995</v>
      </c>
      <c r="I24">
        <v>267.89999999999998</v>
      </c>
    </row>
    <row r="25" spans="1:9" x14ac:dyDescent="0.55000000000000004">
      <c r="A25" s="1">
        <v>43914</v>
      </c>
      <c r="B25">
        <v>73.099999999999994</v>
      </c>
      <c r="C25">
        <v>245</v>
      </c>
      <c r="D25">
        <v>144</v>
      </c>
      <c r="E25">
        <v>123.3</v>
      </c>
      <c r="F25">
        <v>237.7</v>
      </c>
      <c r="G25">
        <v>162.5</v>
      </c>
      <c r="H25">
        <v>629</v>
      </c>
      <c r="I25">
        <v>266.7</v>
      </c>
    </row>
    <row r="26" spans="1:9" x14ac:dyDescent="0.55000000000000004">
      <c r="A26" s="1">
        <v>43915</v>
      </c>
      <c r="B26">
        <v>82.35</v>
      </c>
      <c r="C26">
        <v>276</v>
      </c>
      <c r="D26">
        <v>162.19999999999999</v>
      </c>
      <c r="E26">
        <v>138.9</v>
      </c>
      <c r="F26">
        <v>267.8</v>
      </c>
      <c r="G26">
        <v>183.1</v>
      </c>
      <c r="H26">
        <v>708.6</v>
      </c>
      <c r="I26">
        <v>300.5</v>
      </c>
    </row>
    <row r="27" spans="1:9" x14ac:dyDescent="0.55000000000000004">
      <c r="A27" s="1">
        <v>43916</v>
      </c>
      <c r="B27">
        <v>92.91</v>
      </c>
      <c r="C27">
        <v>311.5</v>
      </c>
      <c r="D27">
        <v>183</v>
      </c>
      <c r="E27">
        <v>156.69999999999999</v>
      </c>
      <c r="F27">
        <v>302.10000000000002</v>
      </c>
      <c r="G27">
        <v>206.6</v>
      </c>
      <c r="H27">
        <v>799.5</v>
      </c>
      <c r="I27">
        <v>339</v>
      </c>
    </row>
    <row r="28" spans="1:9" x14ac:dyDescent="0.55000000000000004">
      <c r="A28" s="1">
        <v>43917</v>
      </c>
      <c r="B28">
        <v>93.97</v>
      </c>
      <c r="C28">
        <v>315</v>
      </c>
      <c r="D28">
        <v>185.1</v>
      </c>
      <c r="E28">
        <v>158.5</v>
      </c>
      <c r="F28">
        <v>305.60000000000002</v>
      </c>
      <c r="G28">
        <v>208.9</v>
      </c>
      <c r="H28">
        <v>808.6</v>
      </c>
      <c r="I28">
        <v>342.9</v>
      </c>
    </row>
    <row r="29" spans="1:9" x14ac:dyDescent="0.55000000000000004">
      <c r="A29" s="1">
        <v>43918</v>
      </c>
      <c r="B29">
        <v>86.65</v>
      </c>
      <c r="C29">
        <v>290.39999999999998</v>
      </c>
      <c r="D29">
        <v>170.7</v>
      </c>
      <c r="E29">
        <v>146.19999999999999</v>
      </c>
      <c r="F29">
        <v>281.8</v>
      </c>
      <c r="G29">
        <v>192.6</v>
      </c>
      <c r="H29">
        <v>745.6</v>
      </c>
      <c r="I29">
        <v>316.10000000000002</v>
      </c>
    </row>
    <row r="30" spans="1:9" x14ac:dyDescent="0.55000000000000004">
      <c r="A30" s="1">
        <v>43919</v>
      </c>
      <c r="B30">
        <v>88.75</v>
      </c>
      <c r="C30">
        <v>297.5</v>
      </c>
      <c r="D30">
        <v>174.8</v>
      </c>
      <c r="E30">
        <v>149.69999999999999</v>
      </c>
      <c r="F30">
        <v>288.60000000000002</v>
      </c>
      <c r="G30">
        <v>197.3</v>
      </c>
      <c r="H30">
        <v>763.6</v>
      </c>
      <c r="I30">
        <v>323.8</v>
      </c>
    </row>
    <row r="31" spans="1:9" x14ac:dyDescent="0.55000000000000004">
      <c r="A31" s="1">
        <v>43920</v>
      </c>
      <c r="B31">
        <v>126.8</v>
      </c>
      <c r="C31">
        <v>424.9</v>
      </c>
      <c r="D31">
        <v>249.7</v>
      </c>
      <c r="E31">
        <v>213.8</v>
      </c>
      <c r="F31">
        <v>412.2</v>
      </c>
      <c r="G31">
        <v>281.8</v>
      </c>
      <c r="H31">
        <v>1091</v>
      </c>
      <c r="I31">
        <v>462.5</v>
      </c>
    </row>
    <row r="32" spans="1:9" x14ac:dyDescent="0.55000000000000004">
      <c r="A32" s="1">
        <v>43921</v>
      </c>
      <c r="B32">
        <v>135.4</v>
      </c>
      <c r="C32">
        <v>453.8</v>
      </c>
      <c r="D32">
        <v>266.7</v>
      </c>
      <c r="E32">
        <v>228.4</v>
      </c>
      <c r="F32">
        <v>440.2</v>
      </c>
      <c r="G32">
        <v>301</v>
      </c>
      <c r="H32">
        <v>1165</v>
      </c>
      <c r="I32">
        <v>494</v>
      </c>
    </row>
  </sheetData>
  <conditionalFormatting sqref="B2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88B4-072B-451A-8136-051CCF499DCA}">
  <dimension ref="A1:AF10"/>
  <sheetViews>
    <sheetView workbookViewId="0">
      <selection sqref="A1:AF9"/>
    </sheetView>
  </sheetViews>
  <sheetFormatPr defaultRowHeight="14.4" x14ac:dyDescent="0.55000000000000004"/>
  <cols>
    <col min="1" max="1" width="21.734375" bestFit="1" customWidth="1"/>
    <col min="2" max="32" width="10.15625" bestFit="1" customWidth="1"/>
  </cols>
  <sheetData>
    <row r="1" spans="1:32" x14ac:dyDescent="0.55000000000000004">
      <c r="A1" s="1" t="s">
        <v>17</v>
      </c>
      <c r="B1" s="1">
        <v>43891</v>
      </c>
      <c r="C1" s="1">
        <v>43892</v>
      </c>
      <c r="D1" s="1">
        <v>43893</v>
      </c>
      <c r="E1" s="1">
        <v>43894</v>
      </c>
      <c r="F1" s="1">
        <v>43895</v>
      </c>
      <c r="G1" s="1">
        <v>43896</v>
      </c>
      <c r="H1" s="1">
        <v>43897</v>
      </c>
      <c r="I1" s="1">
        <v>43898</v>
      </c>
      <c r="J1" s="1">
        <v>43899</v>
      </c>
      <c r="K1" s="1">
        <v>43900</v>
      </c>
      <c r="L1" s="1">
        <v>43901</v>
      </c>
      <c r="M1" s="1">
        <v>43902</v>
      </c>
      <c r="N1" s="1">
        <v>43903</v>
      </c>
      <c r="O1" s="1">
        <v>43904</v>
      </c>
      <c r="P1" s="1">
        <v>43905</v>
      </c>
      <c r="Q1" s="1">
        <v>43906</v>
      </c>
      <c r="R1" s="1">
        <v>43907</v>
      </c>
      <c r="S1" s="1">
        <v>43908</v>
      </c>
      <c r="T1" s="1">
        <v>43909</v>
      </c>
      <c r="U1" s="1">
        <v>43910</v>
      </c>
      <c r="V1" s="1">
        <v>43911</v>
      </c>
      <c r="W1" s="1">
        <v>43912</v>
      </c>
      <c r="X1" s="1">
        <v>43913</v>
      </c>
      <c r="Y1" s="1">
        <v>43914</v>
      </c>
      <c r="Z1" s="1">
        <v>43915</v>
      </c>
      <c r="AA1" s="1">
        <v>43916</v>
      </c>
      <c r="AB1" s="1">
        <v>43917</v>
      </c>
      <c r="AC1" s="1">
        <v>43918</v>
      </c>
      <c r="AD1" s="1">
        <v>43919</v>
      </c>
      <c r="AE1" s="1">
        <v>43920</v>
      </c>
      <c r="AF1" s="1">
        <v>43921</v>
      </c>
    </row>
    <row r="2" spans="1:32" x14ac:dyDescent="0.55000000000000004">
      <c r="A2" t="s">
        <v>35</v>
      </c>
      <c r="B2">
        <v>0.12870000000000001</v>
      </c>
      <c r="C2">
        <v>0.65100000000000002</v>
      </c>
      <c r="D2">
        <v>2.1970000000000001</v>
      </c>
      <c r="E2">
        <v>1.8380000000000001</v>
      </c>
      <c r="F2">
        <v>1.2410000000000001</v>
      </c>
      <c r="G2">
        <v>1.4870000000000001</v>
      </c>
      <c r="H2">
        <v>3.238</v>
      </c>
      <c r="I2">
        <v>2.1920000000000002</v>
      </c>
      <c r="J2">
        <v>4.5439999999999996</v>
      </c>
      <c r="K2">
        <v>7.7720000000000002</v>
      </c>
      <c r="L2">
        <v>12.2</v>
      </c>
      <c r="M2">
        <v>14.96</v>
      </c>
      <c r="N2">
        <v>14.21</v>
      </c>
      <c r="O2">
        <v>11.8</v>
      </c>
      <c r="P2">
        <v>13.78</v>
      </c>
      <c r="Q2">
        <v>20.25</v>
      </c>
      <c r="R2">
        <v>30.33</v>
      </c>
      <c r="S2">
        <v>25.61</v>
      </c>
      <c r="T2">
        <v>36.5</v>
      </c>
      <c r="U2">
        <v>37.25</v>
      </c>
      <c r="V2">
        <v>36.51</v>
      </c>
      <c r="W2">
        <v>44.55</v>
      </c>
      <c r="X2">
        <v>73.430000000000007</v>
      </c>
      <c r="Y2">
        <v>73.099999999999994</v>
      </c>
      <c r="Z2">
        <v>82.35</v>
      </c>
      <c r="AA2">
        <v>92.91</v>
      </c>
      <c r="AB2">
        <v>93.97</v>
      </c>
      <c r="AC2">
        <v>86.65</v>
      </c>
      <c r="AD2">
        <v>88.75</v>
      </c>
      <c r="AE2">
        <v>126.8</v>
      </c>
      <c r="AF2">
        <v>135.4</v>
      </c>
    </row>
    <row r="3" spans="1:32" x14ac:dyDescent="0.55000000000000004">
      <c r="A3" t="s">
        <v>34</v>
      </c>
      <c r="B3">
        <v>0.43240000000000001</v>
      </c>
      <c r="C3">
        <v>2.1840000000000002</v>
      </c>
      <c r="D3">
        <v>7.375</v>
      </c>
      <c r="E3">
        <v>6.1689999999999996</v>
      </c>
      <c r="F3">
        <v>4.1550000000000002</v>
      </c>
      <c r="G3">
        <v>4.9800000000000004</v>
      </c>
      <c r="H3">
        <v>10.85</v>
      </c>
      <c r="I3">
        <v>7.3460000000000001</v>
      </c>
      <c r="J3">
        <v>15.24</v>
      </c>
      <c r="K3">
        <v>26.05</v>
      </c>
      <c r="L3">
        <v>40.89</v>
      </c>
      <c r="M3">
        <v>50.14</v>
      </c>
      <c r="N3">
        <v>47.63</v>
      </c>
      <c r="O3">
        <v>39.54</v>
      </c>
      <c r="P3">
        <v>46.2</v>
      </c>
      <c r="Q3">
        <v>67.89</v>
      </c>
      <c r="R3">
        <v>101.6</v>
      </c>
      <c r="S3">
        <v>85.91</v>
      </c>
      <c r="T3">
        <v>122.3</v>
      </c>
      <c r="U3">
        <v>124.9</v>
      </c>
      <c r="V3">
        <v>122.4</v>
      </c>
      <c r="W3">
        <v>149.4</v>
      </c>
      <c r="X3">
        <v>246.1</v>
      </c>
      <c r="Y3">
        <v>245</v>
      </c>
      <c r="Z3">
        <v>276</v>
      </c>
      <c r="AA3">
        <v>311.5</v>
      </c>
      <c r="AB3">
        <v>315</v>
      </c>
      <c r="AC3">
        <v>290.39999999999998</v>
      </c>
      <c r="AD3">
        <v>297.5</v>
      </c>
      <c r="AE3">
        <v>424.9</v>
      </c>
      <c r="AF3">
        <v>453.8</v>
      </c>
    </row>
    <row r="4" spans="1:32" x14ac:dyDescent="0.55000000000000004">
      <c r="A4" t="s">
        <v>159</v>
      </c>
      <c r="B4">
        <v>0.25409999999999999</v>
      </c>
      <c r="C4">
        <v>1.284</v>
      </c>
      <c r="D4">
        <v>4.3339999999999996</v>
      </c>
      <c r="E4">
        <v>3.625</v>
      </c>
      <c r="F4">
        <v>2.4420000000000002</v>
      </c>
      <c r="G4">
        <v>2.927</v>
      </c>
      <c r="H4">
        <v>6.3739999999999997</v>
      </c>
      <c r="I4">
        <v>4.3170000000000002</v>
      </c>
      <c r="J4">
        <v>8.9529999999999994</v>
      </c>
      <c r="K4">
        <v>15.31</v>
      </c>
      <c r="L4">
        <v>24.03</v>
      </c>
      <c r="M4">
        <v>29.46</v>
      </c>
      <c r="N4">
        <v>27.99</v>
      </c>
      <c r="O4">
        <v>23.24</v>
      </c>
      <c r="P4">
        <v>27.15</v>
      </c>
      <c r="Q4">
        <v>39.9</v>
      </c>
      <c r="R4">
        <v>59.7</v>
      </c>
      <c r="S4">
        <v>50.49</v>
      </c>
      <c r="T4">
        <v>71.89</v>
      </c>
      <c r="U4">
        <v>73.37</v>
      </c>
      <c r="V4">
        <v>71.92</v>
      </c>
      <c r="W4">
        <v>87.77</v>
      </c>
      <c r="X4">
        <v>144.6</v>
      </c>
      <c r="Y4">
        <v>144</v>
      </c>
      <c r="Z4">
        <v>162.19999999999999</v>
      </c>
      <c r="AA4">
        <v>183</v>
      </c>
      <c r="AB4">
        <v>185.1</v>
      </c>
      <c r="AC4">
        <v>170.7</v>
      </c>
      <c r="AD4">
        <v>174.8</v>
      </c>
      <c r="AE4">
        <v>249.7</v>
      </c>
      <c r="AF4">
        <v>266.7</v>
      </c>
    </row>
    <row r="5" spans="1:32" x14ac:dyDescent="0.55000000000000004">
      <c r="A5" t="s">
        <v>33</v>
      </c>
      <c r="B5">
        <v>0.21729999999999999</v>
      </c>
      <c r="C5">
        <v>1.099</v>
      </c>
      <c r="D5">
        <v>3.7090000000000001</v>
      </c>
      <c r="E5">
        <v>3.1030000000000002</v>
      </c>
      <c r="F5">
        <v>2.093</v>
      </c>
      <c r="G5">
        <v>2.508</v>
      </c>
      <c r="H5">
        <v>5.4610000000000003</v>
      </c>
      <c r="I5">
        <v>3.6970000000000001</v>
      </c>
      <c r="J5">
        <v>7.6669999999999998</v>
      </c>
      <c r="K5">
        <v>13.11</v>
      </c>
      <c r="L5">
        <v>20.57</v>
      </c>
      <c r="M5">
        <v>25.23</v>
      </c>
      <c r="N5">
        <v>23.97</v>
      </c>
      <c r="O5">
        <v>19.899999999999999</v>
      </c>
      <c r="P5">
        <v>23.25</v>
      </c>
      <c r="Q5">
        <v>34.17</v>
      </c>
      <c r="R5">
        <v>51.14</v>
      </c>
      <c r="S5">
        <v>43.22</v>
      </c>
      <c r="T5">
        <v>61.57</v>
      </c>
      <c r="U5">
        <v>62.83</v>
      </c>
      <c r="V5">
        <v>61.59</v>
      </c>
      <c r="W5">
        <v>75.16</v>
      </c>
      <c r="X5">
        <v>123.9</v>
      </c>
      <c r="Y5">
        <v>123.3</v>
      </c>
      <c r="Z5">
        <v>138.9</v>
      </c>
      <c r="AA5">
        <v>156.69999999999999</v>
      </c>
      <c r="AB5">
        <v>158.5</v>
      </c>
      <c r="AC5">
        <v>146.19999999999999</v>
      </c>
      <c r="AD5">
        <v>149.69999999999999</v>
      </c>
      <c r="AE5">
        <v>213.8</v>
      </c>
      <c r="AF5">
        <v>228.4</v>
      </c>
    </row>
    <row r="6" spans="1:32" x14ac:dyDescent="0.55000000000000004">
      <c r="A6" t="s">
        <v>32</v>
      </c>
      <c r="B6">
        <v>0.41920000000000002</v>
      </c>
      <c r="C6">
        <v>2.1179999999999999</v>
      </c>
      <c r="D6">
        <v>7.1520000000000001</v>
      </c>
      <c r="E6">
        <v>5.9829999999999997</v>
      </c>
      <c r="F6">
        <v>4.032</v>
      </c>
      <c r="G6">
        <v>4.8330000000000002</v>
      </c>
      <c r="H6">
        <v>10.52</v>
      </c>
      <c r="I6">
        <v>7.1269999999999998</v>
      </c>
      <c r="J6">
        <v>14.78</v>
      </c>
      <c r="K6">
        <v>25.27</v>
      </c>
      <c r="L6">
        <v>39.659999999999997</v>
      </c>
      <c r="M6">
        <v>48.64</v>
      </c>
      <c r="N6">
        <v>46.21</v>
      </c>
      <c r="O6">
        <v>38.36</v>
      </c>
      <c r="P6">
        <v>44.82</v>
      </c>
      <c r="Q6">
        <v>65.86</v>
      </c>
      <c r="R6">
        <v>98.57</v>
      </c>
      <c r="S6">
        <v>83.33</v>
      </c>
      <c r="T6">
        <v>118.7</v>
      </c>
      <c r="U6">
        <v>121.1</v>
      </c>
      <c r="V6">
        <v>118.7</v>
      </c>
      <c r="W6">
        <v>144.9</v>
      </c>
      <c r="X6">
        <v>238.8</v>
      </c>
      <c r="Y6">
        <v>237.7</v>
      </c>
      <c r="Z6">
        <v>267.8</v>
      </c>
      <c r="AA6">
        <v>302.10000000000002</v>
      </c>
      <c r="AB6">
        <v>305.60000000000002</v>
      </c>
      <c r="AC6">
        <v>281.8</v>
      </c>
      <c r="AD6">
        <v>288.60000000000002</v>
      </c>
      <c r="AE6">
        <v>412.2</v>
      </c>
      <c r="AF6">
        <v>440.2</v>
      </c>
    </row>
    <row r="7" spans="1:32" x14ac:dyDescent="0.55000000000000004">
      <c r="A7" t="s">
        <v>31</v>
      </c>
      <c r="B7">
        <v>0.2868</v>
      </c>
      <c r="C7">
        <v>1.448</v>
      </c>
      <c r="D7">
        <v>4.891</v>
      </c>
      <c r="E7">
        <v>4.0919999999999996</v>
      </c>
      <c r="F7">
        <v>2.7549999999999999</v>
      </c>
      <c r="G7">
        <v>3.3029999999999999</v>
      </c>
      <c r="H7">
        <v>7.1950000000000003</v>
      </c>
      <c r="I7">
        <v>4.8719999999999999</v>
      </c>
      <c r="J7">
        <v>10.11</v>
      </c>
      <c r="K7">
        <v>17.28</v>
      </c>
      <c r="L7">
        <v>27.12</v>
      </c>
      <c r="M7">
        <v>33.25</v>
      </c>
      <c r="N7">
        <v>31.59</v>
      </c>
      <c r="O7">
        <v>26.23</v>
      </c>
      <c r="P7">
        <v>30.65</v>
      </c>
      <c r="Q7">
        <v>45.03</v>
      </c>
      <c r="R7">
        <v>67.39</v>
      </c>
      <c r="S7">
        <v>56.98</v>
      </c>
      <c r="T7">
        <v>81.14</v>
      </c>
      <c r="U7">
        <v>82.81</v>
      </c>
      <c r="V7">
        <v>81.17</v>
      </c>
      <c r="W7">
        <v>99.06</v>
      </c>
      <c r="X7">
        <v>163.30000000000001</v>
      </c>
      <c r="Y7">
        <v>162.5</v>
      </c>
      <c r="Z7">
        <v>183.1</v>
      </c>
      <c r="AA7">
        <v>206.6</v>
      </c>
      <c r="AB7">
        <v>208.9</v>
      </c>
      <c r="AC7">
        <v>192.6</v>
      </c>
      <c r="AD7">
        <v>197.3</v>
      </c>
      <c r="AE7">
        <v>281.8</v>
      </c>
      <c r="AF7">
        <v>301</v>
      </c>
    </row>
    <row r="8" spans="1:32" x14ac:dyDescent="0.55000000000000004">
      <c r="A8" t="s">
        <v>28</v>
      </c>
      <c r="B8">
        <v>1.1100000000000001</v>
      </c>
      <c r="C8">
        <v>5.6059999999999999</v>
      </c>
      <c r="D8">
        <v>18.93</v>
      </c>
      <c r="E8">
        <v>15.84</v>
      </c>
      <c r="F8">
        <v>10.67</v>
      </c>
      <c r="G8">
        <v>12.79</v>
      </c>
      <c r="H8">
        <v>27.85</v>
      </c>
      <c r="I8">
        <v>18.86</v>
      </c>
      <c r="J8">
        <v>39.11</v>
      </c>
      <c r="K8">
        <v>66.87</v>
      </c>
      <c r="L8">
        <v>105</v>
      </c>
      <c r="M8">
        <v>128.69999999999999</v>
      </c>
      <c r="N8">
        <v>122.3</v>
      </c>
      <c r="O8">
        <v>101.5</v>
      </c>
      <c r="P8">
        <v>118.6</v>
      </c>
      <c r="Q8">
        <v>174.3</v>
      </c>
      <c r="R8">
        <v>260.8</v>
      </c>
      <c r="S8">
        <v>220.5</v>
      </c>
      <c r="T8">
        <v>314</v>
      </c>
      <c r="U8">
        <v>320.5</v>
      </c>
      <c r="V8">
        <v>314.2</v>
      </c>
      <c r="W8">
        <v>383.4</v>
      </c>
      <c r="X8">
        <v>631.79999999999995</v>
      </c>
      <c r="Y8">
        <v>629</v>
      </c>
      <c r="Z8">
        <v>708.6</v>
      </c>
      <c r="AA8">
        <v>799.5</v>
      </c>
      <c r="AB8">
        <v>808.6</v>
      </c>
      <c r="AC8">
        <v>745.6</v>
      </c>
      <c r="AD8">
        <v>763.6</v>
      </c>
      <c r="AE8">
        <v>1091</v>
      </c>
      <c r="AF8">
        <v>1165</v>
      </c>
    </row>
    <row r="9" spans="1:32" x14ac:dyDescent="0.55000000000000004">
      <c r="A9" t="s">
        <v>30</v>
      </c>
      <c r="B9">
        <v>0.47060000000000002</v>
      </c>
      <c r="C9">
        <v>2.3769999999999998</v>
      </c>
      <c r="D9">
        <v>8.0280000000000005</v>
      </c>
      <c r="E9">
        <v>6.7160000000000002</v>
      </c>
      <c r="F9">
        <v>4.5229999999999997</v>
      </c>
      <c r="G9">
        <v>5.4210000000000003</v>
      </c>
      <c r="H9">
        <v>11.81</v>
      </c>
      <c r="I9">
        <v>7.9960000000000004</v>
      </c>
      <c r="J9">
        <v>16.579999999999998</v>
      </c>
      <c r="K9">
        <v>28.36</v>
      </c>
      <c r="L9">
        <v>44.5</v>
      </c>
      <c r="M9">
        <v>54.57</v>
      </c>
      <c r="N9">
        <v>51.85</v>
      </c>
      <c r="O9">
        <v>43.04</v>
      </c>
      <c r="P9">
        <v>50.29</v>
      </c>
      <c r="Q9">
        <v>73.900000000000006</v>
      </c>
      <c r="R9">
        <v>110.6</v>
      </c>
      <c r="S9">
        <v>93.52</v>
      </c>
      <c r="T9">
        <v>133.19999999999999</v>
      </c>
      <c r="U9">
        <v>135.9</v>
      </c>
      <c r="V9">
        <v>133.19999999999999</v>
      </c>
      <c r="W9">
        <v>162.6</v>
      </c>
      <c r="X9">
        <v>267.89999999999998</v>
      </c>
      <c r="Y9">
        <v>266.7</v>
      </c>
      <c r="Z9">
        <v>300.5</v>
      </c>
      <c r="AA9">
        <v>339</v>
      </c>
      <c r="AB9">
        <v>342.9</v>
      </c>
      <c r="AC9">
        <v>316.10000000000002</v>
      </c>
      <c r="AD9">
        <v>323.8</v>
      </c>
      <c r="AE9">
        <v>462.5</v>
      </c>
      <c r="AF9">
        <v>494</v>
      </c>
    </row>
    <row r="10" spans="1:32" x14ac:dyDescent="0.55000000000000004">
      <c r="A10" t="s">
        <v>29</v>
      </c>
      <c r="B10">
        <v>0.15090000000000001</v>
      </c>
      <c r="C10">
        <v>0.76190000000000002</v>
      </c>
      <c r="D10">
        <v>2.5739999999999998</v>
      </c>
      <c r="E10">
        <v>2.153</v>
      </c>
      <c r="F10">
        <v>1.448</v>
      </c>
      <c r="G10">
        <v>1.736</v>
      </c>
      <c r="H10">
        <v>3.782</v>
      </c>
      <c r="I10">
        <v>2.5619999999999998</v>
      </c>
      <c r="J10">
        <v>5.3140000000000001</v>
      </c>
      <c r="K10">
        <v>9.0850000000000009</v>
      </c>
      <c r="L10">
        <v>14.26</v>
      </c>
      <c r="M10">
        <v>17.48</v>
      </c>
      <c r="N10">
        <v>16.61</v>
      </c>
      <c r="O10">
        <v>13.79</v>
      </c>
      <c r="P10">
        <v>16.11</v>
      </c>
      <c r="Q10">
        <v>23.68</v>
      </c>
      <c r="R10">
        <v>35.42</v>
      </c>
      <c r="S10">
        <v>29.97</v>
      </c>
      <c r="T10">
        <v>42.66</v>
      </c>
      <c r="U10">
        <v>43.54</v>
      </c>
      <c r="V10">
        <v>42.68</v>
      </c>
      <c r="W10">
        <v>52.09</v>
      </c>
      <c r="X10">
        <v>85.84</v>
      </c>
      <c r="Y10">
        <v>85.45</v>
      </c>
      <c r="Z10">
        <v>96.27</v>
      </c>
      <c r="AA10">
        <v>108.6</v>
      </c>
      <c r="AB10">
        <v>109.8</v>
      </c>
      <c r="AC10">
        <v>101.3</v>
      </c>
      <c r="AD10">
        <v>103.7</v>
      </c>
      <c r="AE10">
        <v>148.19999999999999</v>
      </c>
      <c r="AF10">
        <v>158.30000000000001</v>
      </c>
    </row>
  </sheetData>
  <conditionalFormatting sqref="B2:A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CC9-434B-4791-875E-4FD22129001A}">
  <dimension ref="A1:AF32"/>
  <sheetViews>
    <sheetView workbookViewId="0">
      <selection sqref="A1:J32"/>
    </sheetView>
  </sheetViews>
  <sheetFormatPr defaultRowHeight="14.4" x14ac:dyDescent="0.55000000000000004"/>
  <cols>
    <col min="1" max="1" width="21.734375" bestFit="1" customWidth="1"/>
    <col min="2" max="32" width="10.15625" bestFit="1" customWidth="1"/>
    <col min="33" max="38" width="5.68359375" bestFit="1" customWidth="1"/>
  </cols>
  <sheetData>
    <row r="1" spans="1:32" x14ac:dyDescent="0.55000000000000004">
      <c r="A1" s="1" t="s">
        <v>17</v>
      </c>
      <c r="B1" t="s">
        <v>35</v>
      </c>
      <c r="C1" t="s">
        <v>34</v>
      </c>
      <c r="D1" t="s">
        <v>159</v>
      </c>
      <c r="E1" t="s">
        <v>33</v>
      </c>
      <c r="F1" t="s">
        <v>32</v>
      </c>
      <c r="G1" t="s">
        <v>31</v>
      </c>
      <c r="H1" t="s">
        <v>28</v>
      </c>
      <c r="I1" t="s">
        <v>30</v>
      </c>
      <c r="J1" t="s">
        <v>29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55000000000000004">
      <c r="A2" s="1"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32" x14ac:dyDescent="0.55000000000000004">
      <c r="A3" s="1">
        <v>43892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32" x14ac:dyDescent="0.55000000000000004">
      <c r="A4" s="1">
        <v>43893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32" x14ac:dyDescent="0.55000000000000004">
      <c r="A5" s="1">
        <v>43894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32" x14ac:dyDescent="0.55000000000000004">
      <c r="A6" s="1">
        <v>43895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32" x14ac:dyDescent="0.55000000000000004">
      <c r="A7" s="1">
        <v>43896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32" x14ac:dyDescent="0.55000000000000004">
      <c r="A8" s="1">
        <v>43897</v>
      </c>
      <c r="B8">
        <v>0.12870000000000001</v>
      </c>
      <c r="C8">
        <v>0.43240000000000001</v>
      </c>
      <c r="D8">
        <v>0.25409999999999999</v>
      </c>
      <c r="E8">
        <v>0.21729999999999999</v>
      </c>
      <c r="F8">
        <v>0.41920000000000002</v>
      </c>
      <c r="G8">
        <v>0.2868</v>
      </c>
      <c r="H8">
        <v>1.1100000000000001</v>
      </c>
      <c r="I8">
        <v>0.47060000000000002</v>
      </c>
      <c r="J8">
        <v>0.15090000000000001</v>
      </c>
    </row>
    <row r="9" spans="1:32" x14ac:dyDescent="0.55000000000000004">
      <c r="A9" s="1">
        <v>43898</v>
      </c>
      <c r="B9">
        <v>0.65100000000000002</v>
      </c>
      <c r="C9">
        <v>2.1840000000000002</v>
      </c>
      <c r="D9">
        <v>1.284</v>
      </c>
      <c r="E9">
        <v>1.099</v>
      </c>
      <c r="F9">
        <v>2.1179999999999999</v>
      </c>
      <c r="G9">
        <v>1.448</v>
      </c>
      <c r="H9">
        <v>5.6059999999999999</v>
      </c>
      <c r="I9">
        <v>2.3769999999999998</v>
      </c>
      <c r="J9">
        <v>0.76190000000000002</v>
      </c>
    </row>
    <row r="10" spans="1:32" x14ac:dyDescent="0.55000000000000004">
      <c r="A10" s="1">
        <v>43899</v>
      </c>
      <c r="B10">
        <v>2.1970000000000001</v>
      </c>
      <c r="C10">
        <v>7.375</v>
      </c>
      <c r="D10">
        <v>4.3339999999999996</v>
      </c>
      <c r="E10">
        <v>3.7090000000000001</v>
      </c>
      <c r="F10">
        <v>7.1520000000000001</v>
      </c>
      <c r="G10">
        <v>4.891</v>
      </c>
      <c r="H10">
        <v>18.93</v>
      </c>
      <c r="I10">
        <v>8.0280000000000005</v>
      </c>
      <c r="J10">
        <v>2.5739999999999998</v>
      </c>
    </row>
    <row r="11" spans="1:32" x14ac:dyDescent="0.55000000000000004">
      <c r="A11" s="1">
        <v>43900</v>
      </c>
      <c r="B11">
        <v>1.8380000000000001</v>
      </c>
      <c r="C11">
        <v>6.1689999999999996</v>
      </c>
      <c r="D11">
        <v>3.625</v>
      </c>
      <c r="E11">
        <v>3.1030000000000002</v>
      </c>
      <c r="F11">
        <v>5.9829999999999997</v>
      </c>
      <c r="G11">
        <v>4.0919999999999996</v>
      </c>
      <c r="H11">
        <v>15.84</v>
      </c>
      <c r="I11">
        <v>6.7160000000000002</v>
      </c>
      <c r="J11">
        <v>2.153</v>
      </c>
    </row>
    <row r="12" spans="1:32" x14ac:dyDescent="0.55000000000000004">
      <c r="A12" s="1">
        <v>43901</v>
      </c>
      <c r="B12">
        <v>1.2410000000000001</v>
      </c>
      <c r="C12">
        <v>4.1550000000000002</v>
      </c>
      <c r="D12">
        <v>2.4420000000000002</v>
      </c>
      <c r="E12">
        <v>2.093</v>
      </c>
      <c r="F12">
        <v>4.032</v>
      </c>
      <c r="G12">
        <v>2.7549999999999999</v>
      </c>
      <c r="H12">
        <v>10.67</v>
      </c>
      <c r="I12">
        <v>4.5229999999999997</v>
      </c>
      <c r="J12">
        <v>1.448</v>
      </c>
    </row>
    <row r="13" spans="1:32" x14ac:dyDescent="0.55000000000000004">
      <c r="A13" s="1">
        <v>43902</v>
      </c>
      <c r="B13">
        <v>1.4870000000000001</v>
      </c>
      <c r="C13">
        <v>4.9800000000000004</v>
      </c>
      <c r="D13">
        <v>2.927</v>
      </c>
      <c r="E13">
        <v>2.508</v>
      </c>
      <c r="F13">
        <v>4.8330000000000002</v>
      </c>
      <c r="G13">
        <v>3.3029999999999999</v>
      </c>
      <c r="H13">
        <v>12.79</v>
      </c>
      <c r="I13">
        <v>5.4210000000000003</v>
      </c>
      <c r="J13">
        <v>1.736</v>
      </c>
    </row>
    <row r="14" spans="1:32" x14ac:dyDescent="0.55000000000000004">
      <c r="A14" s="1">
        <v>43903</v>
      </c>
      <c r="B14">
        <v>3.238</v>
      </c>
      <c r="C14">
        <v>10.85</v>
      </c>
      <c r="D14">
        <v>6.3739999999999997</v>
      </c>
      <c r="E14">
        <v>5.4610000000000003</v>
      </c>
      <c r="F14">
        <v>10.52</v>
      </c>
      <c r="G14">
        <v>7.1950000000000003</v>
      </c>
      <c r="H14">
        <v>27.85</v>
      </c>
      <c r="I14">
        <v>11.81</v>
      </c>
      <c r="J14">
        <v>3.782</v>
      </c>
    </row>
    <row r="15" spans="1:32" x14ac:dyDescent="0.55000000000000004">
      <c r="A15" s="1">
        <v>43904</v>
      </c>
      <c r="B15">
        <v>2.1920000000000002</v>
      </c>
      <c r="C15">
        <v>7.3460000000000001</v>
      </c>
      <c r="D15">
        <v>4.3170000000000002</v>
      </c>
      <c r="E15">
        <v>3.6970000000000001</v>
      </c>
      <c r="F15">
        <v>7.1269999999999998</v>
      </c>
      <c r="G15">
        <v>4.8719999999999999</v>
      </c>
      <c r="H15">
        <v>18.86</v>
      </c>
      <c r="I15">
        <v>7.9960000000000004</v>
      </c>
      <c r="J15">
        <v>2.5619999999999998</v>
      </c>
    </row>
    <row r="16" spans="1:32" x14ac:dyDescent="0.55000000000000004">
      <c r="A16" s="1">
        <v>43905</v>
      </c>
      <c r="B16">
        <v>4.5439999999999996</v>
      </c>
      <c r="C16">
        <v>15.24</v>
      </c>
      <c r="D16">
        <v>8.9529999999999994</v>
      </c>
      <c r="E16">
        <v>7.6669999999999998</v>
      </c>
      <c r="F16">
        <v>14.78</v>
      </c>
      <c r="G16">
        <v>10.11</v>
      </c>
      <c r="H16">
        <v>39.11</v>
      </c>
      <c r="I16">
        <v>16.579999999999998</v>
      </c>
      <c r="J16">
        <v>5.3140000000000001</v>
      </c>
    </row>
    <row r="17" spans="1:10" x14ac:dyDescent="0.55000000000000004">
      <c r="A17" s="1">
        <v>43906</v>
      </c>
      <c r="B17">
        <v>7.7720000000000002</v>
      </c>
      <c r="C17">
        <v>26.05</v>
      </c>
      <c r="D17">
        <v>15.31</v>
      </c>
      <c r="E17">
        <v>13.11</v>
      </c>
      <c r="F17">
        <v>25.27</v>
      </c>
      <c r="G17">
        <v>17.28</v>
      </c>
      <c r="H17">
        <v>66.87</v>
      </c>
      <c r="I17">
        <v>28.36</v>
      </c>
      <c r="J17">
        <v>9.0850000000000009</v>
      </c>
    </row>
    <row r="18" spans="1:10" x14ac:dyDescent="0.55000000000000004">
      <c r="A18" s="1">
        <v>43907</v>
      </c>
      <c r="B18">
        <v>12.2</v>
      </c>
      <c r="C18">
        <v>40.89</v>
      </c>
      <c r="D18">
        <v>24.03</v>
      </c>
      <c r="E18">
        <v>20.57</v>
      </c>
      <c r="F18">
        <v>39.659999999999997</v>
      </c>
      <c r="G18">
        <v>27.12</v>
      </c>
      <c r="H18">
        <v>105</v>
      </c>
      <c r="I18">
        <v>44.5</v>
      </c>
      <c r="J18">
        <v>14.26</v>
      </c>
    </row>
    <row r="19" spans="1:10" x14ac:dyDescent="0.55000000000000004">
      <c r="A19" s="1">
        <v>43908</v>
      </c>
      <c r="B19">
        <v>14.96</v>
      </c>
      <c r="C19">
        <v>50.14</v>
      </c>
      <c r="D19">
        <v>29.46</v>
      </c>
      <c r="E19">
        <v>25.23</v>
      </c>
      <c r="F19">
        <v>48.64</v>
      </c>
      <c r="G19">
        <v>33.25</v>
      </c>
      <c r="H19">
        <v>128.69999999999999</v>
      </c>
      <c r="I19">
        <v>54.57</v>
      </c>
      <c r="J19">
        <v>17.48</v>
      </c>
    </row>
    <row r="20" spans="1:10" x14ac:dyDescent="0.55000000000000004">
      <c r="A20" s="1">
        <v>43909</v>
      </c>
      <c r="B20">
        <v>14.21</v>
      </c>
      <c r="C20">
        <v>47.63</v>
      </c>
      <c r="D20">
        <v>27.99</v>
      </c>
      <c r="E20">
        <v>23.97</v>
      </c>
      <c r="F20">
        <v>46.21</v>
      </c>
      <c r="G20">
        <v>31.59</v>
      </c>
      <c r="H20">
        <v>122.3</v>
      </c>
      <c r="I20">
        <v>51.85</v>
      </c>
      <c r="J20">
        <v>16.61</v>
      </c>
    </row>
    <row r="21" spans="1:10" x14ac:dyDescent="0.55000000000000004">
      <c r="A21" s="1">
        <v>43910</v>
      </c>
      <c r="B21">
        <v>11.8</v>
      </c>
      <c r="C21">
        <v>39.54</v>
      </c>
      <c r="D21">
        <v>23.24</v>
      </c>
      <c r="E21">
        <v>19.899999999999999</v>
      </c>
      <c r="F21">
        <v>38.36</v>
      </c>
      <c r="G21">
        <v>26.23</v>
      </c>
      <c r="H21">
        <v>101.5</v>
      </c>
      <c r="I21">
        <v>43.04</v>
      </c>
      <c r="J21">
        <v>13.79</v>
      </c>
    </row>
    <row r="22" spans="1:10" x14ac:dyDescent="0.55000000000000004">
      <c r="A22" s="1">
        <v>43911</v>
      </c>
      <c r="B22">
        <v>13.78</v>
      </c>
      <c r="C22">
        <v>46.2</v>
      </c>
      <c r="D22">
        <v>27.15</v>
      </c>
      <c r="E22">
        <v>23.25</v>
      </c>
      <c r="F22">
        <v>44.82</v>
      </c>
      <c r="G22">
        <v>30.65</v>
      </c>
      <c r="H22">
        <v>118.6</v>
      </c>
      <c r="I22">
        <v>50.29</v>
      </c>
      <c r="J22">
        <v>16.11</v>
      </c>
    </row>
    <row r="23" spans="1:10" x14ac:dyDescent="0.55000000000000004">
      <c r="A23" s="1">
        <v>43912</v>
      </c>
      <c r="B23">
        <v>20.25</v>
      </c>
      <c r="C23">
        <v>67.89</v>
      </c>
      <c r="D23">
        <v>39.9</v>
      </c>
      <c r="E23">
        <v>34.17</v>
      </c>
      <c r="F23">
        <v>65.86</v>
      </c>
      <c r="G23">
        <v>45.03</v>
      </c>
      <c r="H23">
        <v>174.3</v>
      </c>
      <c r="I23">
        <v>73.900000000000006</v>
      </c>
      <c r="J23">
        <v>23.68</v>
      </c>
    </row>
    <row r="24" spans="1:10" x14ac:dyDescent="0.55000000000000004">
      <c r="A24" s="1">
        <v>43913</v>
      </c>
      <c r="B24">
        <v>30.33</v>
      </c>
      <c r="C24">
        <v>101.6</v>
      </c>
      <c r="D24">
        <v>59.7</v>
      </c>
      <c r="E24">
        <v>51.14</v>
      </c>
      <c r="F24">
        <v>98.57</v>
      </c>
      <c r="G24">
        <v>67.39</v>
      </c>
      <c r="H24">
        <v>260.8</v>
      </c>
      <c r="I24">
        <v>110.6</v>
      </c>
      <c r="J24">
        <v>35.42</v>
      </c>
    </row>
    <row r="25" spans="1:10" x14ac:dyDescent="0.55000000000000004">
      <c r="A25" s="1">
        <v>43914</v>
      </c>
      <c r="B25">
        <v>25.61</v>
      </c>
      <c r="C25">
        <v>85.91</v>
      </c>
      <c r="D25">
        <v>50.49</v>
      </c>
      <c r="E25">
        <v>43.22</v>
      </c>
      <c r="F25">
        <v>83.33</v>
      </c>
      <c r="G25">
        <v>56.98</v>
      </c>
      <c r="H25">
        <v>220.5</v>
      </c>
      <c r="I25">
        <v>93.52</v>
      </c>
      <c r="J25">
        <v>29.97</v>
      </c>
    </row>
    <row r="26" spans="1:10" x14ac:dyDescent="0.55000000000000004">
      <c r="A26" s="1">
        <v>43915</v>
      </c>
      <c r="B26">
        <v>36.5</v>
      </c>
      <c r="C26">
        <v>122.3</v>
      </c>
      <c r="D26">
        <v>71.89</v>
      </c>
      <c r="E26">
        <v>61.57</v>
      </c>
      <c r="F26">
        <v>118.7</v>
      </c>
      <c r="G26">
        <v>81.14</v>
      </c>
      <c r="H26">
        <v>314</v>
      </c>
      <c r="I26">
        <v>133.19999999999999</v>
      </c>
      <c r="J26">
        <v>42.66</v>
      </c>
    </row>
    <row r="27" spans="1:10" x14ac:dyDescent="0.55000000000000004">
      <c r="A27" s="1">
        <v>43916</v>
      </c>
      <c r="B27">
        <v>37.25</v>
      </c>
      <c r="C27">
        <v>124.9</v>
      </c>
      <c r="D27">
        <v>73.37</v>
      </c>
      <c r="E27">
        <v>62.83</v>
      </c>
      <c r="F27">
        <v>121.1</v>
      </c>
      <c r="G27">
        <v>82.81</v>
      </c>
      <c r="H27">
        <v>320.5</v>
      </c>
      <c r="I27">
        <v>135.9</v>
      </c>
      <c r="J27">
        <v>43.54</v>
      </c>
    </row>
    <row r="28" spans="1:10" x14ac:dyDescent="0.55000000000000004">
      <c r="A28" s="1">
        <v>43917</v>
      </c>
      <c r="B28">
        <v>36.51</v>
      </c>
      <c r="C28">
        <v>122.4</v>
      </c>
      <c r="D28">
        <v>71.92</v>
      </c>
      <c r="E28">
        <v>61.59</v>
      </c>
      <c r="F28">
        <v>118.7</v>
      </c>
      <c r="G28">
        <v>81.17</v>
      </c>
      <c r="H28">
        <v>314.2</v>
      </c>
      <c r="I28">
        <v>133.19999999999999</v>
      </c>
      <c r="J28">
        <v>42.68</v>
      </c>
    </row>
    <row r="29" spans="1:10" x14ac:dyDescent="0.55000000000000004">
      <c r="A29" s="1">
        <v>43918</v>
      </c>
      <c r="B29">
        <v>44.55</v>
      </c>
      <c r="C29">
        <v>149.4</v>
      </c>
      <c r="D29">
        <v>87.77</v>
      </c>
      <c r="E29">
        <v>75.16</v>
      </c>
      <c r="F29">
        <v>144.9</v>
      </c>
      <c r="G29">
        <v>99.06</v>
      </c>
      <c r="H29">
        <v>383.4</v>
      </c>
      <c r="I29">
        <v>162.6</v>
      </c>
      <c r="J29">
        <v>52.09</v>
      </c>
    </row>
    <row r="30" spans="1:10" x14ac:dyDescent="0.55000000000000004">
      <c r="A30" s="1">
        <v>43919</v>
      </c>
      <c r="B30">
        <v>73.430000000000007</v>
      </c>
      <c r="C30">
        <v>246.1</v>
      </c>
      <c r="D30">
        <v>144.6</v>
      </c>
      <c r="E30">
        <v>123.9</v>
      </c>
      <c r="F30">
        <v>238.8</v>
      </c>
      <c r="G30">
        <v>163.30000000000001</v>
      </c>
      <c r="H30">
        <v>631.79999999999995</v>
      </c>
      <c r="I30">
        <v>267.89999999999998</v>
      </c>
      <c r="J30">
        <v>85.84</v>
      </c>
    </row>
    <row r="31" spans="1:10" x14ac:dyDescent="0.55000000000000004">
      <c r="A31" s="1">
        <v>43920</v>
      </c>
      <c r="B31">
        <v>73.099999999999994</v>
      </c>
      <c r="C31">
        <v>245</v>
      </c>
      <c r="D31">
        <v>144</v>
      </c>
      <c r="E31">
        <v>123.3</v>
      </c>
      <c r="F31">
        <v>237.7</v>
      </c>
      <c r="G31">
        <v>162.5</v>
      </c>
      <c r="H31">
        <v>629</v>
      </c>
      <c r="I31">
        <v>266.7</v>
      </c>
      <c r="J31">
        <v>85.45</v>
      </c>
    </row>
    <row r="32" spans="1:10" x14ac:dyDescent="0.55000000000000004">
      <c r="A32" s="1">
        <v>43921</v>
      </c>
      <c r="B32">
        <v>82.35</v>
      </c>
      <c r="C32">
        <v>276</v>
      </c>
      <c r="D32">
        <v>162.19999999999999</v>
      </c>
      <c r="E32">
        <v>138.9</v>
      </c>
      <c r="F32">
        <v>267.8</v>
      </c>
      <c r="G32">
        <v>183.1</v>
      </c>
      <c r="H32">
        <v>708.6</v>
      </c>
      <c r="I32">
        <v>300.5</v>
      </c>
      <c r="J32">
        <v>96.27</v>
      </c>
    </row>
  </sheetData>
  <conditionalFormatting sqref="K2:AL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5A11-69C3-4FD5-8B2D-EE73068CCDC0}">
  <dimension ref="A1:AF32"/>
  <sheetViews>
    <sheetView workbookViewId="0">
      <selection activeCell="B2" sqref="B2"/>
    </sheetView>
  </sheetViews>
  <sheetFormatPr defaultRowHeight="14.4" x14ac:dyDescent="0.55000000000000004"/>
  <cols>
    <col min="1" max="1" width="21.734375" bestFit="1" customWidth="1"/>
    <col min="2" max="32" width="10.15625" bestFit="1" customWidth="1"/>
    <col min="33" max="38" width="5.68359375" bestFit="1" customWidth="1"/>
  </cols>
  <sheetData>
    <row r="1" spans="1:32" x14ac:dyDescent="0.55000000000000004">
      <c r="A1" s="1" t="s">
        <v>17</v>
      </c>
      <c r="B1" t="s">
        <v>35</v>
      </c>
      <c r="C1" t="s">
        <v>34</v>
      </c>
      <c r="D1" t="s">
        <v>159</v>
      </c>
      <c r="E1" t="s">
        <v>33</v>
      </c>
      <c r="F1" t="s">
        <v>32</v>
      </c>
      <c r="G1" t="s">
        <v>31</v>
      </c>
      <c r="H1" t="s">
        <v>28</v>
      </c>
      <c r="I1" t="s">
        <v>30</v>
      </c>
      <c r="J1" t="s">
        <v>29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55000000000000004">
      <c r="A2" s="1">
        <v>43891</v>
      </c>
      <c r="B2">
        <f>Weekly!$E2-Posterior!B2-PosteriorRT!B2</f>
        <v>2657908.8713000002</v>
      </c>
      <c r="C2">
        <f>Weekly!$E3-Posterior!C2-PosteriorRT!C2</f>
        <v>7292092.3490000004</v>
      </c>
      <c r="D2">
        <f>Weekly!$E4-Posterior!D2-PosteriorRT!D2</f>
        <v>5479612.8030000003</v>
      </c>
      <c r="E2">
        <f>Weekly!$E5-Posterior!E2-PosteriorRT!E2</f>
        <v>4804147.1619999995</v>
      </c>
      <c r="F2">
        <f>Weekly!$E6-Posterior!F2-PosteriorRT!F2</f>
        <v>5900755.7589999996</v>
      </c>
      <c r="G2">
        <f>Weekly!$E7-Posterior!G2-PosteriorRT!G2</f>
        <v>6021212.5130000003</v>
      </c>
      <c r="H2">
        <f>Weekly!$E8-Posterior!H2-PosteriorRT!H2</f>
        <v>8908077.7620000001</v>
      </c>
      <c r="I2">
        <f>Weekly!$E9-Posterior!I2-PosteriorRT!I2</f>
        <v>9133622.8080000002</v>
      </c>
      <c r="J2">
        <f>Weekly!$E10-Posterior!J2-PosteriorRT!J2</f>
        <v>5599730.4560000002</v>
      </c>
    </row>
    <row r="3" spans="1:32" x14ac:dyDescent="0.55000000000000004">
      <c r="A3" s="1">
        <v>43892</v>
      </c>
      <c r="B3">
        <f>Weekly!$E2-Posterior!B3-PosteriorRT!B3</f>
        <v>2657908.5676000002</v>
      </c>
      <c r="C3">
        <f>Weekly!$E3-Posterior!C3-PosteriorRT!C3</f>
        <v>7292090.8159999996</v>
      </c>
      <c r="D3">
        <f>Weekly!$E4-Posterior!D3-PosteriorRT!D3</f>
        <v>5479607.625</v>
      </c>
      <c r="E3">
        <f>Weekly!$E5-Posterior!E3-PosteriorRT!E3</f>
        <v>4804142.8310000002</v>
      </c>
      <c r="F3">
        <f>Weekly!$E6-Posterior!F3-PosteriorRT!F3</f>
        <v>5900752.8449999997</v>
      </c>
      <c r="G3">
        <f>Weekly!$E7-Posterior!G3-PosteriorRT!G3</f>
        <v>6021209.0199999996</v>
      </c>
      <c r="H3">
        <f>Weekly!$E8-Posterior!H3-PosteriorRT!H3</f>
        <v>8908070.1500000004</v>
      </c>
      <c r="I3">
        <f>Weekly!$E9-Posterior!I3-PosteriorRT!I3</f>
        <v>9133617.6539999992</v>
      </c>
      <c r="J3">
        <f>Weekly!$E10-Posterior!J3-PosteriorRT!J3</f>
        <v>5599719.7599999998</v>
      </c>
    </row>
    <row r="4" spans="1:32" x14ac:dyDescent="0.55000000000000004">
      <c r="A4" s="1">
        <v>43893</v>
      </c>
      <c r="B4">
        <f>Weekly!$E2-Posterior!B4-PosteriorRT!B4</f>
        <v>2657908.7459</v>
      </c>
      <c r="C4">
        <f>Weekly!$E3-Posterior!C4-PosteriorRT!C4</f>
        <v>7292091.716</v>
      </c>
      <c r="D4">
        <f>Weekly!$E4-Posterior!D4-PosteriorRT!D4</f>
        <v>5479610.6660000002</v>
      </c>
      <c r="E4">
        <f>Weekly!$E5-Posterior!E4-PosteriorRT!E4</f>
        <v>4804145.375</v>
      </c>
      <c r="F4">
        <f>Weekly!$E6-Posterior!F4-PosteriorRT!F4</f>
        <v>5900754.5580000002</v>
      </c>
      <c r="G4">
        <f>Weekly!$E7-Posterior!G4-PosteriorRT!G4</f>
        <v>6021211.0729999999</v>
      </c>
      <c r="H4">
        <f>Weekly!$E8-Posterior!H4-PosteriorRT!H4</f>
        <v>8908074.6260000002</v>
      </c>
      <c r="I4">
        <f>Weekly!$E9-Posterior!I4-PosteriorRT!I4</f>
        <v>9133620.6830000002</v>
      </c>
      <c r="J4">
        <f>Weekly!$E10-Posterior!J4-PosteriorRT!J4</f>
        <v>5599726.0470000003</v>
      </c>
    </row>
    <row r="5" spans="1:32" x14ac:dyDescent="0.55000000000000004">
      <c r="A5" s="1">
        <v>43894</v>
      </c>
      <c r="B5">
        <f>Weekly!$E2-Posterior!B5-PosteriorRT!B5</f>
        <v>2657908.7826999999</v>
      </c>
      <c r="C5">
        <f>Weekly!$E3-Posterior!C5-PosteriorRT!C5</f>
        <v>7292091.9009999996</v>
      </c>
      <c r="D5">
        <f>Weekly!$E4-Posterior!D5-PosteriorRT!D5</f>
        <v>5479611.2910000002</v>
      </c>
      <c r="E5">
        <f>Weekly!$E5-Posterior!E5-PosteriorRT!E5</f>
        <v>4804145.8969999999</v>
      </c>
      <c r="F5">
        <f>Weekly!$E6-Posterior!F5-PosteriorRT!F5</f>
        <v>5900754.9069999997</v>
      </c>
      <c r="G5">
        <f>Weekly!$E7-Posterior!G5-PosteriorRT!G5</f>
        <v>6021211.4919999996</v>
      </c>
      <c r="H5">
        <f>Weekly!$E8-Posterior!H5-PosteriorRT!H5</f>
        <v>8908075.5390000008</v>
      </c>
      <c r="I5">
        <f>Weekly!$E9-Posterior!I5-PosteriorRT!I5</f>
        <v>9133621.3029999994</v>
      </c>
      <c r="J5">
        <f>Weekly!$E10-Posterior!J5-PosteriorRT!J5</f>
        <v>5599727.3329999996</v>
      </c>
    </row>
    <row r="6" spans="1:32" x14ac:dyDescent="0.55000000000000004">
      <c r="A6" s="1">
        <v>43895</v>
      </c>
      <c r="B6">
        <f>Weekly!$E2-Posterior!B6-PosteriorRT!B6</f>
        <v>2657908.5808000001</v>
      </c>
      <c r="C6">
        <f>Weekly!$E3-Posterior!C6-PosteriorRT!C6</f>
        <v>7292090.8820000002</v>
      </c>
      <c r="D6">
        <f>Weekly!$E4-Posterior!D6-PosteriorRT!D6</f>
        <v>5479607.8480000002</v>
      </c>
      <c r="E6">
        <f>Weekly!$E5-Posterior!E6-PosteriorRT!E6</f>
        <v>4804143.017</v>
      </c>
      <c r="F6">
        <f>Weekly!$E6-Posterior!F6-PosteriorRT!F6</f>
        <v>5900752.9680000003</v>
      </c>
      <c r="G6">
        <f>Weekly!$E7-Posterior!G6-PosteriorRT!G6</f>
        <v>6021209.1670000004</v>
      </c>
      <c r="H6">
        <f>Weekly!$E8-Posterior!H6-PosteriorRT!H6</f>
        <v>8908070.4800000004</v>
      </c>
      <c r="I6">
        <f>Weekly!$E9-Posterior!I6-PosteriorRT!I6</f>
        <v>9133617.8729999997</v>
      </c>
      <c r="J6">
        <f>Weekly!$E10-Posterior!J6-PosteriorRT!J6</f>
        <v>5599720.2199999997</v>
      </c>
    </row>
    <row r="7" spans="1:32" x14ac:dyDescent="0.55000000000000004">
      <c r="A7" s="1">
        <v>43896</v>
      </c>
      <c r="B7">
        <f>Weekly!$E2-Posterior!B7-PosteriorRT!B7</f>
        <v>2657908.7132000001</v>
      </c>
      <c r="C7">
        <f>Weekly!$E3-Posterior!C7-PosteriorRT!C7</f>
        <v>7292091.5520000001</v>
      </c>
      <c r="D7">
        <f>Weekly!$E4-Posterior!D7-PosteriorRT!D7</f>
        <v>5479610.1090000002</v>
      </c>
      <c r="E7">
        <f>Weekly!$E5-Posterior!E7-PosteriorRT!E7</f>
        <v>4804144.9079999998</v>
      </c>
      <c r="F7">
        <f>Weekly!$E6-Posterior!F7-PosteriorRT!F7</f>
        <v>5900754.2450000001</v>
      </c>
      <c r="G7">
        <f>Weekly!$E7-Posterior!G7-PosteriorRT!G7</f>
        <v>6021210.6969999997</v>
      </c>
      <c r="H7">
        <f>Weekly!$E8-Posterior!H7-PosteriorRT!H7</f>
        <v>8908073.8049999997</v>
      </c>
      <c r="I7">
        <f>Weekly!$E9-Posterior!I7-PosteriorRT!I7</f>
        <v>9133620.1280000005</v>
      </c>
      <c r="J7">
        <f>Weekly!$E10-Posterior!J7-PosteriorRT!J7</f>
        <v>5599724.8899999997</v>
      </c>
    </row>
    <row r="8" spans="1:32" x14ac:dyDescent="0.55000000000000004">
      <c r="A8" s="1">
        <v>43897</v>
      </c>
      <c r="B8">
        <f>Weekly!$E2-Posterior!B8-PosteriorRT!B8</f>
        <v>2657907.7613000004</v>
      </c>
      <c r="C8">
        <f>Weekly!$E3-Posterior!C8-PosteriorRT!C8</f>
        <v>7292086.9616</v>
      </c>
      <c r="D8">
        <f>Weekly!$E4-Posterior!D8-PosteriorRT!D8</f>
        <v>5479595.8159000007</v>
      </c>
      <c r="E8">
        <f>Weekly!$E5-Posterior!E8-PosteriorRT!E8</f>
        <v>4804132.9427000005</v>
      </c>
      <c r="F8">
        <f>Weekly!$E6-Posterior!F8-PosteriorRT!F8</f>
        <v>5900745.9107999997</v>
      </c>
      <c r="G8">
        <f>Weekly!$E7-Posterior!G8-PosteriorRT!G8</f>
        <v>6021200.9232000001</v>
      </c>
      <c r="H8">
        <f>Weekly!$E8-Posterior!H8-PosteriorRT!H8</f>
        <v>8908052.040000001</v>
      </c>
      <c r="I8">
        <f>Weekly!$E9-Posterior!I8-PosteriorRT!I8</f>
        <v>9133605.6694000009</v>
      </c>
      <c r="J8">
        <f>Weekly!$E10-Posterior!J8-PosteriorRT!J8</f>
        <v>5599695.7390999999</v>
      </c>
    </row>
    <row r="9" spans="1:32" x14ac:dyDescent="0.55000000000000004">
      <c r="A9" s="1">
        <v>43898</v>
      </c>
      <c r="B9">
        <f>Weekly!$E2-Posterior!B9-PosteriorRT!B9</f>
        <v>2657907.8783999998</v>
      </c>
      <c r="C9">
        <f>Weekly!$E3-Posterior!C9-PosteriorRT!C9</f>
        <v>7292088.4389999993</v>
      </c>
      <c r="D9">
        <f>Weekly!$E4-Posterior!D9-PosteriorRT!D9</f>
        <v>5479605.6880000001</v>
      </c>
      <c r="E9">
        <f>Weekly!$E5-Posterior!E9-PosteriorRT!E9</f>
        <v>4804141.1849999996</v>
      </c>
      <c r="F9">
        <f>Weekly!$E6-Posterior!F9-PosteriorRT!F9</f>
        <v>5900750.3590000002</v>
      </c>
      <c r="G9">
        <f>Weekly!$E7-Posterior!G9-PosteriorRT!G9</f>
        <v>6021207.1310000001</v>
      </c>
      <c r="H9">
        <f>Weekly!$E8-Posterior!H9-PosteriorRT!H9</f>
        <v>8908063.5839999989</v>
      </c>
      <c r="I9">
        <f>Weekly!$E9-Posterior!I9-PosteriorRT!I9</f>
        <v>9133614.6270000003</v>
      </c>
      <c r="J9">
        <f>Weekly!$E10-Posterior!J9-PosteriorRT!J9</f>
        <v>5599717.6580999997</v>
      </c>
    </row>
    <row r="10" spans="1:32" x14ac:dyDescent="0.55000000000000004">
      <c r="A10" s="1">
        <v>43899</v>
      </c>
      <c r="B10">
        <f>Weekly!$E2-Posterior!B10-PosteriorRT!B10</f>
        <v>2657906.6521000001</v>
      </c>
      <c r="C10">
        <f>Weekly!$E3-Posterior!C10-PosteriorRT!C10</f>
        <v>7292084.8630999997</v>
      </c>
      <c r="D10">
        <f>Weekly!$E4-Posterior!D10-PosteriorRT!D10</f>
        <v>5479608.0920000002</v>
      </c>
      <c r="E10">
        <f>Weekly!$E5-Posterior!E10-PosteriorRT!E10</f>
        <v>4804143.1380000003</v>
      </c>
      <c r="F10">
        <f>Weekly!$E6-Posterior!F10-PosteriorRT!F10</f>
        <v>5900748.4000000004</v>
      </c>
      <c r="G10">
        <f>Weekly!$E7-Posterior!G10-PosteriorRT!G10</f>
        <v>6021207.3730000006</v>
      </c>
      <c r="H10">
        <f>Weekly!$E8-Posterior!H10-PosteriorRT!H10</f>
        <v>8908058.2880000006</v>
      </c>
      <c r="I10">
        <f>Weekly!$E9-Posterior!I10-PosteriorRT!I10</f>
        <v>9133614.4099999983</v>
      </c>
      <c r="J10">
        <f>Weekly!$E10-Posterior!J10-PosteriorRT!J10</f>
        <v>5599727.1119999997</v>
      </c>
    </row>
    <row r="11" spans="1:32" x14ac:dyDescent="0.55000000000000004">
      <c r="A11" s="1">
        <v>43900</v>
      </c>
      <c r="B11">
        <f>Weekly!$E2-Posterior!B11-PosteriorRT!B11</f>
        <v>2657907.162</v>
      </c>
      <c r="C11">
        <f>Weekly!$E3-Posterior!C11-PosteriorRT!C11</f>
        <v>7292086.8310000002</v>
      </c>
      <c r="D11">
        <f>Weekly!$E4-Posterior!D11-PosteriorRT!D11</f>
        <v>5479611.375</v>
      </c>
      <c r="E11">
        <f>Weekly!$E5-Posterior!E11-PosteriorRT!E11</f>
        <v>4804145.8969999999</v>
      </c>
      <c r="F11">
        <f>Weekly!$E6-Posterior!F11-PosteriorRT!F11</f>
        <v>5900751.017</v>
      </c>
      <c r="G11">
        <f>Weekly!$E7-Posterior!G11-PosteriorRT!G11</f>
        <v>6021209.9079999998</v>
      </c>
      <c r="H11">
        <f>Weekly!$E8-Posterior!H11-PosteriorRT!H11</f>
        <v>8908065.1600000001</v>
      </c>
      <c r="I11">
        <f>Weekly!$E9-Posterior!I11-PosteriorRT!I11</f>
        <v>9133618.284</v>
      </c>
      <c r="J11">
        <f>Weekly!$E10-Posterior!J11-PosteriorRT!J11</f>
        <v>5599732.8470000001</v>
      </c>
    </row>
    <row r="12" spans="1:32" x14ac:dyDescent="0.55000000000000004">
      <c r="A12" s="1">
        <v>43901</v>
      </c>
      <c r="B12">
        <f>Weekly!$E2-Posterior!B12-PosteriorRT!B12</f>
        <v>2657907.7590000001</v>
      </c>
      <c r="C12">
        <f>Weekly!$E3-Posterior!C12-PosteriorRT!C12</f>
        <v>7292088.8449999997</v>
      </c>
      <c r="D12">
        <f>Weekly!$E4-Posterior!D12-PosteriorRT!D12</f>
        <v>5479612.5580000002</v>
      </c>
      <c r="E12">
        <f>Weekly!$E5-Posterior!E12-PosteriorRT!E12</f>
        <v>4804146.9069999997</v>
      </c>
      <c r="F12">
        <f>Weekly!$E6-Posterior!F12-PosteriorRT!F12</f>
        <v>5900752.9680000003</v>
      </c>
      <c r="G12">
        <f>Weekly!$E7-Posterior!G12-PosteriorRT!G12</f>
        <v>6021211.2450000001</v>
      </c>
      <c r="H12">
        <f>Weekly!$E8-Posterior!H12-PosteriorRT!H12</f>
        <v>8908070.3300000001</v>
      </c>
      <c r="I12">
        <f>Weekly!$E9-Posterior!I12-PosteriorRT!I12</f>
        <v>9133620.477</v>
      </c>
      <c r="J12">
        <f>Weekly!$E10-Posterior!J12-PosteriorRT!J12</f>
        <v>5599733.5520000001</v>
      </c>
    </row>
    <row r="13" spans="1:32" x14ac:dyDescent="0.55000000000000004">
      <c r="A13" s="1">
        <v>43902</v>
      </c>
      <c r="B13">
        <f>Weekly!$E2-Posterior!B13-PosteriorRT!B13</f>
        <v>2657907.5129999998</v>
      </c>
      <c r="C13">
        <f>Weekly!$E3-Posterior!C13-PosteriorRT!C13</f>
        <v>7292088.0199999996</v>
      </c>
      <c r="D13">
        <f>Weekly!$E4-Posterior!D13-PosteriorRT!D13</f>
        <v>5479612.0729999999</v>
      </c>
      <c r="E13">
        <f>Weekly!$E5-Posterior!E13-PosteriorRT!E13</f>
        <v>4804146.4919999996</v>
      </c>
      <c r="F13">
        <f>Weekly!$E6-Posterior!F13-PosteriorRT!F13</f>
        <v>5900752.1670000004</v>
      </c>
      <c r="G13">
        <f>Weekly!$E7-Posterior!G13-PosteriorRT!G13</f>
        <v>6021210.6969999997</v>
      </c>
      <c r="H13">
        <f>Weekly!$E8-Posterior!H13-PosteriorRT!H13</f>
        <v>8908068.2100000009</v>
      </c>
      <c r="I13">
        <f>Weekly!$E9-Posterior!I13-PosteriorRT!I13</f>
        <v>9133619.5789999999</v>
      </c>
      <c r="J13">
        <f>Weekly!$E10-Posterior!J13-PosteriorRT!J13</f>
        <v>5599733.2640000004</v>
      </c>
    </row>
    <row r="14" spans="1:32" x14ac:dyDescent="0.55000000000000004">
      <c r="A14" s="1">
        <v>43903</v>
      </c>
      <c r="B14">
        <f>Weekly!$E2-Posterior!B14-PosteriorRT!B14</f>
        <v>2657905.7620000001</v>
      </c>
      <c r="C14">
        <f>Weekly!$E3-Posterior!C14-PosteriorRT!C14</f>
        <v>7292082.1500000004</v>
      </c>
      <c r="D14">
        <f>Weekly!$E4-Posterior!D14-PosteriorRT!D14</f>
        <v>5479608.6260000002</v>
      </c>
      <c r="E14">
        <f>Weekly!$E5-Posterior!E14-PosteriorRT!E14</f>
        <v>4804143.5389999999</v>
      </c>
      <c r="F14">
        <f>Weekly!$E6-Posterior!F14-PosteriorRT!F14</f>
        <v>5900746.4800000004</v>
      </c>
      <c r="G14">
        <f>Weekly!$E7-Posterior!G14-PosteriorRT!G14</f>
        <v>6021206.8049999997</v>
      </c>
      <c r="H14">
        <f>Weekly!$E8-Posterior!H14-PosteriorRT!H14</f>
        <v>8908053.1500000004</v>
      </c>
      <c r="I14">
        <f>Weekly!$E9-Posterior!I14-PosteriorRT!I14</f>
        <v>9133613.1899999995</v>
      </c>
      <c r="J14">
        <f>Weekly!$E10-Posterior!J14-PosteriorRT!J14</f>
        <v>5599731.2180000003</v>
      </c>
    </row>
    <row r="15" spans="1:32" x14ac:dyDescent="0.55000000000000004">
      <c r="A15" s="1">
        <v>43904</v>
      </c>
      <c r="B15">
        <f>Weekly!$E2-Posterior!B15-PosteriorRT!B15</f>
        <v>2657906.8080000002</v>
      </c>
      <c r="C15">
        <f>Weekly!$E3-Posterior!C15-PosteriorRT!C15</f>
        <v>7292085.6540000001</v>
      </c>
      <c r="D15">
        <f>Weekly!$E4-Posterior!D15-PosteriorRT!D15</f>
        <v>5479610.6830000002</v>
      </c>
      <c r="E15">
        <f>Weekly!$E5-Posterior!E15-PosteriorRT!E15</f>
        <v>4804145.3030000003</v>
      </c>
      <c r="F15">
        <f>Weekly!$E6-Posterior!F15-PosteriorRT!F15</f>
        <v>5900749.8729999997</v>
      </c>
      <c r="G15">
        <f>Weekly!$E7-Posterior!G15-PosteriorRT!G15</f>
        <v>6021209.1279999996</v>
      </c>
      <c r="H15">
        <f>Weekly!$E8-Posterior!H15-PosteriorRT!H15</f>
        <v>8908062.1400000006</v>
      </c>
      <c r="I15">
        <f>Weekly!$E9-Posterior!I15-PosteriorRT!I15</f>
        <v>9133617.0040000007</v>
      </c>
      <c r="J15">
        <f>Weekly!$E10-Posterior!J15-PosteriorRT!J15</f>
        <v>5599732.4380000001</v>
      </c>
    </row>
    <row r="16" spans="1:32" x14ac:dyDescent="0.55000000000000004">
      <c r="A16" s="1">
        <v>43905</v>
      </c>
      <c r="B16">
        <f>Weekly!$E2-Posterior!B16-PosteriorRT!B16</f>
        <v>2657904.4559999998</v>
      </c>
      <c r="C16">
        <f>Weekly!$E3-Posterior!C16-PosteriorRT!C16</f>
        <v>7292077.7599999998</v>
      </c>
      <c r="D16">
        <f>Weekly!$E4-Posterior!D16-PosteriorRT!D16</f>
        <v>5479606.0470000003</v>
      </c>
      <c r="E16">
        <f>Weekly!$E5-Posterior!E16-PosteriorRT!E16</f>
        <v>4804141.3329999996</v>
      </c>
      <c r="F16">
        <f>Weekly!$E6-Posterior!F16-PosteriorRT!F16</f>
        <v>5900742.2199999997</v>
      </c>
      <c r="G16">
        <f>Weekly!$E7-Posterior!G16-PosteriorRT!G16</f>
        <v>6021203.8899999997</v>
      </c>
      <c r="H16">
        <f>Weekly!$E8-Posterior!H16-PosteriorRT!H16</f>
        <v>8908041.8900000006</v>
      </c>
      <c r="I16">
        <f>Weekly!$E9-Posterior!I16-PosteriorRT!I16</f>
        <v>9133608.4199999999</v>
      </c>
      <c r="J16">
        <f>Weekly!$E10-Posterior!J16-PosteriorRT!J16</f>
        <v>5599729.6859999998</v>
      </c>
    </row>
    <row r="17" spans="1:10" x14ac:dyDescent="0.55000000000000004">
      <c r="A17" s="1">
        <v>43906</v>
      </c>
      <c r="B17">
        <f>Weekly!$E2-Posterior!B17-PosteriorRT!B17</f>
        <v>2657901.2280000001</v>
      </c>
      <c r="C17">
        <f>Weekly!$E3-Posterior!C17-PosteriorRT!C17</f>
        <v>7292066.9500000002</v>
      </c>
      <c r="D17">
        <f>Weekly!$E4-Posterior!D17-PosteriorRT!D17</f>
        <v>5479599.6900000004</v>
      </c>
      <c r="E17">
        <f>Weekly!$E5-Posterior!E17-PosteriorRT!E17</f>
        <v>4804135.8899999997</v>
      </c>
      <c r="F17">
        <f>Weekly!$E6-Posterior!F17-PosteriorRT!F17</f>
        <v>5900731.7300000004</v>
      </c>
      <c r="G17">
        <f>Weekly!$E7-Posterior!G17-PosteriorRT!G17</f>
        <v>6021196.7199999997</v>
      </c>
      <c r="H17">
        <f>Weekly!$E8-Posterior!H17-PosteriorRT!H17</f>
        <v>8908014.1300000008</v>
      </c>
      <c r="I17">
        <f>Weekly!$E9-Posterior!I17-PosteriorRT!I17</f>
        <v>9133596.6400000006</v>
      </c>
      <c r="J17">
        <f>Weekly!$E10-Posterior!J17-PosteriorRT!J17</f>
        <v>5599725.915</v>
      </c>
    </row>
    <row r="18" spans="1:10" x14ac:dyDescent="0.55000000000000004">
      <c r="A18" s="1">
        <v>43907</v>
      </c>
      <c r="B18">
        <f>Weekly!$E2-Posterior!B18-PosteriorRT!B18</f>
        <v>2657896.7999999998</v>
      </c>
      <c r="C18">
        <f>Weekly!$E3-Posterior!C18-PosteriorRT!C18</f>
        <v>7292052.1100000003</v>
      </c>
      <c r="D18">
        <f>Weekly!$E4-Posterior!D18-PosteriorRT!D18</f>
        <v>5479590.9699999997</v>
      </c>
      <c r="E18">
        <f>Weekly!$E5-Posterior!E18-PosteriorRT!E18</f>
        <v>4804128.43</v>
      </c>
      <c r="F18">
        <f>Weekly!$E6-Posterior!F18-PosteriorRT!F18</f>
        <v>5900717.3399999999</v>
      </c>
      <c r="G18">
        <f>Weekly!$E7-Posterior!G18-PosteriorRT!G18</f>
        <v>6021186.8799999999</v>
      </c>
      <c r="H18">
        <f>Weekly!$E8-Posterior!H18-PosteriorRT!H18</f>
        <v>8907976</v>
      </c>
      <c r="I18">
        <f>Weekly!$E9-Posterior!I18-PosteriorRT!I18</f>
        <v>9133580.5</v>
      </c>
      <c r="J18">
        <f>Weekly!$E10-Posterior!J18-PosteriorRT!J18</f>
        <v>5599720.7400000002</v>
      </c>
    </row>
    <row r="19" spans="1:10" x14ac:dyDescent="0.55000000000000004">
      <c r="A19" s="1">
        <v>43908</v>
      </c>
      <c r="B19">
        <f>Weekly!$E2-Posterior!B19-PosteriorRT!B19</f>
        <v>2657894.04</v>
      </c>
      <c r="C19">
        <f>Weekly!$E3-Posterior!C19-PosteriorRT!C19</f>
        <v>7292042.8600000003</v>
      </c>
      <c r="D19">
        <f>Weekly!$E4-Posterior!D19-PosteriorRT!D19</f>
        <v>5479585.54</v>
      </c>
      <c r="E19">
        <f>Weekly!$E5-Posterior!E19-PosteriorRT!E19</f>
        <v>4804123.7699999996</v>
      </c>
      <c r="F19">
        <f>Weekly!$E6-Posterior!F19-PosteriorRT!F19</f>
        <v>5900708.3600000003</v>
      </c>
      <c r="G19">
        <f>Weekly!$E7-Posterior!G19-PosteriorRT!G19</f>
        <v>6021180.75</v>
      </c>
      <c r="H19">
        <f>Weekly!$E8-Posterior!H19-PosteriorRT!H19</f>
        <v>8907952.3000000007</v>
      </c>
      <c r="I19">
        <f>Weekly!$E9-Posterior!I19-PosteriorRT!I19</f>
        <v>9133570.4299999997</v>
      </c>
      <c r="J19">
        <f>Weekly!$E10-Posterior!J19-PosteriorRT!J19</f>
        <v>5599717.5199999996</v>
      </c>
    </row>
    <row r="20" spans="1:10" x14ac:dyDescent="0.55000000000000004">
      <c r="A20" s="1">
        <v>43909</v>
      </c>
      <c r="B20">
        <f>Weekly!$E2-Posterior!B20-PosteriorRT!B20</f>
        <v>2657894.79</v>
      </c>
      <c r="C20">
        <f>Weekly!$E3-Posterior!C20-PosteriorRT!C20</f>
        <v>7292045.3700000001</v>
      </c>
      <c r="D20">
        <f>Weekly!$E4-Posterior!D20-PosteriorRT!D20</f>
        <v>5479587.0099999998</v>
      </c>
      <c r="E20">
        <f>Weekly!$E5-Posterior!E20-PosteriorRT!E20</f>
        <v>4804125.03</v>
      </c>
      <c r="F20">
        <f>Weekly!$E6-Posterior!F20-PosteriorRT!F20</f>
        <v>5900710.79</v>
      </c>
      <c r="G20">
        <f>Weekly!$E7-Posterior!G20-PosteriorRT!G20</f>
        <v>6021182.4100000001</v>
      </c>
      <c r="H20">
        <f>Weekly!$E8-Posterior!H20-PosteriorRT!H20</f>
        <v>8907958.6999999993</v>
      </c>
      <c r="I20">
        <f>Weekly!$E9-Posterior!I20-PosteriorRT!I20</f>
        <v>9133573.1500000004</v>
      </c>
      <c r="J20">
        <f>Weekly!$E10-Posterior!J20-PosteriorRT!J20</f>
        <v>5599718.3899999997</v>
      </c>
    </row>
    <row r="21" spans="1:10" x14ac:dyDescent="0.55000000000000004">
      <c r="A21" s="1">
        <v>43910</v>
      </c>
      <c r="B21">
        <f>Weekly!$E2-Posterior!B21-PosteriorRT!B21</f>
        <v>2657897.2000000002</v>
      </c>
      <c r="C21">
        <f>Weekly!$E3-Posterior!C21-PosteriorRT!C21</f>
        <v>7292053.46</v>
      </c>
      <c r="D21">
        <f>Weekly!$E4-Posterior!D21-PosteriorRT!D21</f>
        <v>5479591.7599999998</v>
      </c>
      <c r="E21">
        <f>Weekly!$E5-Posterior!E21-PosteriorRT!E21</f>
        <v>4804129.0999999996</v>
      </c>
      <c r="F21">
        <f>Weekly!$E6-Posterior!F21-PosteriorRT!F21</f>
        <v>5900718.6399999997</v>
      </c>
      <c r="G21">
        <f>Weekly!$E7-Posterior!G21-PosteriorRT!G21</f>
        <v>6021187.7699999996</v>
      </c>
      <c r="H21">
        <f>Weekly!$E8-Posterior!H21-PosteriorRT!H21</f>
        <v>8907979.5</v>
      </c>
      <c r="I21">
        <f>Weekly!$E9-Posterior!I21-PosteriorRT!I21</f>
        <v>9133581.9600000009</v>
      </c>
      <c r="J21">
        <f>Weekly!$E10-Posterior!J21-PosteriorRT!J21</f>
        <v>5599721.21</v>
      </c>
    </row>
    <row r="22" spans="1:10" x14ac:dyDescent="0.55000000000000004">
      <c r="A22" s="1">
        <v>43911</v>
      </c>
      <c r="B22">
        <f>Weekly!$E2-Posterior!B22-PosteriorRT!B22</f>
        <v>2657895.2200000002</v>
      </c>
      <c r="C22">
        <f>Weekly!$E3-Posterior!C22-PosteriorRT!C22</f>
        <v>7292046.7999999998</v>
      </c>
      <c r="D22">
        <f>Weekly!$E4-Posterior!D22-PosteriorRT!D22</f>
        <v>5479587.8499999996</v>
      </c>
      <c r="E22">
        <f>Weekly!$E5-Posterior!E22-PosteriorRT!E22</f>
        <v>4804125.75</v>
      </c>
      <c r="F22">
        <f>Weekly!$E6-Posterior!F22-PosteriorRT!F22</f>
        <v>5900712.1799999997</v>
      </c>
      <c r="G22">
        <f>Weekly!$E7-Posterior!G22-PosteriorRT!G22</f>
        <v>6021183.3499999996</v>
      </c>
      <c r="H22">
        <f>Weekly!$E8-Posterior!H22-PosteriorRT!H22</f>
        <v>8907962.4000000004</v>
      </c>
      <c r="I22">
        <f>Weekly!$E9-Posterior!I22-PosteriorRT!I22</f>
        <v>9133574.7100000009</v>
      </c>
      <c r="J22">
        <f>Weekly!$E10-Posterior!J22-PosteriorRT!J22</f>
        <v>5599718.8899999997</v>
      </c>
    </row>
    <row r="23" spans="1:10" x14ac:dyDescent="0.55000000000000004">
      <c r="A23" s="1">
        <v>43912</v>
      </c>
      <c r="B23">
        <f>Weekly!$E2-Posterior!B23-PosteriorRT!B23</f>
        <v>2657888.75</v>
      </c>
      <c r="C23">
        <f>Weekly!$E3-Posterior!C23-PosteriorRT!C23</f>
        <v>7292025.1100000003</v>
      </c>
      <c r="D23">
        <f>Weekly!$E4-Posterior!D23-PosteriorRT!D23</f>
        <v>5479575.0999999996</v>
      </c>
      <c r="E23">
        <f>Weekly!$E5-Posterior!E23-PosteriorRT!E23</f>
        <v>4804114.83</v>
      </c>
      <c r="F23">
        <f>Weekly!$E6-Posterior!F23-PosteriorRT!F23</f>
        <v>5900691.1399999997</v>
      </c>
      <c r="G23">
        <f>Weekly!$E7-Posterior!G23-PosteriorRT!G23</f>
        <v>6021168.9699999997</v>
      </c>
      <c r="H23">
        <f>Weekly!$E8-Posterior!H23-PosteriorRT!H23</f>
        <v>8907906.6999999993</v>
      </c>
      <c r="I23">
        <f>Weekly!$E9-Posterior!I23-PosteriorRT!I23</f>
        <v>9133551.0999999996</v>
      </c>
      <c r="J23">
        <f>Weekly!$E10-Posterior!J23-PosteriorRT!J23</f>
        <v>5599711.3200000003</v>
      </c>
    </row>
    <row r="24" spans="1:10" x14ac:dyDescent="0.55000000000000004">
      <c r="A24" s="1">
        <v>43913</v>
      </c>
      <c r="B24">
        <f>Weekly!$E2-Posterior!B24-PosteriorRT!B24</f>
        <v>2657878.67</v>
      </c>
      <c r="C24">
        <f>Weekly!$E3-Posterior!C24-PosteriorRT!C24</f>
        <v>7291991.4000000004</v>
      </c>
      <c r="D24">
        <f>Weekly!$E4-Posterior!D24-PosteriorRT!D24</f>
        <v>5479555.2999999998</v>
      </c>
      <c r="E24">
        <f>Weekly!$E5-Posterior!E24-PosteriorRT!E24</f>
        <v>4804097.8600000003</v>
      </c>
      <c r="F24">
        <f>Weekly!$E6-Posterior!F24-PosteriorRT!F24</f>
        <v>5900658.4299999997</v>
      </c>
      <c r="G24">
        <f>Weekly!$E7-Posterior!G24-PosteriorRT!G24</f>
        <v>6021146.6100000003</v>
      </c>
      <c r="H24">
        <f>Weekly!$E8-Posterior!H24-PosteriorRT!H24</f>
        <v>8907820.1999999993</v>
      </c>
      <c r="I24">
        <f>Weekly!$E9-Posterior!I24-PosteriorRT!I24</f>
        <v>9133514.4000000004</v>
      </c>
      <c r="J24">
        <f>Weekly!$E10-Posterior!J24-PosteriorRT!J24</f>
        <v>5599699.5800000001</v>
      </c>
    </row>
    <row r="25" spans="1:10" x14ac:dyDescent="0.55000000000000004">
      <c r="A25" s="1">
        <v>43914</v>
      </c>
      <c r="B25">
        <f>Weekly!$E2-Posterior!B25-PosteriorRT!B25</f>
        <v>2657883.39</v>
      </c>
      <c r="C25">
        <f>Weekly!$E3-Posterior!C25-PosteriorRT!C25</f>
        <v>7292007.0899999999</v>
      </c>
      <c r="D25">
        <f>Weekly!$E4-Posterior!D25-PosteriorRT!D25</f>
        <v>5479564.5099999998</v>
      </c>
      <c r="E25">
        <f>Weekly!$E5-Posterior!E25-PosteriorRT!E25</f>
        <v>4804105.78</v>
      </c>
      <c r="F25">
        <f>Weekly!$E6-Posterior!F25-PosteriorRT!F25</f>
        <v>5900673.6699999999</v>
      </c>
      <c r="G25">
        <f>Weekly!$E7-Posterior!G25-PosteriorRT!G25</f>
        <v>6021157.0199999996</v>
      </c>
      <c r="H25">
        <f>Weekly!$E8-Posterior!H25-PosteriorRT!H25</f>
        <v>8907860.5</v>
      </c>
      <c r="I25">
        <f>Weekly!$E9-Posterior!I25-PosteriorRT!I25</f>
        <v>9133531.4800000004</v>
      </c>
      <c r="J25">
        <f>Weekly!$E10-Posterior!J25-PosteriorRT!J25</f>
        <v>5599705.0300000003</v>
      </c>
    </row>
    <row r="26" spans="1:10" x14ac:dyDescent="0.55000000000000004">
      <c r="A26" s="1">
        <v>43915</v>
      </c>
      <c r="B26">
        <f>Weekly!$E2-Posterior!B26-PosteriorRT!B26</f>
        <v>2657872.5</v>
      </c>
      <c r="C26">
        <f>Weekly!$E3-Posterior!C26-PosteriorRT!C26</f>
        <v>7291970.7000000002</v>
      </c>
      <c r="D26">
        <f>Weekly!$E4-Posterior!D26-PosteriorRT!D26</f>
        <v>5479543.1100000003</v>
      </c>
      <c r="E26">
        <f>Weekly!$E5-Posterior!E26-PosteriorRT!E26</f>
        <v>4804087.43</v>
      </c>
      <c r="F26">
        <f>Weekly!$E6-Posterior!F26-PosteriorRT!F26</f>
        <v>5900638.2999999998</v>
      </c>
      <c r="G26">
        <f>Weekly!$E7-Posterior!G26-PosteriorRT!G26</f>
        <v>6021132.8600000003</v>
      </c>
      <c r="H26">
        <f>Weekly!$E8-Posterior!H26-PosteriorRT!H26</f>
        <v>8907767</v>
      </c>
      <c r="I26">
        <f>Weekly!$E9-Posterior!I26-PosteriorRT!I26</f>
        <v>9133491.8000000007</v>
      </c>
      <c r="J26">
        <f>Weekly!$E10-Posterior!J26-PosteriorRT!J26</f>
        <v>5599692.3399999999</v>
      </c>
    </row>
    <row r="27" spans="1:10" x14ac:dyDescent="0.55000000000000004">
      <c r="A27" s="1">
        <v>43916</v>
      </c>
      <c r="B27">
        <f>Weekly!$E2-Posterior!B27-PosteriorRT!B27</f>
        <v>2657871.75</v>
      </c>
      <c r="C27">
        <f>Weekly!$E3-Posterior!C27-PosteriorRT!C27</f>
        <v>7291968.0999999996</v>
      </c>
      <c r="D27">
        <f>Weekly!$E4-Posterior!D27-PosteriorRT!D27</f>
        <v>5479541.6299999999</v>
      </c>
      <c r="E27">
        <f>Weekly!$E5-Posterior!E27-PosteriorRT!E27</f>
        <v>4804086.17</v>
      </c>
      <c r="F27">
        <f>Weekly!$E6-Posterior!F27-PosteriorRT!F27</f>
        <v>5900635.9000000004</v>
      </c>
      <c r="G27">
        <f>Weekly!$E7-Posterior!G27-PosteriorRT!G27</f>
        <v>6021131.1900000004</v>
      </c>
      <c r="H27">
        <f>Weekly!$E8-Posterior!H27-PosteriorRT!H27</f>
        <v>8907760.5</v>
      </c>
      <c r="I27">
        <f>Weekly!$E9-Posterior!I27-PosteriorRT!I27</f>
        <v>9133489.0999999996</v>
      </c>
      <c r="J27">
        <f>Weekly!$E10-Posterior!J27-PosteriorRT!J27</f>
        <v>5599691.46</v>
      </c>
    </row>
    <row r="28" spans="1:10" x14ac:dyDescent="0.55000000000000004">
      <c r="A28" s="1">
        <v>43917</v>
      </c>
      <c r="B28">
        <f>Weekly!$E2-Posterior!B28-PosteriorRT!B28</f>
        <v>2657872.4900000002</v>
      </c>
      <c r="C28">
        <f>Weekly!$E3-Posterior!C28-PosteriorRT!C28</f>
        <v>7291970.5999999996</v>
      </c>
      <c r="D28">
        <f>Weekly!$E4-Posterior!D28-PosteriorRT!D28</f>
        <v>5479543.0800000001</v>
      </c>
      <c r="E28">
        <f>Weekly!$E5-Posterior!E28-PosteriorRT!E28</f>
        <v>4804087.41</v>
      </c>
      <c r="F28">
        <f>Weekly!$E6-Posterior!F28-PosteriorRT!F28</f>
        <v>5900638.2999999998</v>
      </c>
      <c r="G28">
        <f>Weekly!$E7-Posterior!G28-PosteriorRT!G28</f>
        <v>6021132.8300000001</v>
      </c>
      <c r="H28">
        <f>Weekly!$E8-Posterior!H28-PosteriorRT!H28</f>
        <v>8907766.8000000007</v>
      </c>
      <c r="I28">
        <f>Weekly!$E9-Posterior!I28-PosteriorRT!I28</f>
        <v>9133491.8000000007</v>
      </c>
      <c r="J28">
        <f>Weekly!$E10-Posterior!J28-PosteriorRT!J28</f>
        <v>5599692.3200000003</v>
      </c>
    </row>
    <row r="29" spans="1:10" x14ac:dyDescent="0.55000000000000004">
      <c r="A29" s="1">
        <v>43918</v>
      </c>
      <c r="B29">
        <f>Weekly!$E2-Posterior!B29-PosteriorRT!B29</f>
        <v>2657864.4500000002</v>
      </c>
      <c r="C29">
        <f>Weekly!$E3-Posterior!C29-PosteriorRT!C29</f>
        <v>7291943.5999999996</v>
      </c>
      <c r="D29">
        <f>Weekly!$E4-Posterior!D29-PosteriorRT!D29</f>
        <v>5479527.2300000004</v>
      </c>
      <c r="E29">
        <f>Weekly!$E5-Posterior!E29-PosteriorRT!E29</f>
        <v>4804073.84</v>
      </c>
      <c r="F29">
        <f>Weekly!$E6-Posterior!F29-PosteriorRT!F29</f>
        <v>5900612.0999999996</v>
      </c>
      <c r="G29">
        <f>Weekly!$E7-Posterior!G29-PosteriorRT!G29</f>
        <v>6021114.9400000004</v>
      </c>
      <c r="H29">
        <f>Weekly!$E8-Posterior!H29-PosteriorRT!H29</f>
        <v>8907697.5999999996</v>
      </c>
      <c r="I29">
        <f>Weekly!$E9-Posterior!I29-PosteriorRT!I29</f>
        <v>9133462.4000000004</v>
      </c>
      <c r="J29">
        <f>Weekly!$E10-Posterior!J29-PosteriorRT!J29</f>
        <v>5599682.9100000001</v>
      </c>
    </row>
    <row r="30" spans="1:10" x14ac:dyDescent="0.55000000000000004">
      <c r="A30" s="1">
        <v>43919</v>
      </c>
      <c r="B30">
        <f>Weekly!$E2-Posterior!B30-PosteriorRT!B30</f>
        <v>2657835.5699999998</v>
      </c>
      <c r="C30">
        <f>Weekly!$E3-Posterior!C30-PosteriorRT!C30</f>
        <v>7291846.9000000004</v>
      </c>
      <c r="D30">
        <f>Weekly!$E4-Posterior!D30-PosteriorRT!D30</f>
        <v>5479470.4000000004</v>
      </c>
      <c r="E30">
        <f>Weekly!$E5-Posterior!E30-PosteriorRT!E30</f>
        <v>4804025.0999999996</v>
      </c>
      <c r="F30">
        <f>Weekly!$E6-Posterior!F30-PosteriorRT!F30</f>
        <v>5900518.2000000002</v>
      </c>
      <c r="G30">
        <f>Weekly!$E7-Posterior!G30-PosteriorRT!G30</f>
        <v>6021050.7000000002</v>
      </c>
      <c r="H30">
        <f>Weekly!$E8-Posterior!H30-PosteriorRT!H30</f>
        <v>8907449.1999999993</v>
      </c>
      <c r="I30">
        <f>Weekly!$E9-Posterior!I30-PosteriorRT!I30</f>
        <v>9133357.0999999996</v>
      </c>
      <c r="J30">
        <f>Weekly!$E10-Posterior!J30-PosteriorRT!J30</f>
        <v>5599649.1600000001</v>
      </c>
    </row>
    <row r="31" spans="1:10" x14ac:dyDescent="0.55000000000000004">
      <c r="A31" s="1">
        <v>43920</v>
      </c>
      <c r="B31">
        <f>Weekly!$E2-Posterior!B31-PosteriorRT!B31</f>
        <v>2657835.9</v>
      </c>
      <c r="C31">
        <f>Weekly!$E3-Posterior!C31-PosteriorRT!C31</f>
        <v>7291848</v>
      </c>
      <c r="D31">
        <f>Weekly!$E4-Posterior!D31-PosteriorRT!D31</f>
        <v>5479471</v>
      </c>
      <c r="E31">
        <f>Weekly!$E5-Posterior!E31-PosteriorRT!E31</f>
        <v>4804025.7</v>
      </c>
      <c r="F31">
        <f>Weekly!$E6-Posterior!F31-PosteriorRT!F31</f>
        <v>5900519.2999999998</v>
      </c>
      <c r="G31">
        <f>Weekly!$E7-Posterior!G31-PosteriorRT!G31</f>
        <v>6021051.5</v>
      </c>
      <c r="H31">
        <f>Weekly!$E8-Posterior!H31-PosteriorRT!H31</f>
        <v>8907452</v>
      </c>
      <c r="I31">
        <f>Weekly!$E9-Posterior!I31-PosteriorRT!I31</f>
        <v>9133358.3000000007</v>
      </c>
      <c r="J31">
        <f>Weekly!$E10-Posterior!J31-PosteriorRT!J31</f>
        <v>5599649.5499999998</v>
      </c>
    </row>
    <row r="32" spans="1:10" x14ac:dyDescent="0.55000000000000004">
      <c r="A32" s="1">
        <v>43921</v>
      </c>
      <c r="B32">
        <f>Weekly!$E2-Posterior!B32-PosteriorRT!B32</f>
        <v>2657826.65</v>
      </c>
      <c r="C32">
        <f>Weekly!$E3-Posterior!C32-PosteriorRT!C32</f>
        <v>7291817</v>
      </c>
      <c r="D32">
        <f>Weekly!$E4-Posterior!D32-PosteriorRT!D32</f>
        <v>5479452.7999999998</v>
      </c>
      <c r="E32">
        <f>Weekly!$E5-Posterior!E32-PosteriorRT!E32</f>
        <v>4804010.0999999996</v>
      </c>
      <c r="F32">
        <f>Weekly!$E6-Posterior!F32-PosteriorRT!F32</f>
        <v>5900489.2000000002</v>
      </c>
      <c r="G32">
        <f>Weekly!$E7-Posterior!G32-PosteriorRT!G32</f>
        <v>6021030.9000000004</v>
      </c>
      <c r="H32">
        <f>Weekly!$E8-Posterior!H32-PosteriorRT!H32</f>
        <v>8907372.4000000004</v>
      </c>
      <c r="I32">
        <f>Weekly!$E9-Posterior!I32-PosteriorRT!I32</f>
        <v>9133324.5</v>
      </c>
      <c r="J32">
        <f>Weekly!$E10-Posterior!J32-PosteriorRT!J32</f>
        <v>5599638.7300000004</v>
      </c>
    </row>
  </sheetData>
  <conditionalFormatting sqref="AG2:AL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Weekly</vt:lpstr>
      <vt:lpstr>Sheet5</vt:lpstr>
      <vt:lpstr>Sheet7</vt:lpstr>
      <vt:lpstr>Daily</vt:lpstr>
      <vt:lpstr>DailyT</vt:lpstr>
      <vt:lpstr>PosteriorT</vt:lpstr>
      <vt:lpstr>Posterior</vt:lpstr>
      <vt:lpstr>PosteriorRT</vt:lpstr>
      <vt:lpstr>PosteriorST</vt:lpstr>
      <vt:lpstr>Sheet8</vt:lpstr>
      <vt:lpstr>Sheet6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Riley</dc:creator>
  <cp:lastModifiedBy>Abi Riley</cp:lastModifiedBy>
  <dcterms:created xsi:type="dcterms:W3CDTF">2021-02-28T15:25:39Z</dcterms:created>
  <dcterms:modified xsi:type="dcterms:W3CDTF">2021-05-02T17:45:22Z</dcterms:modified>
</cp:coreProperties>
</file>