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\google_drive\research\_packages\ipsed\data-raw\cpi\"/>
    </mc:Choice>
  </mc:AlternateContent>
  <xr:revisionPtr revIDLastSave="0" documentId="13_ncr:81_{D3810BEB-3A10-4D5F-92F8-4F95FC195B81}" xr6:coauthVersionLast="45" xr6:coauthVersionMax="45" xr10:uidLastSave="{00000000-0000-0000-0000-000000000000}"/>
  <bookViews>
    <workbookView xWindow="870" yWindow="-120" windowWidth="28050" windowHeight="16440" firstSheet="1" activeTab="1" xr2:uid="{00000000-000D-0000-FFFF-FFFF00000000}"/>
  </bookViews>
  <sheets>
    <sheet name="take1" sheetId="1" state="hidden" r:id="rId1"/>
    <sheet name="Global" sheetId="2" r:id="rId2"/>
    <sheet name="Americas" sheetId="3" r:id="rId3"/>
    <sheet name="Asia Pacific " sheetId="4" r:id="rId4"/>
    <sheet name="East Eu&amp;Cent Asia" sheetId="5" r:id="rId5"/>
    <sheet name="EU and West Eur" sheetId="6" r:id="rId6"/>
    <sheet name="MENA" sheetId="7" r:id="rId7"/>
    <sheet name="SSA" sheetId="8" r:id="rId8"/>
    <sheet name="Sheet3" sheetId="9" state="hidden" r:id="rId9"/>
    <sheet name="2009 raw" sheetId="10" state="hidden" r:id="rId10"/>
  </sheets>
  <definedNames>
    <definedName name="_CPI2010">#REF!</definedName>
    <definedName name="_CPI2011">#REF!</definedName>
    <definedName name="_raw2009">'2009 raw'!$A$2:$S$212</definedName>
    <definedName name="boostrap">#REF!</definedName>
    <definedName name="take1">take1!$A$2:$S$184</definedName>
  </definedNames>
  <calcPr calcId="191029"/>
  <customWorkbookViews>
    <customWorkbookView name="efichtl - Personal View" guid="{0B59833F-5AE9-46E5-998B-A2C6554FCA70}" mergeInterval="0" personalView="1" maximized="1" windowWidth="1881" windowHeight="898" activeSheetId="8"/>
    <customWorkbookView name="Note - Personal View" guid="{7279341D-4A93-45C7-96BD-49257ECF5365}" mergeInterval="0" personalView="1" maximized="1" windowWidth="1788" windowHeight="973" activeSheetId="2"/>
    <customWorkbookView name="severett - Personal View" guid="{D1F0CD4F-E178-400D-8129-E15FD202F118}" mergeInterval="0" personalView="1" maximized="1" windowWidth="1788" windowHeight="973" activeSheetId="2"/>
    <customWorkbookView name="adashwood - Personal View" guid="{62F7D542-8BF7-4494-AF3C-DE037CC9A023}" mergeInterval="0" personalView="1" maximized="1" windowWidth="1276" windowHeight="885" activeSheetId="2"/>
    <customWorkbookView name="Thomas Coombes - Personal View" guid="{74EB1777-F5EA-4A6C-95F8-C57AD2099046}" mergeInterval="0" personalView="1" maximized="1" windowWidth="1020" windowHeight="605" activeSheetId="2"/>
    <customWorkbookView name="Aidan Brown - Personal View" guid="{DD87A1E5-C277-4B9A-9C1E-660DC3647D12}" mergeInterval="0" personalView="1" maximized="1" xWindow="58" yWindow="-8" windowWidth="1870" windowHeight="109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A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A4" i="9"/>
  <c r="B4" i="9" s="1"/>
  <c r="C4" i="9"/>
  <c r="D4" i="9"/>
  <c r="E4" i="9"/>
  <c r="G4" i="9"/>
  <c r="H4" i="9"/>
  <c r="I4" i="9"/>
  <c r="J4" i="9"/>
  <c r="K4" i="9"/>
  <c r="L4" i="9"/>
  <c r="M4" i="9"/>
  <c r="N4" i="9"/>
  <c r="O4" i="9"/>
  <c r="P4" i="9"/>
  <c r="Q4" i="9"/>
  <c r="R4" i="9"/>
  <c r="S4" i="9"/>
  <c r="A5" i="9"/>
  <c r="D5" i="9"/>
  <c r="E5" i="9"/>
  <c r="H5" i="9"/>
  <c r="I5" i="9"/>
  <c r="L5" i="9"/>
  <c r="M5" i="9"/>
  <c r="P5" i="9"/>
  <c r="Q5" i="9"/>
  <c r="A6" i="9"/>
  <c r="B6" i="9"/>
  <c r="E6" i="9"/>
  <c r="I6" i="9"/>
  <c r="J6" i="9"/>
  <c r="M6" i="9"/>
  <c r="Q6" i="9"/>
  <c r="R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A8" i="9"/>
  <c r="B8" i="9" s="1"/>
  <c r="C8" i="9"/>
  <c r="D8" i="9"/>
  <c r="E8" i="9"/>
  <c r="G8" i="9"/>
  <c r="H8" i="9"/>
  <c r="I8" i="9"/>
  <c r="K8" i="9"/>
  <c r="L8" i="9"/>
  <c r="M8" i="9"/>
  <c r="O8" i="9"/>
  <c r="P8" i="9"/>
  <c r="Q8" i="9"/>
  <c r="S8" i="9"/>
  <c r="A9" i="9"/>
  <c r="D9" i="9"/>
  <c r="E9" i="9"/>
  <c r="H9" i="9"/>
  <c r="I9" i="9"/>
  <c r="L9" i="9"/>
  <c r="M9" i="9"/>
  <c r="P9" i="9"/>
  <c r="Q9" i="9"/>
  <c r="A10" i="9"/>
  <c r="B10" i="9"/>
  <c r="E10" i="9"/>
  <c r="I10" i="9"/>
  <c r="J10" i="9"/>
  <c r="M10" i="9"/>
  <c r="Q10" i="9"/>
  <c r="R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A12" i="9"/>
  <c r="B12" i="9" s="1"/>
  <c r="C12" i="9"/>
  <c r="D12" i="9"/>
  <c r="E12" i="9"/>
  <c r="G12" i="9"/>
  <c r="H12" i="9"/>
  <c r="I12" i="9"/>
  <c r="K12" i="9"/>
  <c r="L12" i="9"/>
  <c r="M12" i="9"/>
  <c r="O12" i="9"/>
  <c r="P12" i="9"/>
  <c r="Q12" i="9"/>
  <c r="S12" i="9"/>
  <c r="A13" i="9"/>
  <c r="D13" i="9"/>
  <c r="E13" i="9"/>
  <c r="H13" i="9"/>
  <c r="I13" i="9"/>
  <c r="L13" i="9"/>
  <c r="M13" i="9"/>
  <c r="P13" i="9"/>
  <c r="Q13" i="9"/>
  <c r="A14" i="9"/>
  <c r="B14" i="9"/>
  <c r="I14" i="9"/>
  <c r="J14" i="9"/>
  <c r="Q14" i="9"/>
  <c r="R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A16" i="9"/>
  <c r="B16" i="9" s="1"/>
  <c r="C16" i="9"/>
  <c r="D16" i="9"/>
  <c r="E16" i="9"/>
  <c r="G16" i="9"/>
  <c r="H16" i="9"/>
  <c r="I16" i="9"/>
  <c r="K16" i="9"/>
  <c r="L16" i="9"/>
  <c r="M16" i="9"/>
  <c r="O16" i="9"/>
  <c r="P16" i="9"/>
  <c r="Q16" i="9"/>
  <c r="S16" i="9"/>
  <c r="A17" i="9"/>
  <c r="D17" i="9"/>
  <c r="E17" i="9"/>
  <c r="I17" i="9"/>
  <c r="L17" i="9"/>
  <c r="M17" i="9"/>
  <c r="Q17" i="9"/>
  <c r="A18" i="9"/>
  <c r="B18" i="9"/>
  <c r="I18" i="9"/>
  <c r="J18" i="9"/>
  <c r="Q18" i="9"/>
  <c r="R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B20" i="9" s="1"/>
  <c r="C20" i="9"/>
  <c r="D20" i="9"/>
  <c r="E20" i="9"/>
  <c r="G20" i="9"/>
  <c r="H20" i="9"/>
  <c r="I20" i="9"/>
  <c r="K20" i="9"/>
  <c r="L20" i="9"/>
  <c r="M20" i="9"/>
  <c r="O20" i="9"/>
  <c r="P20" i="9"/>
  <c r="Q20" i="9"/>
  <c r="S20" i="9"/>
  <c r="A21" i="9"/>
  <c r="B21" i="9"/>
  <c r="D21" i="9"/>
  <c r="F21" i="9"/>
  <c r="H21" i="9"/>
  <c r="I21" i="9"/>
  <c r="L21" i="9"/>
  <c r="M21" i="9"/>
  <c r="N21" i="9"/>
  <c r="Q21" i="9"/>
  <c r="R21" i="9"/>
  <c r="A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A24" i="9"/>
  <c r="C24" i="9"/>
  <c r="D24" i="9"/>
  <c r="G24" i="9"/>
  <c r="H24" i="9"/>
  <c r="I24" i="9"/>
  <c r="L24" i="9"/>
  <c r="M24" i="9"/>
  <c r="O24" i="9"/>
  <c r="Q24" i="9"/>
  <c r="S24" i="9"/>
  <c r="A25" i="9"/>
  <c r="F25" i="9"/>
  <c r="L25" i="9"/>
  <c r="Q25" i="9"/>
  <c r="A26" i="9"/>
  <c r="B26" i="9"/>
  <c r="C26" i="9"/>
  <c r="F26" i="9"/>
  <c r="G26" i="9"/>
  <c r="I26" i="9"/>
  <c r="K26" i="9"/>
  <c r="M26" i="9"/>
  <c r="N26" i="9"/>
  <c r="Q26" i="9"/>
  <c r="R26" i="9"/>
  <c r="S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A28" i="9"/>
  <c r="E28" i="9" s="1"/>
  <c r="M28" i="9"/>
  <c r="Q28" i="9"/>
  <c r="A29" i="9"/>
  <c r="C29" i="9" s="1"/>
  <c r="B29" i="9"/>
  <c r="E29" i="9"/>
  <c r="F29" i="9"/>
  <c r="I29" i="9"/>
  <c r="J29" i="9"/>
  <c r="M29" i="9"/>
  <c r="N29" i="9"/>
  <c r="Q29" i="9"/>
  <c r="R29" i="9"/>
  <c r="A30" i="9"/>
  <c r="D30" i="9" s="1"/>
  <c r="B30" i="9"/>
  <c r="C30" i="9"/>
  <c r="E30" i="9"/>
  <c r="F30" i="9"/>
  <c r="G30" i="9"/>
  <c r="I30" i="9"/>
  <c r="J30" i="9"/>
  <c r="K30" i="9"/>
  <c r="M30" i="9"/>
  <c r="N30" i="9"/>
  <c r="O30" i="9"/>
  <c r="Q30" i="9"/>
  <c r="R30" i="9"/>
  <c r="S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A32" i="9"/>
  <c r="E32" i="9"/>
  <c r="I32" i="9"/>
  <c r="M32" i="9"/>
  <c r="Q32" i="9"/>
  <c r="A33" i="9"/>
  <c r="C33" i="9" s="1"/>
  <c r="B33" i="9"/>
  <c r="E33" i="9"/>
  <c r="F33" i="9"/>
  <c r="I33" i="9"/>
  <c r="J33" i="9"/>
  <c r="M33" i="9"/>
  <c r="N33" i="9"/>
  <c r="Q33" i="9"/>
  <c r="R33" i="9"/>
  <c r="A34" i="9"/>
  <c r="D34" i="9" s="1"/>
  <c r="B34" i="9"/>
  <c r="C34" i="9"/>
  <c r="E34" i="9"/>
  <c r="F34" i="9"/>
  <c r="G34" i="9"/>
  <c r="I34" i="9"/>
  <c r="J34" i="9"/>
  <c r="K34" i="9"/>
  <c r="M34" i="9"/>
  <c r="N34" i="9"/>
  <c r="O34" i="9"/>
  <c r="Q34" i="9"/>
  <c r="R34" i="9"/>
  <c r="S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A36" i="9"/>
  <c r="D36" i="9"/>
  <c r="E36" i="9"/>
  <c r="I36" i="9"/>
  <c r="L36" i="9"/>
  <c r="M36" i="9"/>
  <c r="Q36" i="9"/>
  <c r="A37" i="9"/>
  <c r="I37" i="9"/>
  <c r="Q37" i="9"/>
  <c r="A38" i="9"/>
  <c r="D38" i="9" s="1"/>
  <c r="B38" i="9"/>
  <c r="C38" i="9"/>
  <c r="E38" i="9"/>
  <c r="F38" i="9"/>
  <c r="G38" i="9"/>
  <c r="I38" i="9"/>
  <c r="J38" i="9"/>
  <c r="K38" i="9"/>
  <c r="M38" i="9"/>
  <c r="N38" i="9"/>
  <c r="O38" i="9"/>
  <c r="Q38" i="9"/>
  <c r="R38" i="9"/>
  <c r="S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A40" i="9"/>
  <c r="A41" i="9"/>
  <c r="B41" i="9"/>
  <c r="D41" i="9"/>
  <c r="E41" i="9"/>
  <c r="F41" i="9"/>
  <c r="H41" i="9"/>
  <c r="I41" i="9"/>
  <c r="J41" i="9"/>
  <c r="L41" i="9"/>
  <c r="M41" i="9"/>
  <c r="N41" i="9"/>
  <c r="P41" i="9"/>
  <c r="Q41" i="9"/>
  <c r="R41" i="9"/>
  <c r="A42" i="9"/>
  <c r="F42" i="9" s="1"/>
  <c r="K42" i="9"/>
  <c r="Q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A44" i="9"/>
  <c r="C44" i="9"/>
  <c r="D44" i="9"/>
  <c r="E44" i="9"/>
  <c r="G44" i="9"/>
  <c r="H44" i="9"/>
  <c r="I44" i="9"/>
  <c r="K44" i="9"/>
  <c r="L44" i="9"/>
  <c r="M44" i="9"/>
  <c r="N44" i="9"/>
  <c r="O44" i="9"/>
  <c r="P44" i="9"/>
  <c r="Q44" i="9"/>
  <c r="R44" i="9"/>
  <c r="S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A46" i="9"/>
  <c r="B46" i="9" s="1"/>
  <c r="D46" i="9"/>
  <c r="E46" i="9"/>
  <c r="H46" i="9"/>
  <c r="I46" i="9"/>
  <c r="L46" i="9"/>
  <c r="M46" i="9"/>
  <c r="P46" i="9"/>
  <c r="Q46" i="9"/>
  <c r="A47" i="9"/>
  <c r="E47" i="9" s="1"/>
  <c r="I47" i="9"/>
  <c r="M47" i="9"/>
  <c r="Q47" i="9"/>
  <c r="A48" i="9"/>
  <c r="D48" i="9" s="1"/>
  <c r="B48" i="9"/>
  <c r="C48" i="9"/>
  <c r="E48" i="9"/>
  <c r="F48" i="9"/>
  <c r="G48" i="9"/>
  <c r="I48" i="9"/>
  <c r="J48" i="9"/>
  <c r="K48" i="9"/>
  <c r="M48" i="9"/>
  <c r="N48" i="9"/>
  <c r="O48" i="9"/>
  <c r="Q48" i="9"/>
  <c r="R48" i="9"/>
  <c r="S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A50" i="9"/>
  <c r="B50" i="9" s="1"/>
  <c r="D50" i="9"/>
  <c r="E50" i="9"/>
  <c r="H50" i="9"/>
  <c r="I50" i="9"/>
  <c r="L50" i="9"/>
  <c r="M50" i="9"/>
  <c r="P50" i="9"/>
  <c r="Q50" i="9"/>
  <c r="A51" i="9"/>
  <c r="E51" i="9" s="1"/>
  <c r="I51" i="9"/>
  <c r="M51" i="9"/>
  <c r="Q51" i="9"/>
  <c r="A52" i="9"/>
  <c r="D52" i="9" s="1"/>
  <c r="B52" i="9"/>
  <c r="C52" i="9"/>
  <c r="E52" i="9"/>
  <c r="F52" i="9"/>
  <c r="G52" i="9"/>
  <c r="I52" i="9"/>
  <c r="J52" i="9"/>
  <c r="K52" i="9"/>
  <c r="M52" i="9"/>
  <c r="N52" i="9"/>
  <c r="O52" i="9"/>
  <c r="Q52" i="9"/>
  <c r="R52" i="9"/>
  <c r="S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A54" i="9"/>
  <c r="I54" i="9"/>
  <c r="Q54" i="9"/>
  <c r="A55" i="9"/>
  <c r="B55" i="9" s="1"/>
  <c r="E55" i="9"/>
  <c r="F55" i="9"/>
  <c r="I55" i="9"/>
  <c r="M55" i="9"/>
  <c r="N55" i="9"/>
  <c r="Q55" i="9"/>
  <c r="A56" i="9"/>
  <c r="D56" i="9" s="1"/>
  <c r="B56" i="9"/>
  <c r="C56" i="9"/>
  <c r="E56" i="9"/>
  <c r="F56" i="9"/>
  <c r="G56" i="9"/>
  <c r="I56" i="9"/>
  <c r="J56" i="9"/>
  <c r="K56" i="9"/>
  <c r="M56" i="9"/>
  <c r="N56" i="9"/>
  <c r="O56" i="9"/>
  <c r="Q56" i="9"/>
  <c r="R56" i="9"/>
  <c r="S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A58" i="9"/>
  <c r="C58" i="9" s="1"/>
  <c r="D58" i="9"/>
  <c r="E58" i="9"/>
  <c r="G58" i="9"/>
  <c r="I58" i="9"/>
  <c r="K58" i="9"/>
  <c r="L58" i="9"/>
  <c r="O58" i="9"/>
  <c r="P58" i="9"/>
  <c r="Q58" i="9"/>
  <c r="A59" i="9"/>
  <c r="B59" i="9"/>
  <c r="F59" i="9"/>
  <c r="H59" i="9"/>
  <c r="L59" i="9"/>
  <c r="M59" i="9"/>
  <c r="Q59" i="9"/>
  <c r="R59" i="9"/>
  <c r="A60" i="9"/>
  <c r="B60" i="9" s="1"/>
  <c r="C60" i="9"/>
  <c r="E60" i="9"/>
  <c r="F60" i="9"/>
  <c r="I60" i="9"/>
  <c r="J60" i="9"/>
  <c r="K60" i="9"/>
  <c r="N60" i="9"/>
  <c r="O60" i="9"/>
  <c r="Q60" i="9"/>
  <c r="S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A62" i="9"/>
  <c r="C62" i="9"/>
  <c r="G62" i="9"/>
  <c r="H62" i="9"/>
  <c r="L62" i="9"/>
  <c r="M62" i="9"/>
  <c r="Q62" i="9"/>
  <c r="S62" i="9"/>
  <c r="A63" i="9"/>
  <c r="B63" i="9" s="1"/>
  <c r="D63" i="9"/>
  <c r="E63" i="9"/>
  <c r="F63" i="9"/>
  <c r="I63" i="9"/>
  <c r="J63" i="9"/>
  <c r="L63" i="9"/>
  <c r="N63" i="9"/>
  <c r="P63" i="9"/>
  <c r="Q63" i="9"/>
  <c r="A64" i="9"/>
  <c r="B64" i="9"/>
  <c r="F64" i="9"/>
  <c r="G64" i="9"/>
  <c r="K64" i="9"/>
  <c r="M64" i="9"/>
  <c r="Q64" i="9"/>
  <c r="R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A66" i="9"/>
  <c r="B66" i="9" s="1"/>
  <c r="C66" i="9"/>
  <c r="D66" i="9"/>
  <c r="E66" i="9"/>
  <c r="G66" i="9"/>
  <c r="H66" i="9"/>
  <c r="I66" i="9"/>
  <c r="K66" i="9"/>
  <c r="L66" i="9"/>
  <c r="M66" i="9"/>
  <c r="O66" i="9"/>
  <c r="P66" i="9"/>
  <c r="Q66" i="9"/>
  <c r="S66" i="9"/>
  <c r="A67" i="9"/>
  <c r="E67" i="9" s="1"/>
  <c r="M67" i="9"/>
  <c r="Q67" i="9"/>
  <c r="A68" i="9"/>
  <c r="C68" i="9" s="1"/>
  <c r="B68" i="9"/>
  <c r="E68" i="9"/>
  <c r="F68" i="9"/>
  <c r="I68" i="9"/>
  <c r="J68" i="9"/>
  <c r="M68" i="9"/>
  <c r="N68" i="9"/>
  <c r="Q68" i="9"/>
  <c r="R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A70" i="9"/>
  <c r="B70" i="9" s="1"/>
  <c r="C70" i="9"/>
  <c r="D70" i="9"/>
  <c r="E70" i="9"/>
  <c r="G70" i="9"/>
  <c r="H70" i="9"/>
  <c r="I70" i="9"/>
  <c r="K70" i="9"/>
  <c r="L70" i="9"/>
  <c r="M70" i="9"/>
  <c r="O70" i="9"/>
  <c r="P70" i="9"/>
  <c r="Q70" i="9"/>
  <c r="S70" i="9"/>
  <c r="A71" i="9"/>
  <c r="E71" i="9" s="1"/>
  <c r="M71" i="9"/>
  <c r="Q71" i="9"/>
  <c r="A72" i="9"/>
  <c r="C72" i="9" s="1"/>
  <c r="B72" i="9"/>
  <c r="E72" i="9"/>
  <c r="F72" i="9"/>
  <c r="I72" i="9"/>
  <c r="J72" i="9"/>
  <c r="M72" i="9"/>
  <c r="N72" i="9"/>
  <c r="Q72" i="9"/>
  <c r="R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A74" i="9"/>
  <c r="B74" i="9" s="1"/>
  <c r="C74" i="9"/>
  <c r="D74" i="9"/>
  <c r="E74" i="9"/>
  <c r="G74" i="9"/>
  <c r="H74" i="9"/>
  <c r="I74" i="9"/>
  <c r="K74" i="9"/>
  <c r="L74" i="9"/>
  <c r="M74" i="9"/>
  <c r="O74" i="9"/>
  <c r="P74" i="9"/>
  <c r="Q74" i="9"/>
  <c r="S74" i="9"/>
  <c r="A75" i="9"/>
  <c r="E75" i="9"/>
  <c r="I75" i="9"/>
  <c r="M75" i="9"/>
  <c r="Q75" i="9"/>
  <c r="A76" i="9"/>
  <c r="C76" i="9" s="1"/>
  <c r="B76" i="9"/>
  <c r="E76" i="9"/>
  <c r="F76" i="9"/>
  <c r="I76" i="9"/>
  <c r="J76" i="9"/>
  <c r="M76" i="9"/>
  <c r="N76" i="9"/>
  <c r="Q76" i="9"/>
  <c r="R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A78" i="9"/>
  <c r="B78" i="9" s="1"/>
  <c r="C78" i="9"/>
  <c r="D78" i="9"/>
  <c r="E78" i="9"/>
  <c r="G78" i="9"/>
  <c r="H78" i="9"/>
  <c r="I78" i="9"/>
  <c r="K78" i="9"/>
  <c r="L78" i="9"/>
  <c r="M78" i="9"/>
  <c r="O78" i="9"/>
  <c r="P78" i="9"/>
  <c r="Q78" i="9"/>
  <c r="S78" i="9"/>
  <c r="A79" i="9"/>
  <c r="D79" i="9"/>
  <c r="E79" i="9"/>
  <c r="H79" i="9"/>
  <c r="I79" i="9"/>
  <c r="L79" i="9"/>
  <c r="M79" i="9"/>
  <c r="P79" i="9"/>
  <c r="Q79" i="9"/>
  <c r="A80" i="9"/>
  <c r="B80" i="9" s="1"/>
  <c r="E80" i="9"/>
  <c r="I80" i="9"/>
  <c r="M80" i="9"/>
  <c r="Q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A82" i="9"/>
  <c r="B82" i="9" s="1"/>
  <c r="C82" i="9"/>
  <c r="D82" i="9"/>
  <c r="E82" i="9"/>
  <c r="G82" i="9"/>
  <c r="H82" i="9"/>
  <c r="I82" i="9"/>
  <c r="K82" i="9"/>
  <c r="L82" i="9"/>
  <c r="M82" i="9"/>
  <c r="O82" i="9"/>
  <c r="P82" i="9"/>
  <c r="Q82" i="9"/>
  <c r="S82" i="9"/>
  <c r="A83" i="9"/>
  <c r="D83" i="9" s="1"/>
  <c r="H83" i="9"/>
  <c r="I83" i="9"/>
  <c r="P83" i="9"/>
  <c r="Q83" i="9"/>
  <c r="A84" i="9"/>
  <c r="B84" i="9" s="1"/>
  <c r="E84" i="9"/>
  <c r="F84" i="9"/>
  <c r="I84" i="9"/>
  <c r="M84" i="9"/>
  <c r="N84" i="9"/>
  <c r="Q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A86" i="9"/>
  <c r="B86" i="9" s="1"/>
  <c r="C86" i="9"/>
  <c r="D86" i="9"/>
  <c r="E86" i="9"/>
  <c r="G86" i="9"/>
  <c r="H86" i="9"/>
  <c r="I86" i="9"/>
  <c r="K86" i="9"/>
  <c r="L86" i="9"/>
  <c r="M86" i="9"/>
  <c r="O86" i="9"/>
  <c r="P86" i="9"/>
  <c r="Q86" i="9"/>
  <c r="S86" i="9"/>
  <c r="A87" i="9"/>
  <c r="D87" i="9" s="1"/>
  <c r="H87" i="9"/>
  <c r="I87" i="9"/>
  <c r="P87" i="9"/>
  <c r="Q87" i="9"/>
  <c r="A88" i="9"/>
  <c r="B88" i="9" s="1"/>
  <c r="E88" i="9"/>
  <c r="F88" i="9"/>
  <c r="I88" i="9"/>
  <c r="M88" i="9"/>
  <c r="N88" i="9"/>
  <c r="Q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A90" i="9"/>
  <c r="C90" i="9"/>
  <c r="D90" i="9"/>
  <c r="E90" i="9"/>
  <c r="G90" i="9"/>
  <c r="H90" i="9"/>
  <c r="I90" i="9"/>
  <c r="K90" i="9"/>
  <c r="L90" i="9"/>
  <c r="M90" i="9"/>
  <c r="O90" i="9"/>
  <c r="P90" i="9"/>
  <c r="Q90" i="9"/>
  <c r="S90" i="9"/>
  <c r="A91" i="9"/>
  <c r="B91" i="9" s="1"/>
  <c r="E91" i="9"/>
  <c r="F91" i="9"/>
  <c r="J91" i="9"/>
  <c r="L91" i="9"/>
  <c r="P91" i="9"/>
  <c r="Q91" i="9"/>
  <c r="A92" i="9"/>
  <c r="B92" i="9"/>
  <c r="C92" i="9"/>
  <c r="E92" i="9"/>
  <c r="F92" i="9"/>
  <c r="G92" i="9"/>
  <c r="I92" i="9"/>
  <c r="J92" i="9"/>
  <c r="K92" i="9"/>
  <c r="M92" i="9"/>
  <c r="N92" i="9"/>
  <c r="O92" i="9"/>
  <c r="Q92" i="9"/>
  <c r="R92" i="9"/>
  <c r="S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A94" i="9"/>
  <c r="C94" i="9" s="1"/>
  <c r="E94" i="9"/>
  <c r="G94" i="9"/>
  <c r="K94" i="9"/>
  <c r="L94" i="9"/>
  <c r="P94" i="9"/>
  <c r="Q94" i="9"/>
  <c r="A95" i="9"/>
  <c r="B95" i="9"/>
  <c r="D95" i="9"/>
  <c r="E95" i="9"/>
  <c r="F95" i="9"/>
  <c r="H95" i="9"/>
  <c r="I95" i="9"/>
  <c r="J95" i="9"/>
  <c r="L95" i="9"/>
  <c r="M95" i="9"/>
  <c r="N95" i="9"/>
  <c r="P95" i="9"/>
  <c r="Q95" i="9"/>
  <c r="R95" i="9"/>
  <c r="A96" i="9"/>
  <c r="B96" i="9" s="1"/>
  <c r="E96" i="9"/>
  <c r="F96" i="9"/>
  <c r="J96" i="9"/>
  <c r="K96" i="9"/>
  <c r="O96" i="9"/>
  <c r="Q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A98" i="9"/>
  <c r="C98" i="9"/>
  <c r="D98" i="9"/>
  <c r="E98" i="9"/>
  <c r="G98" i="9"/>
  <c r="H98" i="9"/>
  <c r="I98" i="9"/>
  <c r="K98" i="9"/>
  <c r="L98" i="9"/>
  <c r="M98" i="9"/>
  <c r="O98" i="9"/>
  <c r="P98" i="9"/>
  <c r="Q98" i="9"/>
  <c r="S98" i="9"/>
  <c r="A99" i="9"/>
  <c r="A100" i="9"/>
  <c r="B100" i="9"/>
  <c r="C100" i="9"/>
  <c r="E100" i="9"/>
  <c r="F100" i="9"/>
  <c r="G100" i="9"/>
  <c r="I100" i="9"/>
  <c r="J100" i="9"/>
  <c r="K100" i="9"/>
  <c r="M100" i="9"/>
  <c r="N100" i="9"/>
  <c r="O100" i="9"/>
  <c r="Q100" i="9"/>
  <c r="R100" i="9"/>
  <c r="S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A102" i="9"/>
  <c r="E102" i="9"/>
  <c r="G102" i="9"/>
  <c r="K102" i="9"/>
  <c r="L102" i="9"/>
  <c r="P102" i="9"/>
  <c r="Q102" i="9"/>
  <c r="A103" i="9"/>
  <c r="B103" i="9"/>
  <c r="D103" i="9"/>
  <c r="E103" i="9"/>
  <c r="F103" i="9"/>
  <c r="H103" i="9"/>
  <c r="I103" i="9"/>
  <c r="J103" i="9"/>
  <c r="L103" i="9"/>
  <c r="M103" i="9"/>
  <c r="N103" i="9"/>
  <c r="P103" i="9"/>
  <c r="Q103" i="9"/>
  <c r="R103" i="9"/>
  <c r="A104" i="9"/>
  <c r="E104" i="9" s="1"/>
  <c r="F104" i="9"/>
  <c r="K104" i="9"/>
  <c r="Q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A106" i="9"/>
  <c r="B106" i="9" s="1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A107" i="9"/>
  <c r="D107" i="9" s="1"/>
  <c r="E107" i="9"/>
  <c r="I107" i="9"/>
  <c r="M107" i="9"/>
  <c r="Q107" i="9"/>
  <c r="A108" i="9"/>
  <c r="B108" i="9"/>
  <c r="E108" i="9"/>
  <c r="F108" i="9"/>
  <c r="I108" i="9"/>
  <c r="J108" i="9"/>
  <c r="M108" i="9"/>
  <c r="N108" i="9"/>
  <c r="Q108" i="9"/>
  <c r="R108" i="9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A110" i="9"/>
  <c r="B110" i="9" s="1"/>
  <c r="C110" i="9"/>
  <c r="D110" i="9"/>
  <c r="E110" i="9"/>
  <c r="G110" i="9"/>
  <c r="H110" i="9"/>
  <c r="I110" i="9"/>
  <c r="K110" i="9"/>
  <c r="L110" i="9"/>
  <c r="M110" i="9"/>
  <c r="O110" i="9"/>
  <c r="P110" i="9"/>
  <c r="Q110" i="9"/>
  <c r="S110" i="9"/>
  <c r="A111" i="9"/>
  <c r="D111" i="9" s="1"/>
  <c r="E111" i="9"/>
  <c r="I111" i="9"/>
  <c r="M111" i="9"/>
  <c r="Q111" i="9"/>
  <c r="A112" i="9"/>
  <c r="B112" i="9"/>
  <c r="E112" i="9"/>
  <c r="F112" i="9"/>
  <c r="I112" i="9"/>
  <c r="J112" i="9"/>
  <c r="M112" i="9"/>
  <c r="N112" i="9"/>
  <c r="Q112" i="9"/>
  <c r="R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A114" i="9"/>
  <c r="B114" i="9" s="1"/>
  <c r="C114" i="9"/>
  <c r="D114" i="9"/>
  <c r="E114" i="9"/>
  <c r="G114" i="9"/>
  <c r="H114" i="9"/>
  <c r="I114" i="9"/>
  <c r="K114" i="9"/>
  <c r="L114" i="9"/>
  <c r="M114" i="9"/>
  <c r="O114" i="9"/>
  <c r="P114" i="9"/>
  <c r="Q114" i="9"/>
  <c r="S114" i="9"/>
  <c r="A115" i="9"/>
  <c r="D115" i="9" s="1"/>
  <c r="E115" i="9"/>
  <c r="I115" i="9"/>
  <c r="M115" i="9"/>
  <c r="Q115" i="9"/>
  <c r="A116" i="9"/>
  <c r="B116" i="9"/>
  <c r="F116" i="9"/>
  <c r="I116" i="9"/>
  <c r="J116" i="9"/>
  <c r="N116" i="9"/>
  <c r="Q116" i="9"/>
  <c r="R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A118" i="9"/>
  <c r="B118" i="9" s="1"/>
  <c r="C118" i="9"/>
  <c r="D118" i="9"/>
  <c r="E118" i="9"/>
  <c r="G118" i="9"/>
  <c r="H118" i="9"/>
  <c r="I118" i="9"/>
  <c r="K118" i="9"/>
  <c r="L118" i="9"/>
  <c r="M118" i="9"/>
  <c r="O118" i="9"/>
  <c r="P118" i="9"/>
  <c r="Q118" i="9"/>
  <c r="S118" i="9"/>
  <c r="A119" i="9"/>
  <c r="D119" i="9" s="1"/>
  <c r="E119" i="9"/>
  <c r="I119" i="9"/>
  <c r="M119" i="9"/>
  <c r="Q119" i="9"/>
  <c r="A120" i="9"/>
  <c r="B120" i="9"/>
  <c r="F120" i="9"/>
  <c r="I120" i="9"/>
  <c r="J120" i="9"/>
  <c r="N120" i="9"/>
  <c r="Q120" i="9"/>
  <c r="R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A122" i="9"/>
  <c r="B122" i="9" s="1"/>
  <c r="C122" i="9"/>
  <c r="D122" i="9"/>
  <c r="E122" i="9"/>
  <c r="G122" i="9"/>
  <c r="H122" i="9"/>
  <c r="I122" i="9"/>
  <c r="K122" i="9"/>
  <c r="L122" i="9"/>
  <c r="M122" i="9"/>
  <c r="O122" i="9"/>
  <c r="P122" i="9"/>
  <c r="Q122" i="9"/>
  <c r="S122" i="9"/>
  <c r="A123" i="9"/>
  <c r="D123" i="9" s="1"/>
  <c r="E123" i="9"/>
  <c r="I123" i="9"/>
  <c r="M123" i="9"/>
  <c r="Q123" i="9"/>
  <c r="A124" i="9"/>
  <c r="B124" i="9"/>
  <c r="F124" i="9"/>
  <c r="I124" i="9"/>
  <c r="J124" i="9"/>
  <c r="N124" i="9"/>
  <c r="Q124" i="9"/>
  <c r="R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A126" i="9"/>
  <c r="B126" i="9" s="1"/>
  <c r="C126" i="9"/>
  <c r="D126" i="9"/>
  <c r="E126" i="9"/>
  <c r="G126" i="9"/>
  <c r="H126" i="9"/>
  <c r="I126" i="9"/>
  <c r="K126" i="9"/>
  <c r="L126" i="9"/>
  <c r="M126" i="9"/>
  <c r="O126" i="9"/>
  <c r="P126" i="9"/>
  <c r="Q126" i="9"/>
  <c r="S126" i="9"/>
  <c r="A127" i="9"/>
  <c r="D127" i="9" s="1"/>
  <c r="E127" i="9"/>
  <c r="I127" i="9"/>
  <c r="M127" i="9"/>
  <c r="Q127" i="9"/>
  <c r="A128" i="9"/>
  <c r="B128" i="9"/>
  <c r="F128" i="9"/>
  <c r="I128" i="9"/>
  <c r="J128" i="9"/>
  <c r="N128" i="9"/>
  <c r="Q128" i="9"/>
  <c r="R12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A130" i="9"/>
  <c r="B130" i="9" s="1"/>
  <c r="C130" i="9"/>
  <c r="D130" i="9"/>
  <c r="E130" i="9"/>
  <c r="G130" i="9"/>
  <c r="H130" i="9"/>
  <c r="I130" i="9"/>
  <c r="K130" i="9"/>
  <c r="L130" i="9"/>
  <c r="M130" i="9"/>
  <c r="O130" i="9"/>
  <c r="P130" i="9"/>
  <c r="Q130" i="9"/>
  <c r="S130" i="9"/>
  <c r="A131" i="9"/>
  <c r="D131" i="9" s="1"/>
  <c r="E131" i="9"/>
  <c r="I131" i="9"/>
  <c r="M131" i="9"/>
  <c r="Q131" i="9"/>
  <c r="A132" i="9"/>
  <c r="B132" i="9"/>
  <c r="F132" i="9"/>
  <c r="I132" i="9"/>
  <c r="J132" i="9"/>
  <c r="N132" i="9"/>
  <c r="Q132" i="9"/>
  <c r="R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A134" i="9"/>
  <c r="B134" i="9" s="1"/>
  <c r="C134" i="9"/>
  <c r="D134" i="9"/>
  <c r="E134" i="9"/>
  <c r="G134" i="9"/>
  <c r="H134" i="9"/>
  <c r="I134" i="9"/>
  <c r="K134" i="9"/>
  <c r="L134" i="9"/>
  <c r="M134" i="9"/>
  <c r="O134" i="9"/>
  <c r="P134" i="9"/>
  <c r="Q134" i="9"/>
  <c r="S134" i="9"/>
  <c r="A135" i="9"/>
  <c r="B135" i="9" s="1"/>
  <c r="D135" i="9"/>
  <c r="F135" i="9"/>
  <c r="I135" i="9"/>
  <c r="L135" i="9"/>
  <c r="N135" i="9"/>
  <c r="Q135" i="9"/>
  <c r="A136" i="9"/>
  <c r="F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A138" i="9"/>
  <c r="C138" i="9" s="1"/>
  <c r="D138" i="9"/>
  <c r="G138" i="9"/>
  <c r="I138" i="9"/>
  <c r="L138" i="9"/>
  <c r="O138" i="9"/>
  <c r="Q138" i="9"/>
  <c r="A139" i="9"/>
  <c r="F139" i="9"/>
  <c r="L139" i="9"/>
  <c r="Q139" i="9"/>
  <c r="A140" i="9"/>
  <c r="B140" i="9" s="1"/>
  <c r="C140" i="9"/>
  <c r="F140" i="9"/>
  <c r="I140" i="9"/>
  <c r="K140" i="9"/>
  <c r="N140" i="9"/>
  <c r="Q140" i="9"/>
  <c r="S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A142" i="9"/>
  <c r="A143" i="9"/>
  <c r="B143" i="9" s="1"/>
  <c r="D143" i="9"/>
  <c r="F143" i="9"/>
  <c r="I143" i="9"/>
  <c r="L143" i="9"/>
  <c r="N143" i="9"/>
  <c r="Q143" i="9"/>
  <c r="A144" i="9"/>
  <c r="F144" i="9"/>
  <c r="S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A146" i="9"/>
  <c r="E146" i="9"/>
  <c r="Q146" i="9"/>
  <c r="A147" i="9"/>
  <c r="C147" i="9" s="1"/>
  <c r="B147" i="9"/>
  <c r="D147" i="9"/>
  <c r="E147" i="9"/>
  <c r="F147" i="9"/>
  <c r="H147" i="9"/>
  <c r="I147" i="9"/>
  <c r="J147" i="9"/>
  <c r="L147" i="9"/>
  <c r="M147" i="9"/>
  <c r="N147" i="9"/>
  <c r="P147" i="9"/>
  <c r="Q147" i="9"/>
  <c r="R147" i="9"/>
  <c r="A148" i="9"/>
  <c r="D148" i="9" s="1"/>
  <c r="C148" i="9"/>
  <c r="E148" i="9"/>
  <c r="G148" i="9"/>
  <c r="I148" i="9"/>
  <c r="K148" i="9"/>
  <c r="M148" i="9"/>
  <c r="O148" i="9"/>
  <c r="Q148" i="9"/>
  <c r="S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A150" i="9"/>
  <c r="C150" i="9"/>
  <c r="I150" i="9"/>
  <c r="K150" i="9"/>
  <c r="Q150" i="9"/>
  <c r="S150" i="9"/>
  <c r="A151" i="9"/>
  <c r="C151" i="9" s="1"/>
  <c r="B151" i="9"/>
  <c r="D151" i="9"/>
  <c r="E151" i="9"/>
  <c r="F151" i="9"/>
  <c r="H151" i="9"/>
  <c r="I151" i="9"/>
  <c r="J151" i="9"/>
  <c r="L151" i="9"/>
  <c r="M151" i="9"/>
  <c r="N151" i="9"/>
  <c r="P151" i="9"/>
  <c r="Q151" i="9"/>
  <c r="R151" i="9"/>
  <c r="A152" i="9"/>
  <c r="C152" i="9"/>
  <c r="I152" i="9"/>
  <c r="K152" i="9"/>
  <c r="Q152" i="9"/>
  <c r="S152" i="9"/>
  <c r="A153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A154" i="9"/>
  <c r="G154" i="9" s="1"/>
  <c r="I154" i="9"/>
  <c r="Q154" i="9"/>
  <c r="A155" i="9"/>
  <c r="C155" i="9" s="1"/>
  <c r="B155" i="9"/>
  <c r="D155" i="9"/>
  <c r="E155" i="9"/>
  <c r="F155" i="9"/>
  <c r="H155" i="9"/>
  <c r="I155" i="9"/>
  <c r="J155" i="9"/>
  <c r="L155" i="9"/>
  <c r="M155" i="9"/>
  <c r="N155" i="9"/>
  <c r="P155" i="9"/>
  <c r="Q155" i="9"/>
  <c r="R155" i="9"/>
  <c r="A156" i="9"/>
  <c r="Q156" i="9"/>
  <c r="A157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A158" i="9"/>
  <c r="C158" i="9"/>
  <c r="E158" i="9"/>
  <c r="G158" i="9"/>
  <c r="I158" i="9"/>
  <c r="K158" i="9"/>
  <c r="M158" i="9"/>
  <c r="O158" i="9"/>
  <c r="Q158" i="9"/>
  <c r="S158" i="9"/>
  <c r="A159" i="9"/>
  <c r="C159" i="9" s="1"/>
  <c r="B159" i="9"/>
  <c r="D159" i="9"/>
  <c r="E159" i="9"/>
  <c r="F159" i="9"/>
  <c r="H159" i="9"/>
  <c r="I159" i="9"/>
  <c r="J159" i="9"/>
  <c r="L159" i="9"/>
  <c r="M159" i="9"/>
  <c r="N159" i="9"/>
  <c r="P159" i="9"/>
  <c r="Q159" i="9"/>
  <c r="R159" i="9"/>
  <c r="A160" i="9"/>
  <c r="C160" i="9"/>
  <c r="E160" i="9"/>
  <c r="G160" i="9"/>
  <c r="I160" i="9"/>
  <c r="K160" i="9"/>
  <c r="M160" i="9"/>
  <c r="O160" i="9"/>
  <c r="Q160" i="9"/>
  <c r="S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A162" i="9"/>
  <c r="C162" i="9"/>
  <c r="D162" i="9"/>
  <c r="G162" i="9"/>
  <c r="H162" i="9"/>
  <c r="I162" i="9"/>
  <c r="L162" i="9"/>
  <c r="M162" i="9"/>
  <c r="O162" i="9"/>
  <c r="Q162" i="9"/>
  <c r="S162" i="9"/>
  <c r="A163" i="9"/>
  <c r="E163" i="9" s="1"/>
  <c r="F163" i="9"/>
  <c r="L163" i="9"/>
  <c r="Q163" i="9"/>
  <c r="A164" i="9"/>
  <c r="B164" i="9"/>
  <c r="C164" i="9"/>
  <c r="F164" i="9"/>
  <c r="G164" i="9"/>
  <c r="I164" i="9"/>
  <c r="K164" i="9"/>
  <c r="M164" i="9"/>
  <c r="N164" i="9"/>
  <c r="Q164" i="9"/>
  <c r="R164" i="9"/>
  <c r="S164" i="9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A166" i="9"/>
  <c r="G166" i="9"/>
  <c r="L166" i="9"/>
  <c r="Q166" i="9"/>
  <c r="A167" i="9"/>
  <c r="B167" i="9"/>
  <c r="D167" i="9"/>
  <c r="F167" i="9"/>
  <c r="H167" i="9"/>
  <c r="I167" i="9"/>
  <c r="L167" i="9"/>
  <c r="M167" i="9"/>
  <c r="N167" i="9"/>
  <c r="Q167" i="9"/>
  <c r="R167" i="9"/>
  <c r="A168" i="9"/>
  <c r="E168" i="9" s="1"/>
  <c r="F168" i="9"/>
  <c r="K168" i="9"/>
  <c r="Q168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A170" i="9"/>
  <c r="C170" i="9"/>
  <c r="D170" i="9"/>
  <c r="G170" i="9"/>
  <c r="H170" i="9"/>
  <c r="I170" i="9"/>
  <c r="L170" i="9"/>
  <c r="M170" i="9"/>
  <c r="O170" i="9"/>
  <c r="Q170" i="9"/>
  <c r="S170" i="9"/>
  <c r="A171" i="9"/>
  <c r="D171" i="9" s="1"/>
  <c r="F171" i="9"/>
  <c r="L171" i="9"/>
  <c r="Q171" i="9"/>
  <c r="A172" i="9"/>
  <c r="B172" i="9"/>
  <c r="C172" i="9"/>
  <c r="F172" i="9"/>
  <c r="G172" i="9"/>
  <c r="I172" i="9"/>
  <c r="K172" i="9"/>
  <c r="M172" i="9"/>
  <c r="N172" i="9"/>
  <c r="Q172" i="9"/>
  <c r="R172" i="9"/>
  <c r="S172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A174" i="9"/>
  <c r="G174" i="9"/>
  <c r="L174" i="9"/>
  <c r="Q174" i="9"/>
  <c r="A175" i="9"/>
  <c r="B175" i="9"/>
  <c r="D175" i="9"/>
  <c r="H175" i="9"/>
  <c r="I175" i="9"/>
  <c r="L175" i="9"/>
  <c r="M175" i="9"/>
  <c r="N175" i="9"/>
  <c r="Q175" i="9"/>
  <c r="R175" i="9"/>
  <c r="A176" i="9"/>
  <c r="K176" i="9"/>
  <c r="Q176" i="9"/>
  <c r="A177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A178" i="9"/>
  <c r="C178" i="9"/>
  <c r="D178" i="9"/>
  <c r="G178" i="9"/>
  <c r="H178" i="9"/>
  <c r="I178" i="9"/>
  <c r="L178" i="9"/>
  <c r="M178" i="9"/>
  <c r="N178" i="9"/>
  <c r="P178" i="9"/>
  <c r="Q178" i="9"/>
  <c r="R178" i="9"/>
  <c r="A179" i="9"/>
  <c r="D179" i="9" s="1"/>
  <c r="B179" i="9"/>
  <c r="C179" i="9"/>
  <c r="E179" i="9"/>
  <c r="F179" i="9"/>
  <c r="G179" i="9"/>
  <c r="I179" i="9"/>
  <c r="J179" i="9"/>
  <c r="K179" i="9"/>
  <c r="M179" i="9"/>
  <c r="N179" i="9"/>
  <c r="O179" i="9"/>
  <c r="Q179" i="9"/>
  <c r="R179" i="9"/>
  <c r="S179" i="9"/>
  <c r="A18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A181" i="9"/>
  <c r="B181" i="9" s="1"/>
  <c r="E181" i="9"/>
  <c r="I181" i="9"/>
  <c r="M181" i="9"/>
  <c r="Q181" i="9"/>
  <c r="A182" i="9"/>
  <c r="C182" i="9" s="1"/>
  <c r="B182" i="9"/>
  <c r="E182" i="9"/>
  <c r="F182" i="9"/>
  <c r="I182" i="9"/>
  <c r="J182" i="9"/>
  <c r="M182" i="9"/>
  <c r="N182" i="9"/>
  <c r="Q182" i="9"/>
  <c r="R182" i="9"/>
  <c r="A183" i="9"/>
  <c r="D183" i="9" s="1"/>
  <c r="B183" i="9"/>
  <c r="C183" i="9"/>
  <c r="F183" i="9"/>
  <c r="G183" i="9"/>
  <c r="I183" i="9"/>
  <c r="J183" i="9"/>
  <c r="K183" i="9"/>
  <c r="M183" i="9"/>
  <c r="N183" i="9"/>
  <c r="O183" i="9"/>
  <c r="Q183" i="9"/>
  <c r="R183" i="9"/>
  <c r="S183" i="9"/>
  <c r="A184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D176" i="9" l="1"/>
  <c r="H176" i="9"/>
  <c r="L176" i="9"/>
  <c r="P176" i="9"/>
  <c r="B174" i="9"/>
  <c r="F174" i="9"/>
  <c r="J174" i="9"/>
  <c r="N174" i="9"/>
  <c r="R174" i="9"/>
  <c r="B166" i="9"/>
  <c r="F166" i="9"/>
  <c r="J166" i="9"/>
  <c r="N166" i="9"/>
  <c r="R166" i="9"/>
  <c r="D156" i="9"/>
  <c r="H156" i="9"/>
  <c r="L156" i="9"/>
  <c r="P156" i="9"/>
  <c r="B156" i="9"/>
  <c r="F156" i="9"/>
  <c r="J156" i="9"/>
  <c r="N156" i="9"/>
  <c r="R156" i="9"/>
  <c r="B142" i="9"/>
  <c r="F142" i="9"/>
  <c r="J142" i="9"/>
  <c r="N142" i="9"/>
  <c r="R142" i="9"/>
  <c r="C142" i="9"/>
  <c r="H142" i="9"/>
  <c r="M142" i="9"/>
  <c r="S142" i="9"/>
  <c r="D142" i="9"/>
  <c r="I142" i="9"/>
  <c r="O142" i="9"/>
  <c r="E142" i="9"/>
  <c r="K142" i="9"/>
  <c r="P142" i="9"/>
  <c r="B40" i="9"/>
  <c r="F40" i="9"/>
  <c r="J40" i="9"/>
  <c r="N40" i="9"/>
  <c r="R40" i="9"/>
  <c r="C40" i="9"/>
  <c r="H40" i="9"/>
  <c r="M40" i="9"/>
  <c r="S40" i="9"/>
  <c r="D40" i="9"/>
  <c r="I40" i="9"/>
  <c r="O40" i="9"/>
  <c r="E40" i="9"/>
  <c r="K40" i="9"/>
  <c r="P40" i="9"/>
  <c r="G40" i="9"/>
  <c r="L40" i="9"/>
  <c r="Q40" i="9"/>
  <c r="C2" i="9"/>
  <c r="G2" i="9"/>
  <c r="K2" i="9"/>
  <c r="O2" i="9"/>
  <c r="S2" i="9"/>
  <c r="D2" i="9"/>
  <c r="H2" i="9"/>
  <c r="L2" i="9"/>
  <c r="P2" i="9"/>
  <c r="B2" i="9"/>
  <c r="J2" i="9"/>
  <c r="R2" i="9"/>
  <c r="E2" i="9"/>
  <c r="M2" i="9"/>
  <c r="F2" i="9"/>
  <c r="N2" i="9"/>
  <c r="I2" i="9"/>
  <c r="Q2" i="9"/>
  <c r="H181" i="9"/>
  <c r="D181" i="9"/>
  <c r="O176" i="9"/>
  <c r="J176" i="9"/>
  <c r="E176" i="9"/>
  <c r="P174" i="9"/>
  <c r="K174" i="9"/>
  <c r="E174" i="9"/>
  <c r="P171" i="9"/>
  <c r="J171" i="9"/>
  <c r="E171" i="9"/>
  <c r="O168" i="9"/>
  <c r="J168" i="9"/>
  <c r="P166" i="9"/>
  <c r="K166" i="9"/>
  <c r="E166" i="9"/>
  <c r="P163" i="9"/>
  <c r="J163" i="9"/>
  <c r="O156" i="9"/>
  <c r="G156" i="9"/>
  <c r="O154" i="9"/>
  <c r="D152" i="9"/>
  <c r="H152" i="9"/>
  <c r="L152" i="9"/>
  <c r="P152" i="9"/>
  <c r="B152" i="9"/>
  <c r="F152" i="9"/>
  <c r="J152" i="9"/>
  <c r="N152" i="9"/>
  <c r="R152" i="9"/>
  <c r="B150" i="9"/>
  <c r="F150" i="9"/>
  <c r="J150" i="9"/>
  <c r="N150" i="9"/>
  <c r="R150" i="9"/>
  <c r="D150" i="9"/>
  <c r="H150" i="9"/>
  <c r="L150" i="9"/>
  <c r="P150" i="9"/>
  <c r="B146" i="9"/>
  <c r="F146" i="9"/>
  <c r="J146" i="9"/>
  <c r="N146" i="9"/>
  <c r="R146" i="9"/>
  <c r="C146" i="9"/>
  <c r="G146" i="9"/>
  <c r="K146" i="9"/>
  <c r="O146" i="9"/>
  <c r="S146" i="9"/>
  <c r="D146" i="9"/>
  <c r="H146" i="9"/>
  <c r="L146" i="9"/>
  <c r="P146" i="9"/>
  <c r="D144" i="9"/>
  <c r="H144" i="9"/>
  <c r="B144" i="9"/>
  <c r="G144" i="9"/>
  <c r="L144" i="9"/>
  <c r="P144" i="9"/>
  <c r="C144" i="9"/>
  <c r="I144" i="9"/>
  <c r="M144" i="9"/>
  <c r="Q144" i="9"/>
  <c r="E144" i="9"/>
  <c r="J144" i="9"/>
  <c r="N144" i="9"/>
  <c r="R144" i="9"/>
  <c r="Q142" i="9"/>
  <c r="D136" i="9"/>
  <c r="H136" i="9"/>
  <c r="L136" i="9"/>
  <c r="P136" i="9"/>
  <c r="B136" i="9"/>
  <c r="G136" i="9"/>
  <c r="M136" i="9"/>
  <c r="R136" i="9"/>
  <c r="C136" i="9"/>
  <c r="I136" i="9"/>
  <c r="N136" i="9"/>
  <c r="S136" i="9"/>
  <c r="E136" i="9"/>
  <c r="J136" i="9"/>
  <c r="O136" i="9"/>
  <c r="D168" i="9"/>
  <c r="H168" i="9"/>
  <c r="L168" i="9"/>
  <c r="P168" i="9"/>
  <c r="C163" i="9"/>
  <c r="G163" i="9"/>
  <c r="K163" i="9"/>
  <c r="O163" i="9"/>
  <c r="S163" i="9"/>
  <c r="B154" i="9"/>
  <c r="F154" i="9"/>
  <c r="J154" i="9"/>
  <c r="N154" i="9"/>
  <c r="R154" i="9"/>
  <c r="D154" i="9"/>
  <c r="H154" i="9"/>
  <c r="L154" i="9"/>
  <c r="P154" i="9"/>
  <c r="L181" i="9"/>
  <c r="L182" i="9"/>
  <c r="D182" i="9"/>
  <c r="O181" i="9"/>
  <c r="G181" i="9"/>
  <c r="C181" i="9"/>
  <c r="I176" i="9"/>
  <c r="C175" i="9"/>
  <c r="G175" i="9"/>
  <c r="K175" i="9"/>
  <c r="O175" i="9"/>
  <c r="S175" i="9"/>
  <c r="D172" i="9"/>
  <c r="H172" i="9"/>
  <c r="L172" i="9"/>
  <c r="P172" i="9"/>
  <c r="N171" i="9"/>
  <c r="I171" i="9"/>
  <c r="B170" i="9"/>
  <c r="F170" i="9"/>
  <c r="J170" i="9"/>
  <c r="N170" i="9"/>
  <c r="R170" i="9"/>
  <c r="S168" i="9"/>
  <c r="N168" i="9"/>
  <c r="I168" i="9"/>
  <c r="C168" i="9"/>
  <c r="C167" i="9"/>
  <c r="G167" i="9"/>
  <c r="K167" i="9"/>
  <c r="O167" i="9"/>
  <c r="S167" i="9"/>
  <c r="O166" i="9"/>
  <c r="I166" i="9"/>
  <c r="D166" i="9"/>
  <c r="D164" i="9"/>
  <c r="H164" i="9"/>
  <c r="L164" i="9"/>
  <c r="P164" i="9"/>
  <c r="N163" i="9"/>
  <c r="I163" i="9"/>
  <c r="D163" i="9"/>
  <c r="B162" i="9"/>
  <c r="F162" i="9"/>
  <c r="J162" i="9"/>
  <c r="N162" i="9"/>
  <c r="R162" i="9"/>
  <c r="M156" i="9"/>
  <c r="E156" i="9"/>
  <c r="M154" i="9"/>
  <c r="E154" i="9"/>
  <c r="O152" i="9"/>
  <c r="G152" i="9"/>
  <c r="O150" i="9"/>
  <c r="G150" i="9"/>
  <c r="M146" i="9"/>
  <c r="O144" i="9"/>
  <c r="L142" i="9"/>
  <c r="Q136" i="9"/>
  <c r="F176" i="9"/>
  <c r="C171" i="9"/>
  <c r="G171" i="9"/>
  <c r="K171" i="9"/>
  <c r="O171" i="9"/>
  <c r="S171" i="9"/>
  <c r="I156" i="9"/>
  <c r="C99" i="9"/>
  <c r="G99" i="9"/>
  <c r="K99" i="9"/>
  <c r="O99" i="9"/>
  <c r="S99" i="9"/>
  <c r="B99" i="9"/>
  <c r="H99" i="9"/>
  <c r="M99" i="9"/>
  <c r="R99" i="9"/>
  <c r="D99" i="9"/>
  <c r="I99" i="9"/>
  <c r="N99" i="9"/>
  <c r="E99" i="9"/>
  <c r="P99" i="9"/>
  <c r="F99" i="9"/>
  <c r="Q99" i="9"/>
  <c r="J99" i="9"/>
  <c r="P181" i="9"/>
  <c r="E183" i="9"/>
  <c r="P182" i="9"/>
  <c r="H182" i="9"/>
  <c r="S181" i="9"/>
  <c r="K181" i="9"/>
  <c r="B178" i="9"/>
  <c r="F178" i="9"/>
  <c r="J178" i="9"/>
  <c r="S176" i="9"/>
  <c r="N176" i="9"/>
  <c r="C176" i="9"/>
  <c r="F175" i="9"/>
  <c r="O174" i="9"/>
  <c r="I174" i="9"/>
  <c r="D174" i="9"/>
  <c r="P183" i="9"/>
  <c r="L183" i="9"/>
  <c r="H183" i="9"/>
  <c r="S182" i="9"/>
  <c r="O182" i="9"/>
  <c r="K182" i="9"/>
  <c r="G182" i="9"/>
  <c r="R181" i="9"/>
  <c r="N181" i="9"/>
  <c r="J181" i="9"/>
  <c r="F181" i="9"/>
  <c r="P179" i="9"/>
  <c r="L179" i="9"/>
  <c r="H179" i="9"/>
  <c r="S178" i="9"/>
  <c r="O178" i="9"/>
  <c r="K178" i="9"/>
  <c r="E178" i="9"/>
  <c r="R176" i="9"/>
  <c r="M176" i="9"/>
  <c r="G176" i="9"/>
  <c r="B176" i="9"/>
  <c r="P175" i="9"/>
  <c r="J175" i="9"/>
  <c r="E175" i="9"/>
  <c r="S174" i="9"/>
  <c r="M174" i="9"/>
  <c r="H174" i="9"/>
  <c r="C174" i="9"/>
  <c r="O172" i="9"/>
  <c r="J172" i="9"/>
  <c r="E172" i="9"/>
  <c r="R171" i="9"/>
  <c r="M171" i="9"/>
  <c r="H171" i="9"/>
  <c r="B171" i="9"/>
  <c r="P170" i="9"/>
  <c r="K170" i="9"/>
  <c r="E170" i="9"/>
  <c r="R168" i="9"/>
  <c r="M168" i="9"/>
  <c r="G168" i="9"/>
  <c r="B168" i="9"/>
  <c r="P167" i="9"/>
  <c r="J167" i="9"/>
  <c r="E167" i="9"/>
  <c r="S166" i="9"/>
  <c r="M166" i="9"/>
  <c r="H166" i="9"/>
  <c r="C166" i="9"/>
  <c r="O164" i="9"/>
  <c r="J164" i="9"/>
  <c r="E164" i="9"/>
  <c r="R163" i="9"/>
  <c r="M163" i="9"/>
  <c r="H163" i="9"/>
  <c r="B163" i="9"/>
  <c r="P162" i="9"/>
  <c r="K162" i="9"/>
  <c r="E162" i="9"/>
  <c r="D160" i="9"/>
  <c r="H160" i="9"/>
  <c r="L160" i="9"/>
  <c r="P160" i="9"/>
  <c r="B160" i="9"/>
  <c r="F160" i="9"/>
  <c r="J160" i="9"/>
  <c r="N160" i="9"/>
  <c r="R160" i="9"/>
  <c r="B158" i="9"/>
  <c r="F158" i="9"/>
  <c r="J158" i="9"/>
  <c r="N158" i="9"/>
  <c r="R158" i="9"/>
  <c r="D158" i="9"/>
  <c r="H158" i="9"/>
  <c r="L158" i="9"/>
  <c r="P158" i="9"/>
  <c r="S156" i="9"/>
  <c r="K156" i="9"/>
  <c r="C156" i="9"/>
  <c r="S154" i="9"/>
  <c r="K154" i="9"/>
  <c r="C154" i="9"/>
  <c r="M152" i="9"/>
  <c r="E152" i="9"/>
  <c r="M150" i="9"/>
  <c r="E150" i="9"/>
  <c r="I146" i="9"/>
  <c r="K144" i="9"/>
  <c r="G142" i="9"/>
  <c r="C139" i="9"/>
  <c r="G139" i="9"/>
  <c r="K139" i="9"/>
  <c r="O139" i="9"/>
  <c r="S139" i="9"/>
  <c r="B139" i="9"/>
  <c r="H139" i="9"/>
  <c r="M139" i="9"/>
  <c r="R139" i="9"/>
  <c r="D139" i="9"/>
  <c r="I139" i="9"/>
  <c r="N139" i="9"/>
  <c r="E139" i="9"/>
  <c r="J139" i="9"/>
  <c r="P139" i="9"/>
  <c r="K136" i="9"/>
  <c r="L99" i="9"/>
  <c r="R148" i="9"/>
  <c r="N148" i="9"/>
  <c r="J148" i="9"/>
  <c r="F148" i="9"/>
  <c r="B148" i="9"/>
  <c r="R143" i="9"/>
  <c r="M143" i="9"/>
  <c r="H143" i="9"/>
  <c r="R140" i="9"/>
  <c r="M140" i="9"/>
  <c r="G140" i="9"/>
  <c r="S138" i="9"/>
  <c r="M138" i="9"/>
  <c r="H138" i="9"/>
  <c r="R135" i="9"/>
  <c r="M135" i="9"/>
  <c r="H135" i="9"/>
  <c r="C132" i="9"/>
  <c r="G132" i="9"/>
  <c r="K132" i="9"/>
  <c r="O132" i="9"/>
  <c r="S132" i="9"/>
  <c r="D132" i="9"/>
  <c r="H132" i="9"/>
  <c r="L132" i="9"/>
  <c r="P132" i="9"/>
  <c r="L131" i="9"/>
  <c r="C128" i="9"/>
  <c r="G128" i="9"/>
  <c r="K128" i="9"/>
  <c r="O128" i="9"/>
  <c r="S128" i="9"/>
  <c r="D128" i="9"/>
  <c r="H128" i="9"/>
  <c r="L128" i="9"/>
  <c r="P128" i="9"/>
  <c r="L127" i="9"/>
  <c r="C124" i="9"/>
  <c r="G124" i="9"/>
  <c r="K124" i="9"/>
  <c r="O124" i="9"/>
  <c r="S124" i="9"/>
  <c r="D124" i="9"/>
  <c r="H124" i="9"/>
  <c r="L124" i="9"/>
  <c r="P124" i="9"/>
  <c r="L123" i="9"/>
  <c r="C120" i="9"/>
  <c r="G120" i="9"/>
  <c r="K120" i="9"/>
  <c r="O120" i="9"/>
  <c r="S120" i="9"/>
  <c r="D120" i="9"/>
  <c r="H120" i="9"/>
  <c r="L120" i="9"/>
  <c r="P120" i="9"/>
  <c r="L119" i="9"/>
  <c r="C116" i="9"/>
  <c r="G116" i="9"/>
  <c r="K116" i="9"/>
  <c r="O116" i="9"/>
  <c r="S116" i="9"/>
  <c r="D116" i="9"/>
  <c r="H116" i="9"/>
  <c r="L116" i="9"/>
  <c r="P116" i="9"/>
  <c r="L115" i="9"/>
  <c r="C112" i="9"/>
  <c r="G112" i="9"/>
  <c r="K112" i="9"/>
  <c r="O112" i="9"/>
  <c r="S112" i="9"/>
  <c r="D112" i="9"/>
  <c r="H112" i="9"/>
  <c r="L112" i="9"/>
  <c r="P112" i="9"/>
  <c r="L111" i="9"/>
  <c r="C108" i="9"/>
  <c r="G108" i="9"/>
  <c r="K108" i="9"/>
  <c r="O108" i="9"/>
  <c r="S108" i="9"/>
  <c r="D108" i="9"/>
  <c r="H108" i="9"/>
  <c r="L108" i="9"/>
  <c r="P108" i="9"/>
  <c r="L107" i="9"/>
  <c r="O104" i="9"/>
  <c r="C143" i="9"/>
  <c r="G143" i="9"/>
  <c r="K143" i="9"/>
  <c r="O143" i="9"/>
  <c r="S143" i="9"/>
  <c r="D140" i="9"/>
  <c r="H140" i="9"/>
  <c r="L140" i="9"/>
  <c r="P140" i="9"/>
  <c r="B138" i="9"/>
  <c r="F138" i="9"/>
  <c r="J138" i="9"/>
  <c r="N138" i="9"/>
  <c r="R138" i="9"/>
  <c r="C135" i="9"/>
  <c r="G135" i="9"/>
  <c r="K135" i="9"/>
  <c r="O135" i="9"/>
  <c r="S135" i="9"/>
  <c r="B131" i="9"/>
  <c r="F131" i="9"/>
  <c r="J131" i="9"/>
  <c r="N131" i="9"/>
  <c r="R131" i="9"/>
  <c r="C131" i="9"/>
  <c r="G131" i="9"/>
  <c r="K131" i="9"/>
  <c r="O131" i="9"/>
  <c r="S131" i="9"/>
  <c r="B127" i="9"/>
  <c r="F127" i="9"/>
  <c r="J127" i="9"/>
  <c r="N127" i="9"/>
  <c r="R127" i="9"/>
  <c r="C127" i="9"/>
  <c r="G127" i="9"/>
  <c r="K127" i="9"/>
  <c r="O127" i="9"/>
  <c r="S127" i="9"/>
  <c r="B123" i="9"/>
  <c r="F123" i="9"/>
  <c r="J123" i="9"/>
  <c r="N123" i="9"/>
  <c r="R123" i="9"/>
  <c r="C123" i="9"/>
  <c r="G123" i="9"/>
  <c r="K123" i="9"/>
  <c r="O123" i="9"/>
  <c r="S123" i="9"/>
  <c r="B119" i="9"/>
  <c r="F119" i="9"/>
  <c r="J119" i="9"/>
  <c r="N119" i="9"/>
  <c r="R119" i="9"/>
  <c r="C119" i="9"/>
  <c r="G119" i="9"/>
  <c r="K119" i="9"/>
  <c r="O119" i="9"/>
  <c r="S119" i="9"/>
  <c r="B115" i="9"/>
  <c r="F115" i="9"/>
  <c r="J115" i="9"/>
  <c r="N115" i="9"/>
  <c r="R115" i="9"/>
  <c r="C115" i="9"/>
  <c r="G115" i="9"/>
  <c r="K115" i="9"/>
  <c r="O115" i="9"/>
  <c r="S115" i="9"/>
  <c r="B111" i="9"/>
  <c r="F111" i="9"/>
  <c r="J111" i="9"/>
  <c r="N111" i="9"/>
  <c r="R111" i="9"/>
  <c r="C111" i="9"/>
  <c r="G111" i="9"/>
  <c r="K111" i="9"/>
  <c r="O111" i="9"/>
  <c r="S111" i="9"/>
  <c r="B107" i="9"/>
  <c r="F107" i="9"/>
  <c r="J107" i="9"/>
  <c r="N107" i="9"/>
  <c r="R107" i="9"/>
  <c r="C107" i="9"/>
  <c r="G107" i="9"/>
  <c r="K107" i="9"/>
  <c r="O107" i="9"/>
  <c r="S107" i="9"/>
  <c r="D104" i="9"/>
  <c r="H104" i="9"/>
  <c r="L104" i="9"/>
  <c r="P104" i="9"/>
  <c r="B104" i="9"/>
  <c r="G104" i="9"/>
  <c r="M104" i="9"/>
  <c r="R104" i="9"/>
  <c r="C104" i="9"/>
  <c r="I104" i="9"/>
  <c r="N104" i="9"/>
  <c r="S104" i="9"/>
  <c r="S159" i="9"/>
  <c r="O159" i="9"/>
  <c r="K159" i="9"/>
  <c r="G159" i="9"/>
  <c r="S155" i="9"/>
  <c r="O155" i="9"/>
  <c r="K155" i="9"/>
  <c r="G155" i="9"/>
  <c r="S151" i="9"/>
  <c r="O151" i="9"/>
  <c r="K151" i="9"/>
  <c r="G151" i="9"/>
  <c r="P148" i="9"/>
  <c r="L148" i="9"/>
  <c r="H148" i="9"/>
  <c r="S147" i="9"/>
  <c r="O147" i="9"/>
  <c r="K147" i="9"/>
  <c r="G147" i="9"/>
  <c r="P143" i="9"/>
  <c r="J143" i="9"/>
  <c r="E143" i="9"/>
  <c r="O140" i="9"/>
  <c r="J140" i="9"/>
  <c r="E140" i="9"/>
  <c r="P138" i="9"/>
  <c r="K138" i="9"/>
  <c r="E138" i="9"/>
  <c r="P135" i="9"/>
  <c r="J135" i="9"/>
  <c r="E135" i="9"/>
  <c r="M132" i="9"/>
  <c r="E132" i="9"/>
  <c r="P131" i="9"/>
  <c r="H131" i="9"/>
  <c r="M128" i="9"/>
  <c r="E128" i="9"/>
  <c r="P127" i="9"/>
  <c r="H127" i="9"/>
  <c r="M124" i="9"/>
  <c r="E124" i="9"/>
  <c r="P123" i="9"/>
  <c r="H123" i="9"/>
  <c r="M120" i="9"/>
  <c r="E120" i="9"/>
  <c r="P119" i="9"/>
  <c r="H119" i="9"/>
  <c r="M116" i="9"/>
  <c r="E116" i="9"/>
  <c r="P115" i="9"/>
  <c r="H115" i="9"/>
  <c r="P111" i="9"/>
  <c r="H111" i="9"/>
  <c r="P107" i="9"/>
  <c r="H107" i="9"/>
  <c r="J104" i="9"/>
  <c r="B102" i="9"/>
  <c r="F102" i="9"/>
  <c r="J102" i="9"/>
  <c r="N102" i="9"/>
  <c r="R102" i="9"/>
  <c r="C102" i="9"/>
  <c r="H102" i="9"/>
  <c r="M102" i="9"/>
  <c r="S102" i="9"/>
  <c r="D102" i="9"/>
  <c r="I102" i="9"/>
  <c r="O102" i="9"/>
  <c r="R134" i="9"/>
  <c r="N134" i="9"/>
  <c r="J134" i="9"/>
  <c r="F134" i="9"/>
  <c r="R130" i="9"/>
  <c r="N130" i="9"/>
  <c r="J130" i="9"/>
  <c r="F130" i="9"/>
  <c r="R126" i="9"/>
  <c r="N126" i="9"/>
  <c r="J126" i="9"/>
  <c r="F126" i="9"/>
  <c r="R122" i="9"/>
  <c r="N122" i="9"/>
  <c r="J122" i="9"/>
  <c r="F122" i="9"/>
  <c r="R118" i="9"/>
  <c r="N118" i="9"/>
  <c r="J118" i="9"/>
  <c r="F118" i="9"/>
  <c r="R114" i="9"/>
  <c r="N114" i="9"/>
  <c r="J114" i="9"/>
  <c r="F114" i="9"/>
  <c r="R110" i="9"/>
  <c r="N110" i="9"/>
  <c r="J110" i="9"/>
  <c r="F110" i="9"/>
  <c r="C103" i="9"/>
  <c r="G103" i="9"/>
  <c r="K103" i="9"/>
  <c r="O103" i="9"/>
  <c r="S103" i="9"/>
  <c r="D100" i="9"/>
  <c r="H100" i="9"/>
  <c r="L100" i="9"/>
  <c r="P100" i="9"/>
  <c r="B98" i="9"/>
  <c r="F98" i="9"/>
  <c r="J98" i="9"/>
  <c r="N98" i="9"/>
  <c r="R98" i="9"/>
  <c r="S96" i="9"/>
  <c r="N96" i="9"/>
  <c r="I96" i="9"/>
  <c r="C96" i="9"/>
  <c r="C95" i="9"/>
  <c r="G95" i="9"/>
  <c r="K95" i="9"/>
  <c r="O95" i="9"/>
  <c r="S95" i="9"/>
  <c r="O94" i="9"/>
  <c r="I94" i="9"/>
  <c r="D94" i="9"/>
  <c r="D92" i="9"/>
  <c r="H92" i="9"/>
  <c r="L92" i="9"/>
  <c r="P92" i="9"/>
  <c r="N91" i="9"/>
  <c r="I91" i="9"/>
  <c r="D91" i="9"/>
  <c r="B90" i="9"/>
  <c r="F90" i="9"/>
  <c r="J90" i="9"/>
  <c r="N90" i="9"/>
  <c r="R90" i="9"/>
  <c r="R88" i="9"/>
  <c r="J88" i="9"/>
  <c r="M87" i="9"/>
  <c r="E87" i="9"/>
  <c r="R84" i="9"/>
  <c r="J84" i="9"/>
  <c r="M83" i="9"/>
  <c r="E83" i="9"/>
  <c r="R80" i="9"/>
  <c r="J80" i="9"/>
  <c r="I71" i="9"/>
  <c r="I67" i="9"/>
  <c r="R96" i="9"/>
  <c r="M96" i="9"/>
  <c r="G96" i="9"/>
  <c r="S94" i="9"/>
  <c r="M94" i="9"/>
  <c r="H94" i="9"/>
  <c r="R91" i="9"/>
  <c r="M91" i="9"/>
  <c r="H91" i="9"/>
  <c r="C88" i="9"/>
  <c r="G88" i="9"/>
  <c r="K88" i="9"/>
  <c r="O88" i="9"/>
  <c r="S88" i="9"/>
  <c r="D88" i="9"/>
  <c r="H88" i="9"/>
  <c r="L88" i="9"/>
  <c r="P88" i="9"/>
  <c r="L87" i="9"/>
  <c r="C84" i="9"/>
  <c r="G84" i="9"/>
  <c r="K84" i="9"/>
  <c r="O84" i="9"/>
  <c r="S84" i="9"/>
  <c r="D84" i="9"/>
  <c r="H84" i="9"/>
  <c r="L84" i="9"/>
  <c r="P84" i="9"/>
  <c r="L83" i="9"/>
  <c r="C80" i="9"/>
  <c r="G80" i="9"/>
  <c r="K80" i="9"/>
  <c r="O80" i="9"/>
  <c r="S80" i="9"/>
  <c r="D80" i="9"/>
  <c r="H80" i="9"/>
  <c r="L80" i="9"/>
  <c r="P80" i="9"/>
  <c r="B54" i="9"/>
  <c r="F54" i="9"/>
  <c r="J54" i="9"/>
  <c r="N54" i="9"/>
  <c r="R54" i="9"/>
  <c r="C54" i="9"/>
  <c r="G54" i="9"/>
  <c r="K54" i="9"/>
  <c r="O54" i="9"/>
  <c r="S54" i="9"/>
  <c r="D54" i="9"/>
  <c r="L54" i="9"/>
  <c r="E54" i="9"/>
  <c r="M54" i="9"/>
  <c r="H54" i="9"/>
  <c r="P54" i="9"/>
  <c r="D96" i="9"/>
  <c r="H96" i="9"/>
  <c r="L96" i="9"/>
  <c r="P96" i="9"/>
  <c r="B94" i="9"/>
  <c r="F94" i="9"/>
  <c r="J94" i="9"/>
  <c r="N94" i="9"/>
  <c r="R94" i="9"/>
  <c r="C91" i="9"/>
  <c r="G91" i="9"/>
  <c r="K91" i="9"/>
  <c r="O91" i="9"/>
  <c r="S91" i="9"/>
  <c r="B87" i="9"/>
  <c r="F87" i="9"/>
  <c r="J87" i="9"/>
  <c r="N87" i="9"/>
  <c r="R87" i="9"/>
  <c r="C87" i="9"/>
  <c r="G87" i="9"/>
  <c r="K87" i="9"/>
  <c r="O87" i="9"/>
  <c r="S87" i="9"/>
  <c r="B83" i="9"/>
  <c r="F83" i="9"/>
  <c r="J83" i="9"/>
  <c r="N83" i="9"/>
  <c r="R83" i="9"/>
  <c r="C83" i="9"/>
  <c r="G83" i="9"/>
  <c r="K83" i="9"/>
  <c r="O83" i="9"/>
  <c r="S83" i="9"/>
  <c r="N80" i="9"/>
  <c r="F80" i="9"/>
  <c r="B79" i="9"/>
  <c r="F79" i="9"/>
  <c r="J79" i="9"/>
  <c r="N79" i="9"/>
  <c r="R79" i="9"/>
  <c r="C79" i="9"/>
  <c r="G79" i="9"/>
  <c r="K79" i="9"/>
  <c r="O79" i="9"/>
  <c r="S79" i="9"/>
  <c r="B75" i="9"/>
  <c r="F75" i="9"/>
  <c r="J75" i="9"/>
  <c r="N75" i="9"/>
  <c r="R75" i="9"/>
  <c r="C75" i="9"/>
  <c r="G75" i="9"/>
  <c r="K75" i="9"/>
  <c r="O75" i="9"/>
  <c r="S75" i="9"/>
  <c r="D75" i="9"/>
  <c r="H75" i="9"/>
  <c r="L75" i="9"/>
  <c r="P75" i="9"/>
  <c r="B71" i="9"/>
  <c r="F71" i="9"/>
  <c r="J71" i="9"/>
  <c r="N71" i="9"/>
  <c r="R71" i="9"/>
  <c r="C71" i="9"/>
  <c r="G71" i="9"/>
  <c r="K71" i="9"/>
  <c r="O71" i="9"/>
  <c r="S71" i="9"/>
  <c r="D71" i="9"/>
  <c r="H71" i="9"/>
  <c r="L71" i="9"/>
  <c r="P71" i="9"/>
  <c r="B67" i="9"/>
  <c r="F67" i="9"/>
  <c r="J67" i="9"/>
  <c r="N67" i="9"/>
  <c r="R67" i="9"/>
  <c r="C67" i="9"/>
  <c r="G67" i="9"/>
  <c r="K67" i="9"/>
  <c r="O67" i="9"/>
  <c r="S67" i="9"/>
  <c r="D67" i="9"/>
  <c r="H67" i="9"/>
  <c r="L67" i="9"/>
  <c r="P67" i="9"/>
  <c r="D64" i="9"/>
  <c r="H64" i="9"/>
  <c r="L64" i="9"/>
  <c r="P64" i="9"/>
  <c r="B62" i="9"/>
  <c r="F62" i="9"/>
  <c r="J62" i="9"/>
  <c r="N62" i="9"/>
  <c r="R62" i="9"/>
  <c r="C59" i="9"/>
  <c r="G59" i="9"/>
  <c r="K59" i="9"/>
  <c r="O59" i="9"/>
  <c r="S59" i="9"/>
  <c r="C37" i="9"/>
  <c r="G37" i="9"/>
  <c r="K37" i="9"/>
  <c r="O37" i="9"/>
  <c r="S37" i="9"/>
  <c r="D37" i="9"/>
  <c r="H37" i="9"/>
  <c r="L37" i="9"/>
  <c r="P37" i="9"/>
  <c r="B37" i="9"/>
  <c r="J37" i="9"/>
  <c r="R37" i="9"/>
  <c r="E37" i="9"/>
  <c r="M37" i="9"/>
  <c r="F37" i="9"/>
  <c r="N37" i="9"/>
  <c r="R86" i="9"/>
  <c r="N86" i="9"/>
  <c r="J86" i="9"/>
  <c r="F86" i="9"/>
  <c r="R82" i="9"/>
  <c r="N82" i="9"/>
  <c r="J82" i="9"/>
  <c r="F82" i="9"/>
  <c r="R78" i="9"/>
  <c r="N78" i="9"/>
  <c r="J78" i="9"/>
  <c r="F78" i="9"/>
  <c r="P76" i="9"/>
  <c r="L76" i="9"/>
  <c r="H76" i="9"/>
  <c r="D76" i="9"/>
  <c r="R74" i="9"/>
  <c r="N74" i="9"/>
  <c r="J74" i="9"/>
  <c r="F74" i="9"/>
  <c r="P72" i="9"/>
  <c r="L72" i="9"/>
  <c r="H72" i="9"/>
  <c r="D72" i="9"/>
  <c r="R70" i="9"/>
  <c r="N70" i="9"/>
  <c r="J70" i="9"/>
  <c r="F70" i="9"/>
  <c r="P68" i="9"/>
  <c r="L68" i="9"/>
  <c r="H68" i="9"/>
  <c r="D68" i="9"/>
  <c r="R66" i="9"/>
  <c r="N66" i="9"/>
  <c r="J66" i="9"/>
  <c r="F66" i="9"/>
  <c r="O64" i="9"/>
  <c r="J64" i="9"/>
  <c r="E64" i="9"/>
  <c r="R63" i="9"/>
  <c r="M63" i="9"/>
  <c r="H63" i="9"/>
  <c r="P62" i="9"/>
  <c r="K62" i="9"/>
  <c r="E62" i="9"/>
  <c r="R60" i="9"/>
  <c r="M60" i="9"/>
  <c r="G60" i="9"/>
  <c r="P59" i="9"/>
  <c r="J59" i="9"/>
  <c r="E59" i="9"/>
  <c r="S58" i="9"/>
  <c r="M58" i="9"/>
  <c r="H58" i="9"/>
  <c r="R55" i="9"/>
  <c r="J55" i="9"/>
  <c r="D42" i="9"/>
  <c r="H42" i="9"/>
  <c r="L42" i="9"/>
  <c r="P42" i="9"/>
  <c r="B42" i="9"/>
  <c r="G42" i="9"/>
  <c r="M42" i="9"/>
  <c r="R42" i="9"/>
  <c r="C42" i="9"/>
  <c r="I42" i="9"/>
  <c r="N42" i="9"/>
  <c r="S42" i="9"/>
  <c r="E42" i="9"/>
  <c r="J42" i="9"/>
  <c r="O42" i="9"/>
  <c r="D22" i="9"/>
  <c r="H22" i="9"/>
  <c r="L22" i="9"/>
  <c r="P22" i="9"/>
  <c r="B22" i="9"/>
  <c r="G22" i="9"/>
  <c r="M22" i="9"/>
  <c r="R22" i="9"/>
  <c r="C22" i="9"/>
  <c r="I22" i="9"/>
  <c r="N22" i="9"/>
  <c r="S22" i="9"/>
  <c r="E22" i="9"/>
  <c r="J22" i="9"/>
  <c r="O22" i="9"/>
  <c r="F22" i="9"/>
  <c r="K22" i="9"/>
  <c r="Q22" i="9"/>
  <c r="S76" i="9"/>
  <c r="O76" i="9"/>
  <c r="K76" i="9"/>
  <c r="G76" i="9"/>
  <c r="S72" i="9"/>
  <c r="O72" i="9"/>
  <c r="K72" i="9"/>
  <c r="G72" i="9"/>
  <c r="S68" i="9"/>
  <c r="O68" i="9"/>
  <c r="K68" i="9"/>
  <c r="G68" i="9"/>
  <c r="S64" i="9"/>
  <c r="N64" i="9"/>
  <c r="I64" i="9"/>
  <c r="C64" i="9"/>
  <c r="C63" i="9"/>
  <c r="G63" i="9"/>
  <c r="K63" i="9"/>
  <c r="O63" i="9"/>
  <c r="S63" i="9"/>
  <c r="O62" i="9"/>
  <c r="I62" i="9"/>
  <c r="D62" i="9"/>
  <c r="D60" i="9"/>
  <c r="H60" i="9"/>
  <c r="L60" i="9"/>
  <c r="P60" i="9"/>
  <c r="N59" i="9"/>
  <c r="I59" i="9"/>
  <c r="D59" i="9"/>
  <c r="B58" i="9"/>
  <c r="F58" i="9"/>
  <c r="J58" i="9"/>
  <c r="N58" i="9"/>
  <c r="R58" i="9"/>
  <c r="C55" i="9"/>
  <c r="G55" i="9"/>
  <c r="K55" i="9"/>
  <c r="O55" i="9"/>
  <c r="S55" i="9"/>
  <c r="D55" i="9"/>
  <c r="H55" i="9"/>
  <c r="L55" i="9"/>
  <c r="P55" i="9"/>
  <c r="B51" i="9"/>
  <c r="F51" i="9"/>
  <c r="J51" i="9"/>
  <c r="N51" i="9"/>
  <c r="R51" i="9"/>
  <c r="C51" i="9"/>
  <c r="G51" i="9"/>
  <c r="K51" i="9"/>
  <c r="O51" i="9"/>
  <c r="S51" i="9"/>
  <c r="D51" i="9"/>
  <c r="H51" i="9"/>
  <c r="L51" i="9"/>
  <c r="P51" i="9"/>
  <c r="B47" i="9"/>
  <c r="F47" i="9"/>
  <c r="J47" i="9"/>
  <c r="N47" i="9"/>
  <c r="R47" i="9"/>
  <c r="C47" i="9"/>
  <c r="G47" i="9"/>
  <c r="K47" i="9"/>
  <c r="O47" i="9"/>
  <c r="S47" i="9"/>
  <c r="D47" i="9"/>
  <c r="H47" i="9"/>
  <c r="L47" i="9"/>
  <c r="P47" i="9"/>
  <c r="S50" i="9"/>
  <c r="O50" i="9"/>
  <c r="K50" i="9"/>
  <c r="G50" i="9"/>
  <c r="C50" i="9"/>
  <c r="S46" i="9"/>
  <c r="O46" i="9"/>
  <c r="K46" i="9"/>
  <c r="G46" i="9"/>
  <c r="C46" i="9"/>
  <c r="B36" i="9"/>
  <c r="F36" i="9"/>
  <c r="J36" i="9"/>
  <c r="N36" i="9"/>
  <c r="R36" i="9"/>
  <c r="C36" i="9"/>
  <c r="G36" i="9"/>
  <c r="K36" i="9"/>
  <c r="O36" i="9"/>
  <c r="S36" i="9"/>
  <c r="I28" i="9"/>
  <c r="P56" i="9"/>
  <c r="L56" i="9"/>
  <c r="H56" i="9"/>
  <c r="P52" i="9"/>
  <c r="L52" i="9"/>
  <c r="H52" i="9"/>
  <c r="R50" i="9"/>
  <c r="N50" i="9"/>
  <c r="J50" i="9"/>
  <c r="F50" i="9"/>
  <c r="P48" i="9"/>
  <c r="L48" i="9"/>
  <c r="H48" i="9"/>
  <c r="R46" i="9"/>
  <c r="N46" i="9"/>
  <c r="J46" i="9"/>
  <c r="F46" i="9"/>
  <c r="B44" i="9"/>
  <c r="F44" i="9"/>
  <c r="J44" i="9"/>
  <c r="C41" i="9"/>
  <c r="G41" i="9"/>
  <c r="K41" i="9"/>
  <c r="O41" i="9"/>
  <c r="S41" i="9"/>
  <c r="P36" i="9"/>
  <c r="H36" i="9"/>
  <c r="B32" i="9"/>
  <c r="F32" i="9"/>
  <c r="J32" i="9"/>
  <c r="N32" i="9"/>
  <c r="R32" i="9"/>
  <c r="C32" i="9"/>
  <c r="G32" i="9"/>
  <c r="K32" i="9"/>
  <c r="O32" i="9"/>
  <c r="S32" i="9"/>
  <c r="D32" i="9"/>
  <c r="H32" i="9"/>
  <c r="L32" i="9"/>
  <c r="P32" i="9"/>
  <c r="C25" i="9"/>
  <c r="G25" i="9"/>
  <c r="K25" i="9"/>
  <c r="O25" i="9"/>
  <c r="S25" i="9"/>
  <c r="B25" i="9"/>
  <c r="H25" i="9"/>
  <c r="M25" i="9"/>
  <c r="R25" i="9"/>
  <c r="D25" i="9"/>
  <c r="I25" i="9"/>
  <c r="N25" i="9"/>
  <c r="E25" i="9"/>
  <c r="J25" i="9"/>
  <c r="P25" i="9"/>
  <c r="B28" i="9"/>
  <c r="F28" i="9"/>
  <c r="J28" i="9"/>
  <c r="N28" i="9"/>
  <c r="R28" i="9"/>
  <c r="C28" i="9"/>
  <c r="G28" i="9"/>
  <c r="K28" i="9"/>
  <c r="O28" i="9"/>
  <c r="S28" i="9"/>
  <c r="D28" i="9"/>
  <c r="H28" i="9"/>
  <c r="L28" i="9"/>
  <c r="P28" i="9"/>
  <c r="C18" i="9"/>
  <c r="G18" i="9"/>
  <c r="K18" i="9"/>
  <c r="O18" i="9"/>
  <c r="S18" i="9"/>
  <c r="D18" i="9"/>
  <c r="H18" i="9"/>
  <c r="L18" i="9"/>
  <c r="P18" i="9"/>
  <c r="C14" i="9"/>
  <c r="G14" i="9"/>
  <c r="K14" i="9"/>
  <c r="O14" i="9"/>
  <c r="S14" i="9"/>
  <c r="D14" i="9"/>
  <c r="H14" i="9"/>
  <c r="L14" i="9"/>
  <c r="P14" i="9"/>
  <c r="C10" i="9"/>
  <c r="G10" i="9"/>
  <c r="K10" i="9"/>
  <c r="O10" i="9"/>
  <c r="S10" i="9"/>
  <c r="D10" i="9"/>
  <c r="H10" i="9"/>
  <c r="L10" i="9"/>
  <c r="P10" i="9"/>
  <c r="C6" i="9"/>
  <c r="G6" i="9"/>
  <c r="K6" i="9"/>
  <c r="O6" i="9"/>
  <c r="S6" i="9"/>
  <c r="D6" i="9"/>
  <c r="H6" i="9"/>
  <c r="L6" i="9"/>
  <c r="P6" i="9"/>
  <c r="P33" i="9"/>
  <c r="L33" i="9"/>
  <c r="H33" i="9"/>
  <c r="D33" i="9"/>
  <c r="P29" i="9"/>
  <c r="L29" i="9"/>
  <c r="H29" i="9"/>
  <c r="D29" i="9"/>
  <c r="D26" i="9"/>
  <c r="H26" i="9"/>
  <c r="L26" i="9"/>
  <c r="P26" i="9"/>
  <c r="B24" i="9"/>
  <c r="F24" i="9"/>
  <c r="J24" i="9"/>
  <c r="N24" i="9"/>
  <c r="R24" i="9"/>
  <c r="C21" i="9"/>
  <c r="G21" i="9"/>
  <c r="K21" i="9"/>
  <c r="O21" i="9"/>
  <c r="S21" i="9"/>
  <c r="N18" i="9"/>
  <c r="F18" i="9"/>
  <c r="B17" i="9"/>
  <c r="F17" i="9"/>
  <c r="J17" i="9"/>
  <c r="N17" i="9"/>
  <c r="R17" i="9"/>
  <c r="C17" i="9"/>
  <c r="G17" i="9"/>
  <c r="K17" i="9"/>
  <c r="O17" i="9"/>
  <c r="S17" i="9"/>
  <c r="N14" i="9"/>
  <c r="F14" i="9"/>
  <c r="B13" i="9"/>
  <c r="F13" i="9"/>
  <c r="J13" i="9"/>
  <c r="N13" i="9"/>
  <c r="R13" i="9"/>
  <c r="C13" i="9"/>
  <c r="G13" i="9"/>
  <c r="K13" i="9"/>
  <c r="O13" i="9"/>
  <c r="S13" i="9"/>
  <c r="N10" i="9"/>
  <c r="F10" i="9"/>
  <c r="B9" i="9"/>
  <c r="F9" i="9"/>
  <c r="J9" i="9"/>
  <c r="N9" i="9"/>
  <c r="R9" i="9"/>
  <c r="C9" i="9"/>
  <c r="G9" i="9"/>
  <c r="K9" i="9"/>
  <c r="O9" i="9"/>
  <c r="S9" i="9"/>
  <c r="N6" i="9"/>
  <c r="F6" i="9"/>
  <c r="B5" i="9"/>
  <c r="F5" i="9"/>
  <c r="J5" i="9"/>
  <c r="N5" i="9"/>
  <c r="R5" i="9"/>
  <c r="C5" i="9"/>
  <c r="G5" i="9"/>
  <c r="K5" i="9"/>
  <c r="O5" i="9"/>
  <c r="S5" i="9"/>
  <c r="P38" i="9"/>
  <c r="L38" i="9"/>
  <c r="H38" i="9"/>
  <c r="P34" i="9"/>
  <c r="L34" i="9"/>
  <c r="H34" i="9"/>
  <c r="S33" i="9"/>
  <c r="O33" i="9"/>
  <c r="K33" i="9"/>
  <c r="G33" i="9"/>
  <c r="P30" i="9"/>
  <c r="L30" i="9"/>
  <c r="H30" i="9"/>
  <c r="S29" i="9"/>
  <c r="O29" i="9"/>
  <c r="K29" i="9"/>
  <c r="G29" i="9"/>
  <c r="O26" i="9"/>
  <c r="J26" i="9"/>
  <c r="E26" i="9"/>
  <c r="P24" i="9"/>
  <c r="K24" i="9"/>
  <c r="E24" i="9"/>
  <c r="P21" i="9"/>
  <c r="J21" i="9"/>
  <c r="E21" i="9"/>
  <c r="M18" i="9"/>
  <c r="E18" i="9"/>
  <c r="P17" i="9"/>
  <c r="H17" i="9"/>
  <c r="M14" i="9"/>
  <c r="E14" i="9"/>
  <c r="R20" i="9"/>
  <c r="N20" i="9"/>
  <c r="J20" i="9"/>
  <c r="F20" i="9"/>
  <c r="R16" i="9"/>
  <c r="N16" i="9"/>
  <c r="J16" i="9"/>
  <c r="F16" i="9"/>
  <c r="R12" i="9"/>
  <c r="N12" i="9"/>
  <c r="J12" i="9"/>
  <c r="F12" i="9"/>
  <c r="R8" i="9"/>
  <c r="N8" i="9"/>
  <c r="J8" i="9"/>
  <c r="F8" i="9"/>
  <c r="F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A62510E4-8F1E-4CA6-8CB9-D332C92058A4}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5263D2AE-37B7-46DC-950C-5C2F03471985}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1F00F0EA-48F5-437D-9DAA-C9176A39691F}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30F7526D-1DDD-4166-B382-04D13A4F742A}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64F44126-F4BB-4F5E-9680-324EC6254C7C}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03D744C9-CD59-433B-86E8-4AF43AB38E77}" shapeId="0" xr:uid="{00000000-0006-0000-02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76EB66FD-008D-43BF-A70B-9ED53BF29CCC}" shapeId="0" xr:uid="{00000000-0006-0000-02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69F8DEEF-88E3-469F-84D5-86DCA4D6B833}" shapeId="0" xr:uid="{00000000-0006-0000-02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AC1CE88D-CFA3-4A46-958C-4320F2D45F08}" shapeId="0" xr:uid="{00000000-0006-0000-02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3099DCCE-A480-44AB-BDD7-489FBF3389DE}" shapeId="0" xr:uid="{00000000-0006-0000-02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5907216A-8367-437C-AA05-59256EF0BD39}" shapeId="0" xr:uid="{00000000-0006-0000-02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E30C0ABC-1FDD-464A-A265-F383B5EA1B5D}" shapeId="0" xr:uid="{00000000-0006-0000-02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5628A306-682A-4EDF-B6B5-DCEF15B4D55C}" shapeId="0" xr:uid="{00000000-0006-0000-02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7DAED9C8-B4ED-43CC-9FB3-54648B7769F7}" shapeId="0" xr:uid="{00000000-0006-0000-02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1361EF0C-C279-47C6-B700-79DEBBF41E2C}" shapeId="0" xr:uid="{00000000-0006-0000-02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43E4F832-DB4C-4FAA-8097-177E11B8C413}" shapeId="0" xr:uid="{00000000-0006-0000-02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7647BB95-D04A-41EA-B59B-DCDECCCD24CE}" shapeId="0" xr:uid="{00000000-0006-0000-02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91FAD33E-469E-4BA7-BEE2-C0F6E8A045B7}" shapeId="0" xr:uid="{00000000-0006-0000-02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FC53A88B-CBC2-4B40-B8D8-1DC204B197EA}" shapeId="0" xr:uid="{00000000-0006-0000-02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A82B9650-EAC7-4748-90EA-35453ED9D5D4}" shapeId="0" xr:uid="{00000000-0006-0000-02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C5C2B2B9-8461-4E8E-B78A-5EF2751B451F}" shapeId="0" xr:uid="{00000000-0006-0000-02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CC0CD8FB-0818-460E-858E-2ABE9A9BC91F}" shapeId="0" xr:uid="{00000000-0006-0000-02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5707E7BD-35E3-4F64-BD4B-25E4EA104ACD}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11F8E8DC-FE60-4A96-B140-A66419E95FF1}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5D3D2B5-A29F-4C95-8E22-D515CF60523F}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12CCCAE4-0440-4275-A96A-7BCE27E918C1}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612063AC-6FFB-44FD-ACEB-1765BC12F9AC}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A8AFE612-E2C3-465B-A512-5D5266B7A6AF}" shapeId="0" xr:uid="{00000000-0006-0000-03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7C1CB929-0849-47E2-AD75-B0A5F426C02D}" shapeId="0" xr:uid="{00000000-0006-0000-03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498AFD7A-71E0-40A2-9209-DA8ED2C5019A}" shapeId="0" xr:uid="{00000000-0006-0000-03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BE0E33D6-CF8D-4D0C-9495-177E8082D93E}" shapeId="0" xr:uid="{00000000-0006-0000-03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E319F543-6FAC-42C2-8D71-69612695984E}" shapeId="0" xr:uid="{00000000-0006-0000-03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80D4F9D4-8A36-486B-B9A6-9482C6D88AD8}" shapeId="0" xr:uid="{00000000-0006-0000-03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2A295F14-AC74-4DB3-80AA-B25444F0DCBA}" shapeId="0" xr:uid="{00000000-0006-0000-03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1742F240-875E-4A49-8B2D-B6E59978A6CE}" shapeId="0" xr:uid="{00000000-0006-0000-03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275C5D4E-FAD3-427E-BBB3-81DF7E16E16D}" shapeId="0" xr:uid="{00000000-0006-0000-03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84C140C1-FB98-4718-8AD3-FF4B5EC11A49}" shapeId="0" xr:uid="{00000000-0006-0000-03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1EADD2A2-55A1-45BC-86BA-3FF2D3819674}" shapeId="0" xr:uid="{00000000-0006-0000-03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2E178E3A-EEB3-4F7C-B8C4-94920E281C01}" shapeId="0" xr:uid="{00000000-0006-0000-03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2FC58AC1-9B46-414A-BF8A-6874D3DF7789}" shapeId="0" xr:uid="{00000000-0006-0000-03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CE18486D-BA76-4A90-A5F3-A5C11CE21034}" shapeId="0" xr:uid="{00000000-0006-0000-03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0CB2721F-C9A7-47AB-BC2D-D6B3AEF91BA8}" shapeId="0" xr:uid="{00000000-0006-0000-03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33D5A6E5-00B7-44D9-94C6-D25D243E432E}" shapeId="0" xr:uid="{00000000-0006-0000-03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C1E6E898-CDB1-442A-8350-297202CDC1A2}" shapeId="0" xr:uid="{00000000-0006-0000-03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F6024514-44E1-47F5-AA7B-8C499AB5A58A}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4A46C98D-E51D-4B78-9144-5A796CCBA9C4}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972F5470-CF00-4A1C-BA1D-6A4BE8EF1DB0}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9218C2BF-D5F4-413D-B9DB-2027840093C2}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18023162-ED4F-423C-A849-978D5519E9AC}" shapeId="0" xr:uid="{00000000-0006-0000-04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D1CD091A-9E2F-4673-BF39-EC315F88CE38}" shapeId="0" xr:uid="{00000000-0006-0000-04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BD5BF587-D8E6-441C-B43A-81C60413A069}" shapeId="0" xr:uid="{00000000-0006-0000-04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EC9A5D8F-519D-45B2-B0EF-6EE28228ABA8}" shapeId="0" xr:uid="{00000000-0006-0000-04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5DAF3FF1-1F6A-4E0B-A3AD-5FD1B690447B}" shapeId="0" xr:uid="{00000000-0006-0000-04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80F749B7-0634-4403-BA3D-5835AD830EF6}" shapeId="0" xr:uid="{00000000-0006-0000-04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304FB76E-69A6-440A-82F5-B047327F009C}" shapeId="0" xr:uid="{00000000-0006-0000-04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5B6F4CF7-D7D3-4B2E-9005-316F6F4968FF}" shapeId="0" xr:uid="{00000000-0006-0000-04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25D26415-38EE-43E6-8686-43E9D1C599AD}" shapeId="0" xr:uid="{00000000-0006-0000-04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BC864EE5-7C72-4768-901C-241F3A481F96}" shapeId="0" xr:uid="{00000000-0006-0000-04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C264D265-16C0-43B7-90B5-97D22757C56D}" shapeId="0" xr:uid="{00000000-0006-0000-04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8E8EDEE3-3465-4865-B6C7-D8EFC3E068BC}" shapeId="0" xr:uid="{00000000-0006-0000-04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C2338964-3485-4E78-80B5-33D2298FEB44}" shapeId="0" xr:uid="{00000000-0006-0000-04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24DA4E53-341B-4D49-8622-FF893F9C23E8}" shapeId="0" xr:uid="{00000000-0006-0000-04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BED42015-A562-48D1-A736-7CECEA12CECA}" shapeId="0" xr:uid="{00000000-0006-0000-04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2BC6439E-D0FE-4D5A-AF5B-0DF495A85C1B}" shapeId="0" xr:uid="{00000000-0006-0000-04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C5CA1F6B-742B-42CB-A662-4194F65025D7}" shapeId="0" xr:uid="{00000000-0006-0000-04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63287E38-944C-4D43-982D-058F865EBDB4}" shapeId="0" xr:uid="{00000000-0006-0000-04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12FBD202-A61F-42D2-A457-C7ED1298D94B}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A12BFD8C-3EEA-4686-9CD4-3E6F18822C24}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F7516EF0-009B-4683-A9ED-EA7CBECE555F}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F6E30106-08A9-4362-8737-7A93B32D9601}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AE303983-E21B-42DD-AECE-A128F6E9BCEA}" shapeId="0" xr:uid="{00000000-0006-0000-05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99B9FA4E-7E7B-4049-9034-F92D1A3AF42F}" shapeId="0" xr:uid="{00000000-0006-0000-05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BF22FE8A-2711-4E56-821E-4BB43B094811}" shapeId="0" xr:uid="{00000000-0006-0000-05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0604B512-C961-4901-8AFE-D5185BD3697A}" shapeId="0" xr:uid="{00000000-0006-0000-05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48C02881-2497-4124-867B-A048C968ABB3}" shapeId="0" xr:uid="{00000000-0006-0000-05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23EB5991-4D3E-482F-9F5A-BA2DD2DB0184}" shapeId="0" xr:uid="{00000000-0006-0000-05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7E4E2426-F5B4-4C81-B8DD-9CB33F1F1169}" shapeId="0" xr:uid="{00000000-0006-0000-05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02FC3EDA-29D7-47C2-9CAD-AAA91935F12B}" shapeId="0" xr:uid="{00000000-0006-0000-05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BF434BEB-FD3A-40D8-89E5-E8F0700FBD91}" shapeId="0" xr:uid="{00000000-0006-0000-05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04E26416-8C8F-4824-BFF7-781C9BEDC47B}" shapeId="0" xr:uid="{00000000-0006-0000-05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5F88739F-EDE1-46C8-A264-553E5A12FCBD}" shapeId="0" xr:uid="{00000000-0006-0000-05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7D25E586-B705-4700-AC3A-D3622B12CB4B}" shapeId="0" xr:uid="{00000000-0006-0000-05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09ECE592-7C6D-4063-934D-646A2C75C21F}" shapeId="0" xr:uid="{00000000-0006-0000-05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412E17AB-BEB3-47F9-A183-371669DCA748}" shapeId="0" xr:uid="{00000000-0006-0000-05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3F7D03B7-0B4C-4F60-94A9-B39771BBDAFA}" shapeId="0" xr:uid="{00000000-0006-0000-05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A048B4E2-CC27-44DA-807E-907599F8A0D3}" shapeId="0" xr:uid="{00000000-0006-0000-05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EBE50093-3B55-475B-B94F-6CC2C7C187CA}" shapeId="0" xr:uid="{00000000-0006-0000-05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1E2E2E59-F917-47B3-8660-F474C088D841}" shapeId="0" xr:uid="{00000000-0006-0000-05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74464AE8-6013-4F60-B454-3D7C8EFA8440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E3631ABD-791B-4AE7-A80F-22FBEB65DEA2}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164C459-AE49-4814-83C5-AFB29F23AD17}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CC13551D-3C5D-47D1-91E3-27556DB0EE14}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CA2FC23C-A08B-4528-AAB2-DFA49572885D}" shapeId="0" xr:uid="{00000000-0006-0000-06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E240FF3C-07AD-4AEC-BFDB-59CC1F6CECEA}" shapeId="0" xr:uid="{00000000-0006-0000-06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E4849B74-0FBE-4C87-A648-B8E78F67CCB4}" shapeId="0" xr:uid="{00000000-0006-0000-06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D88299E6-7213-4AA1-928C-8164491906BC}" shapeId="0" xr:uid="{00000000-0006-0000-06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E617CB9F-1760-498D-901F-5AC1C0961CF6}" shapeId="0" xr:uid="{00000000-0006-0000-06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B9CE03FB-20F9-4DBF-9D03-CAC4C52F68E0}" shapeId="0" xr:uid="{00000000-0006-0000-06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69E93C0B-C044-445E-B77B-A32A74EC90FD}" shapeId="0" xr:uid="{00000000-0006-0000-06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19B4113A-99CE-437F-9DB3-37442EBED9DA}" shapeId="0" xr:uid="{00000000-0006-0000-06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87110F63-A1C0-4DDE-9ED6-98E1E9F681FF}" shapeId="0" xr:uid="{00000000-0006-0000-06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D29CE886-84E6-4FF5-A379-5A18DC348467}" shapeId="0" xr:uid="{00000000-0006-0000-06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E9C1379A-E5A4-4644-9E08-6D7AADD5B007}" shapeId="0" xr:uid="{00000000-0006-0000-06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E7AC81F1-B528-41AF-A06F-07C87042A270}" shapeId="0" xr:uid="{00000000-0006-0000-06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F2E23C15-02DD-4453-B293-BF252D1F2CD9}" shapeId="0" xr:uid="{00000000-0006-0000-06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60E01F32-A55D-4366-9CE1-01DB034CDE29}" shapeId="0" xr:uid="{00000000-0006-0000-06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3154303D-F189-426B-B53D-86E6171E8CB3}" shapeId="0" xr:uid="{00000000-0006-0000-06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D46ED168-E126-44D5-9A82-8D826811337F}" shapeId="0" xr:uid="{00000000-0006-0000-06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34C99BDE-CBB4-480A-B973-CF259E09D927}" shapeId="0" xr:uid="{00000000-0006-0000-06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9A39C3E8-40BC-4C6B-A1BA-18A97AC355BB}" shapeId="0" xr:uid="{00000000-0006-0000-06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Note</author>
  </authors>
  <commentList>
    <comment ref="D1" authorId="0" guid="{D8F462BB-42EF-4EB1-BE1D-9CE4548A11E2}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CPI 2010 Score -  </t>
        </r>
        <r>
          <rPr>
            <sz val="9"/>
            <color indexed="81"/>
            <rFont val="Tahoma"/>
            <family val="2"/>
          </rPr>
          <t>relates to the degree to which corruption is perceived to exist among public officials and politicians by business people and country analysts. Score ranges between 10 (highly clean) and 0 (highly corrupt).</t>
        </r>
      </text>
    </comment>
    <comment ref="F1" authorId="0" guid="{6C118D7E-C2AE-4553-BB59-196ADC0F401E}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Surveys Used -  </t>
        </r>
        <r>
          <rPr>
            <sz val="9"/>
            <color indexed="81"/>
            <rFont val="Tahoma"/>
            <family val="2"/>
          </rPr>
          <t>Reflects the number of surveys or assessments used to calculate the CPI score for each country. In 2010  there were 13 surveys and expert assessments used and at least 3 were required for a country to be included in the CPI.</t>
        </r>
      </text>
    </comment>
    <comment ref="G1" authorId="0" guid="{AA213730-492B-4815-9496-D97C27A0F953}" shapeId="0" xr:uid="{00000000-0006-0000-0700-000003000000}">
      <text>
        <r>
          <rPr>
            <b/>
            <sz val="9"/>
            <color indexed="81"/>
            <rFont val="Tahoma"/>
            <family val="2"/>
          </rPr>
          <t xml:space="preserve">Standard Deviation - 
   </t>
        </r>
        <r>
          <rPr>
            <sz val="9"/>
            <color indexed="81"/>
            <rFont val="Tahoma"/>
            <family val="2"/>
          </rPr>
          <t>indicates differences in the values of the sources. The smaller the Standard Deviation the greater the agreement in the valuation of the sources.</t>
        </r>
      </text>
    </comment>
    <comment ref="H1" authorId="0" guid="{B7BC87CA-F70C-4C06-AE47-26C4D3BF06CE}" shapeId="0" xr:uid="{00000000-0006-0000-0700-000004000000}">
      <text>
        <r>
          <rPr>
            <b/>
            <sz val="9"/>
            <color indexed="81"/>
            <rFont val="Tahoma"/>
            <family val="2"/>
          </rPr>
          <t xml:space="preserve">High-Low Range  - 
</t>
        </r>
        <r>
          <rPr>
            <sz val="9"/>
            <color indexed="81"/>
            <rFont val="Tahoma"/>
            <family val="2"/>
          </rPr>
          <t xml:space="preserve">   provides the highest and lowest values of the sources. </t>
        </r>
      </text>
    </comment>
    <comment ref="J1" authorId="0" guid="{946C0230-3F1F-44A2-B22E-292632CA7364}" shapeId="0" xr:uid="{00000000-0006-0000-0700-000005000000}">
      <text>
        <r>
          <rPr>
            <b/>
            <sz val="9"/>
            <color indexed="81"/>
            <rFont val="Tahoma"/>
            <family val="2"/>
          </rPr>
          <t xml:space="preserve">The confidence range -
</t>
        </r>
        <r>
          <rPr>
            <sz val="9"/>
            <color indexed="81"/>
            <rFont val="Tahoma"/>
            <family val="2"/>
          </rPr>
          <t xml:space="preserve">    provides a range of possible values of the CPI score. This reflects how a country's score may vary, depending on measurement precision. Nominally, with 5 percent probability the score is above this range and with another 5 percent it is below. </t>
        </r>
      </text>
    </comment>
    <comment ref="L1" authorId="1" guid="{B5738376-3ABC-4C45-9B3D-858F0A9D5586}" shapeId="0" xr:uid="{00000000-0006-0000-0700-00000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African Development Bank Governance Ratings
Code
</t>
        </r>
      </text>
    </comment>
    <comment ref="M1" authorId="1" guid="{3A7545BA-C9D5-4DDB-9C39-65A548F7AE4A}" shapeId="0" xr:uid="{00000000-0006-0000-0700-000007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Asian Development Bank Country Performance Assessment
Code
</t>
        </r>
      </text>
    </comment>
    <comment ref="N1" authorId="1" guid="{953DE722-91D9-4908-B94F-027137C356C1}" shapeId="0" xr:uid="{00000000-0006-0000-0700-000008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Sustainable Governance Indicators
Code
</t>
        </r>
      </text>
    </comment>
    <comment ref="O1" authorId="1" guid="{96DA73E4-6D6B-4983-A5FC-588F8A40D92A}" shapeId="0" xr:uid="{00000000-0006-0000-0700-000009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Bertelsmann Foundation Transformation Index 
Code
</t>
        </r>
      </text>
    </comment>
    <comment ref="P1" authorId="1" guid="{8B081140-6330-4B20-9D14-19F7640D0543}" shapeId="0" xr:uid="{00000000-0006-0000-0700-00000A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Economist Intelligence Unit Country Risk Assessment
Code
</t>
        </r>
      </text>
    </comment>
    <comment ref="Q1" authorId="1" guid="{DF0DB4FC-B848-48AF-BD20-0376AAA81FBD}" shapeId="0" xr:uid="{00000000-0006-0000-0700-00000B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Freedom House Nations in Transit
Code
</t>
        </r>
      </text>
    </comment>
    <comment ref="R1" authorId="1" guid="{5B114356-4A63-4A1C-A499-999DE2B8F70E}" shapeId="0" xr:uid="{00000000-0006-0000-0700-00000C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Global Insight Country Risk Ratings  
Code
</t>
        </r>
      </text>
    </comment>
    <comment ref="S1" authorId="1" guid="{BE2DFFE6-908E-4D53-90BD-32BE3AAE5200}" shapeId="0" xr:uid="{00000000-0006-0000-0700-00000D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2010  
Code
</t>
        </r>
      </text>
    </comment>
    <comment ref="T1" authorId="1" guid="{F9CDFFAB-6751-4419-9DD1-B10E912B3E44}" shapeId="0" xr:uid="{00000000-0006-0000-0700-00000E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IMD World Competitiveness Year Book 2011  
Code
</t>
        </r>
      </text>
    </comment>
    <comment ref="U1" authorId="1" guid="{4D604076-B31F-40A9-B7AD-458DA38149EB}" shapeId="0" xr:uid="{00000000-0006-0000-0700-00000F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2010
Code
</t>
        </r>
      </text>
    </comment>
    <comment ref="V1" authorId="1" guid="{2D3235E0-4FC1-48DA-9FC6-6B0D9ED54D0E}" shapeId="0" xr:uid="{00000000-0006-0000-0700-000010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and Economic Risk Consultancy 2011
Code
</t>
        </r>
      </text>
    </comment>
    <comment ref="W1" authorId="1" guid="{515DC1ED-D956-4B2B-B1D2-51B42655AA25}" shapeId="0" xr:uid="{00000000-0006-0000-0700-000011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Political Risk Services International Country Risk Guide
Code
</t>
        </r>
      </text>
    </comment>
    <comment ref="X1" authorId="1" guid="{D42F5E47-09C1-401C-8175-8274E1D4B76F}" shapeId="0" xr:uid="{00000000-0006-0000-0700-000012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Transparency International Bribe Payers Survey
Code
</t>
        </r>
      </text>
    </comment>
    <comment ref="Y1" authorId="1" guid="{A3DC54F2-BAE9-4483-8796-76E9ADB15E9E}" shapeId="0" xr:uid="{00000000-0006-0000-0700-000013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Bank Country Performance and Institutional Assessment
Code
</t>
        </r>
      </text>
    </comment>
    <comment ref="Z1" authorId="1" guid="{F4DD7D93-95B8-41D2-9A3C-F40CC1D56F23}" shapeId="0" xr:uid="{00000000-0006-0000-0700-000014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2010
Code
</t>
        </r>
      </text>
    </comment>
    <comment ref="AA1" authorId="1" guid="{81E639F3-7104-4DAD-BB4D-B021A6EA0452}" shapeId="0" xr:uid="{00000000-0006-0000-0700-000015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Economic Forum Executive Opinion Survey (EOS) 2011
Code
</t>
        </r>
      </text>
    </comment>
    <comment ref="AB1" authorId="1" guid="{0A286554-90BA-4148-B9A6-B0AA7B37A7AA}" shapeId="0" xr:uid="{00000000-0006-0000-0700-00001600000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World Justice Project Rule of Law Index
Code
</t>
        </r>
      </text>
    </comment>
  </commentList>
</comments>
</file>

<file path=xl/sharedStrings.xml><?xml version="1.0" encoding="utf-8"?>
<sst xmlns="http://schemas.openxmlformats.org/spreadsheetml/2006/main" count="1019" uniqueCount="285">
  <si>
    <t>country</t>
  </si>
  <si>
    <t>Denmark</t>
  </si>
  <si>
    <t>New Zealand</t>
  </si>
  <si>
    <t>Singapore</t>
  </si>
  <si>
    <t>Finland</t>
  </si>
  <si>
    <t>Sweden</t>
  </si>
  <si>
    <t>Canada</t>
  </si>
  <si>
    <t>Netherlands</t>
  </si>
  <si>
    <t>Australia</t>
  </si>
  <si>
    <t>Switzerland</t>
  </si>
  <si>
    <t>Norway</t>
  </si>
  <si>
    <t>Iceland</t>
  </si>
  <si>
    <t>Luxembourg</t>
  </si>
  <si>
    <t>Hong Kong</t>
  </si>
  <si>
    <t>Ireland</t>
  </si>
  <si>
    <t>Austria</t>
  </si>
  <si>
    <t>Germany</t>
  </si>
  <si>
    <t>Barbados</t>
  </si>
  <si>
    <t>Japan</t>
  </si>
  <si>
    <t>Qatar</t>
  </si>
  <si>
    <t>United Kingdom</t>
  </si>
  <si>
    <t>Chile</t>
  </si>
  <si>
    <t>Belgium</t>
  </si>
  <si>
    <t>Uruguay</t>
  </si>
  <si>
    <t>France</t>
  </si>
  <si>
    <t>Estonia</t>
  </si>
  <si>
    <t>Slovenia</t>
  </si>
  <si>
    <t>Cyprus</t>
  </si>
  <si>
    <t>United Arab Emirates</t>
  </si>
  <si>
    <t>Israel</t>
  </si>
  <si>
    <t>Spain</t>
  </si>
  <si>
    <t>Portugal</t>
  </si>
  <si>
    <t>Botswana</t>
  </si>
  <si>
    <t>Puerto Rico</t>
  </si>
  <si>
    <t>Taiwan</t>
  </si>
  <si>
    <t>Bhutan</t>
  </si>
  <si>
    <t>Malta</t>
  </si>
  <si>
    <t>Brunei</t>
  </si>
  <si>
    <t>Mauritius</t>
  </si>
  <si>
    <t>Costa Rica</t>
  </si>
  <si>
    <t>Oman</t>
  </si>
  <si>
    <t>Poland</t>
  </si>
  <si>
    <t>Dominica</t>
  </si>
  <si>
    <t>Cape Verde</t>
  </si>
  <si>
    <t>Lithuania</t>
  </si>
  <si>
    <t>Bahrain</t>
  </si>
  <si>
    <t>Seychelles</t>
  </si>
  <si>
    <t>Hungary</t>
  </si>
  <si>
    <t>Jordan</t>
  </si>
  <si>
    <t>Saudi Arabia</t>
  </si>
  <si>
    <t>Czech Republic</t>
  </si>
  <si>
    <t>Kuwait</t>
  </si>
  <si>
    <t>South Africa</t>
  </si>
  <si>
    <t>Malaysia</t>
  </si>
  <si>
    <t>Namibia</t>
  </si>
  <si>
    <t>Turkey</t>
  </si>
  <si>
    <t>Latvia</t>
  </si>
  <si>
    <t>Slovakia</t>
  </si>
  <si>
    <t>Tunisia</t>
  </si>
  <si>
    <t>Croatia</t>
  </si>
  <si>
    <t>Ghana</t>
  </si>
  <si>
    <t>Samoa</t>
  </si>
  <si>
    <t>Rwanda</t>
  </si>
  <si>
    <t>Italy</t>
  </si>
  <si>
    <t>Georgia</t>
  </si>
  <si>
    <t>Brazil</t>
  </si>
  <si>
    <t>Cuba</t>
  </si>
  <si>
    <t>Montenegro</t>
  </si>
  <si>
    <t>Romania</t>
  </si>
  <si>
    <t>Bulgaria</t>
  </si>
  <si>
    <t>El Salvador</t>
  </si>
  <si>
    <t>Panama</t>
  </si>
  <si>
    <t>Trinidad and Tobago</t>
  </si>
  <si>
    <t>Vanuatu</t>
  </si>
  <si>
    <t>China</t>
  </si>
  <si>
    <t>Colombia</t>
  </si>
  <si>
    <t>Greece</t>
  </si>
  <si>
    <t>Lesotho</t>
  </si>
  <si>
    <t>Peru</t>
  </si>
  <si>
    <t>Serbia</t>
  </si>
  <si>
    <t>Thailand</t>
  </si>
  <si>
    <t>Malawi</t>
  </si>
  <si>
    <t>Morocco</t>
  </si>
  <si>
    <t>Albania</t>
  </si>
  <si>
    <t>India</t>
  </si>
  <si>
    <t>Jamaica</t>
  </si>
  <si>
    <t>Liberia</t>
  </si>
  <si>
    <t>Bosnia and Herzegovina</t>
  </si>
  <si>
    <t>Djibouti</t>
  </si>
  <si>
    <t>Gambia</t>
  </si>
  <si>
    <t>Guatemala</t>
  </si>
  <si>
    <t>Kiribati</t>
  </si>
  <si>
    <t>Sri Lanka</t>
  </si>
  <si>
    <t>Swaziland</t>
  </si>
  <si>
    <t>Burkina Faso</t>
  </si>
  <si>
    <t>Egypt</t>
  </si>
  <si>
    <t>Mexico</t>
  </si>
  <si>
    <t>Dominican Republic</t>
  </si>
  <si>
    <t>Sao Tome and Principe</t>
  </si>
  <si>
    <t>Tonga</t>
  </si>
  <si>
    <t>Zambia</t>
  </si>
  <si>
    <t>Algeria</t>
  </si>
  <si>
    <t>Argentina</t>
  </si>
  <si>
    <t>Kazakhstan</t>
  </si>
  <si>
    <t>Moldova</t>
  </si>
  <si>
    <t>Senegal</t>
  </si>
  <si>
    <t>Benin</t>
  </si>
  <si>
    <t>Bolivia</t>
  </si>
  <si>
    <t>Gabon</t>
  </si>
  <si>
    <t>Indonesia</t>
  </si>
  <si>
    <t>Kosovo</t>
  </si>
  <si>
    <t>Solomon Islands</t>
  </si>
  <si>
    <t>Ethiopia</t>
  </si>
  <si>
    <t>Guyana</t>
  </si>
  <si>
    <t>Mali</t>
  </si>
  <si>
    <t>Mongolia</t>
  </si>
  <si>
    <t>Mozambique</t>
  </si>
  <si>
    <t>Tanzania</t>
  </si>
  <si>
    <t>Armenia</t>
  </si>
  <si>
    <t>Eritrea</t>
  </si>
  <si>
    <t>Madagascar</t>
  </si>
  <si>
    <t>Niger</t>
  </si>
  <si>
    <t>Belarus</t>
  </si>
  <si>
    <t>Ecuador</t>
  </si>
  <si>
    <t>Lebanon</t>
  </si>
  <si>
    <t>Nicaragua</t>
  </si>
  <si>
    <t>Syria</t>
  </si>
  <si>
    <t>Timor-Leste</t>
  </si>
  <si>
    <t>Uganda</t>
  </si>
  <si>
    <t>Azerbaijan</t>
  </si>
  <si>
    <t>Bangladesh</t>
  </si>
  <si>
    <t>Honduras</t>
  </si>
  <si>
    <t>Nigeria</t>
  </si>
  <si>
    <t>Philippines</t>
  </si>
  <si>
    <t>Sierra Leone</t>
  </si>
  <si>
    <t>Togo</t>
  </si>
  <si>
    <t>Ukraine</t>
  </si>
  <si>
    <t>Zimbabwe</t>
  </si>
  <si>
    <t>Maldives</t>
  </si>
  <si>
    <t>Mauritania</t>
  </si>
  <si>
    <t>Pakistan</t>
  </si>
  <si>
    <t>Cameroon</t>
  </si>
  <si>
    <t>Côte d´Ivoire</t>
  </si>
  <si>
    <t>Haiti</t>
  </si>
  <si>
    <t>Iran</t>
  </si>
  <si>
    <t>Libya</t>
  </si>
  <si>
    <t>Nepal</t>
  </si>
  <si>
    <t>Paraguay</t>
  </si>
  <si>
    <t>Yemen</t>
  </si>
  <si>
    <t>Cambodia</t>
  </si>
  <si>
    <t>Central African Republic</t>
  </si>
  <si>
    <t>Comoros</t>
  </si>
  <si>
    <t>Guinea-Bissau</t>
  </si>
  <si>
    <t>Kenya</t>
  </si>
  <si>
    <t>Laos</t>
  </si>
  <si>
    <t>Papua New Guinea</t>
  </si>
  <si>
    <t>Russia</t>
  </si>
  <si>
    <t>Tajikistan</t>
  </si>
  <si>
    <t>Guinea</t>
  </si>
  <si>
    <t>Kyrgyzstan</t>
  </si>
  <si>
    <t>Venezuela</t>
  </si>
  <si>
    <t>Angola</t>
  </si>
  <si>
    <t>Equatorial Guinea</t>
  </si>
  <si>
    <t>Burundi</t>
  </si>
  <si>
    <t>Chad</t>
  </si>
  <si>
    <t>Sudan</t>
  </si>
  <si>
    <t>Turkmenistan</t>
  </si>
  <si>
    <t>Uzbekistan</t>
  </si>
  <si>
    <t>Iraq</t>
  </si>
  <si>
    <t>Afghanistan</t>
  </si>
  <si>
    <t>Myanmar</t>
  </si>
  <si>
    <t>Somalia</t>
  </si>
  <si>
    <t>Bahamas</t>
  </si>
  <si>
    <t>USA</t>
  </si>
  <si>
    <t>Saint Lucia</t>
  </si>
  <si>
    <t>Saint Vincent and the Grenadines</t>
  </si>
  <si>
    <t>South Korea</t>
  </si>
  <si>
    <t>Macao</t>
  </si>
  <si>
    <t>Macedonia</t>
  </si>
  <si>
    <t>Suriname</t>
  </si>
  <si>
    <t>Viet Nam</t>
  </si>
  <si>
    <t>Congo  Republic</t>
  </si>
  <si>
    <t>Congo Democratic Republic</t>
  </si>
  <si>
    <t>North Korea</t>
  </si>
  <si>
    <t>American Samoa</t>
  </si>
  <si>
    <t>Andorra</t>
  </si>
  <si>
    <t>Anguilla</t>
  </si>
  <si>
    <t>Antigua and Barbuda</t>
  </si>
  <si>
    <t>Aruba</t>
  </si>
  <si>
    <t>Belize</t>
  </si>
  <si>
    <t>Bermuda</t>
  </si>
  <si>
    <t>Cayman Islands</t>
  </si>
  <si>
    <t>Cook Islands</t>
  </si>
  <si>
    <t>Fiji</t>
  </si>
  <si>
    <t>French Guiana</t>
  </si>
  <si>
    <t>Grenada</t>
  </si>
  <si>
    <t>Guam</t>
  </si>
  <si>
    <t>Liechtenstein</t>
  </si>
  <si>
    <t>Marshall Islands</t>
  </si>
  <si>
    <t>Martinique</t>
  </si>
  <si>
    <t>Micronesia (Federated States of)</t>
  </si>
  <si>
    <t>Monserrat</t>
  </si>
  <si>
    <t>Nauru</t>
  </si>
  <si>
    <t>Netherlands Antilles</t>
  </si>
  <si>
    <t>Palau</t>
  </si>
  <si>
    <t>Palestine</t>
  </si>
  <si>
    <t>Reunion</t>
  </si>
  <si>
    <t>St. Kitts &amp; Nevis</t>
  </si>
  <si>
    <t>Turks &amp; Caicos Islands</t>
  </si>
  <si>
    <t>Tuvalu</t>
  </si>
  <si>
    <t>Virgin Islands (British)</t>
  </si>
  <si>
    <t>Virgin Islands (US)</t>
  </si>
  <si>
    <t>cpi11</t>
  </si>
  <si>
    <t>stafdb2010beta</t>
  </si>
  <si>
    <t>stadb2010beta</t>
  </si>
  <si>
    <t>stbsgi2011beta</t>
  </si>
  <si>
    <t>stbti2012beta</t>
  </si>
  <si>
    <t>steiu2011beta</t>
  </si>
  <si>
    <t>stfh2011beta</t>
  </si>
  <si>
    <t>stgi2011beta</t>
  </si>
  <si>
    <t>stimd2010beta</t>
  </si>
  <si>
    <t>stimd2011beta</t>
  </si>
  <si>
    <t>stperc2010beta</t>
  </si>
  <si>
    <t>stperc2011beta</t>
  </si>
  <si>
    <t>stprs2011beta</t>
  </si>
  <si>
    <t>sttibpi2011beta</t>
  </si>
  <si>
    <t>stwb2010beta</t>
  </si>
  <si>
    <t>stwef2010beta</t>
  </si>
  <si>
    <t>stwef2011beta</t>
  </si>
  <si>
    <t>stwjp2011beta</t>
  </si>
  <si>
    <t>cpi2008</t>
  </si>
  <si>
    <t>no_sources2008</t>
  </si>
  <si>
    <t>no_sources2009</t>
  </si>
  <si>
    <t>adb2008</t>
  </si>
  <si>
    <t>afdb2008</t>
  </si>
  <si>
    <t>bti2009</t>
  </si>
  <si>
    <t>cpia2008</t>
  </si>
  <si>
    <t>imd2009</t>
  </si>
  <si>
    <t>imd2008</t>
  </si>
  <si>
    <t>wef2008</t>
  </si>
  <si>
    <t>wef2009</t>
  </si>
  <si>
    <t>sig2009</t>
  </si>
  <si>
    <t>eiu2009</t>
  </si>
  <si>
    <t>nit2009</t>
  </si>
  <si>
    <t>gi2009</t>
  </si>
  <si>
    <t>perc2008</t>
  </si>
  <si>
    <t>perc2009</t>
  </si>
  <si>
    <t>AFDB</t>
  </si>
  <si>
    <t>ADB</t>
  </si>
  <si>
    <t>BF_SGI</t>
  </si>
  <si>
    <t>BF_TI</t>
  </si>
  <si>
    <t>EIU_CRR</t>
  </si>
  <si>
    <t>FH_NIT</t>
  </si>
  <si>
    <t>GI_CRR</t>
  </si>
  <si>
    <t>IMD2010</t>
  </si>
  <si>
    <t>IMD2011</t>
  </si>
  <si>
    <t>PERC2010</t>
  </si>
  <si>
    <t>PERC2011</t>
  </si>
  <si>
    <t>PRS_ICRG</t>
  </si>
  <si>
    <t>TI_BPI</t>
  </si>
  <si>
    <t>WB_CPIA</t>
  </si>
  <si>
    <t>WEF2010</t>
  </si>
  <si>
    <t>WEF2011</t>
  </si>
  <si>
    <t>WJP_ROL</t>
  </si>
  <si>
    <t>Country Rank</t>
  </si>
  <si>
    <t>Country / Territory</t>
  </si>
  <si>
    <t>Surveys Used</t>
  </si>
  <si>
    <t>Standard Deviation</t>
  </si>
  <si>
    <t>Minimun Maximum Range</t>
  </si>
  <si>
    <t>90 % Confidence Interval</t>
  </si>
  <si>
    <t>Min</t>
  </si>
  <si>
    <t>Max</t>
  </si>
  <si>
    <t>Lower bound</t>
  </si>
  <si>
    <t>Higher bound</t>
  </si>
  <si>
    <t>CPI 2011 Score</t>
  </si>
  <si>
    <t>Regional Rank</t>
  </si>
  <si>
    <t>United States</t>
  </si>
  <si>
    <t>Korea (South)</t>
  </si>
  <si>
    <t>FYR Macedonia</t>
  </si>
  <si>
    <t>Sao Tome &amp; Principe</t>
  </si>
  <si>
    <t xml:space="preserve">Democratic Republic of the Congo </t>
  </si>
  <si>
    <t>Korea (North)</t>
  </si>
  <si>
    <t>Macau</t>
  </si>
  <si>
    <t>Vietnam</t>
  </si>
  <si>
    <t>© 2011 Transparency International.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</si>
</sst>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ill="1"/>
    <xf numFmtId="0" fontId="4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0" borderId="4" xfId="0" applyFont="1" applyBorder="1"/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2" fontId="0" fillId="0" borderId="0" xfId="0" applyNumberFormat="1"/>
    <xf numFmtId="0" fontId="4" fillId="2" borderId="6" xfId="0" applyFont="1" applyFill="1" applyBorder="1" applyAlignment="1">
      <alignment horizontal="left"/>
    </xf>
    <xf numFmtId="0" fontId="3" fillId="0" borderId="7" xfId="0" applyFont="1" applyFill="1" applyBorder="1"/>
    <xf numFmtId="0" fontId="0" fillId="6" borderId="0" xfId="0" applyFill="1"/>
    <xf numFmtId="2" fontId="0" fillId="0" borderId="1" xfId="0" applyNumberFormat="1" applyBorder="1"/>
    <xf numFmtId="164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wrapText="1"/>
    </xf>
    <xf numFmtId="164" fontId="3" fillId="6" borderId="8" xfId="0" applyNumberFormat="1" applyFont="1" applyFill="1" applyBorder="1" applyAlignment="1">
      <alignment horizontal="center" wrapText="1"/>
    </xf>
    <xf numFmtId="164" fontId="0" fillId="0" borderId="0" xfId="0" applyNumberFormat="1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2" fontId="0" fillId="0" borderId="0" xfId="0" applyNumberFormat="1" applyBorder="1"/>
    <xf numFmtId="164" fontId="3" fillId="6" borderId="9" xfId="0" applyNumberFormat="1" applyFont="1" applyFill="1" applyBorder="1" applyAlignment="1">
      <alignment horizontal="center" wrapText="1"/>
    </xf>
    <xf numFmtId="164" fontId="3" fillId="6" borderId="10" xfId="0" applyNumberFormat="1" applyFont="1" applyFill="1" applyBorder="1" applyAlignment="1">
      <alignment horizontal="center" wrapText="1"/>
    </xf>
    <xf numFmtId="164" fontId="0" fillId="0" borderId="0" xfId="0" applyNumberFormat="1" applyBorder="1"/>
    <xf numFmtId="164" fontId="3" fillId="6" borderId="9" xfId="0" applyNumberFormat="1" applyFont="1" applyFill="1" applyBorder="1" applyAlignment="1">
      <alignment horizontal="center" textRotation="90" wrapText="1"/>
    </xf>
    <xf numFmtId="164" fontId="3" fillId="6" borderId="5" xfId="0" applyNumberFormat="1" applyFont="1" applyFill="1" applyBorder="1" applyAlignment="1">
      <alignment horizontal="center" textRotation="90" wrapText="1"/>
    </xf>
    <xf numFmtId="3" fontId="3" fillId="6" borderId="1" xfId="0" applyNumberFormat="1" applyFont="1" applyFill="1" applyBorder="1" applyAlignment="1">
      <alignment horizontal="center" textRotation="90"/>
    </xf>
    <xf numFmtId="164" fontId="3" fillId="6" borderId="6" xfId="0" applyNumberFormat="1" applyFont="1" applyFill="1" applyBorder="1" applyAlignment="1">
      <alignment horizontal="center" textRotation="90" wrapText="1"/>
    </xf>
    <xf numFmtId="3" fontId="3" fillId="6" borderId="1" xfId="0" applyNumberFormat="1" applyFont="1" applyFill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12" xfId="0" applyFont="1" applyBorder="1" applyAlignment="1">
      <alignment horizontal="center" textRotation="90" wrapText="1"/>
    </xf>
    <xf numFmtId="164" fontId="3" fillId="6" borderId="15" xfId="0" applyNumberFormat="1" applyFont="1" applyFill="1" applyBorder="1" applyAlignment="1">
      <alignment horizontal="center" vertical="center" wrapText="1"/>
    </xf>
    <xf numFmtId="164" fontId="3" fillId="6" borderId="16" xfId="0" applyNumberFormat="1" applyFont="1" applyFill="1" applyBorder="1" applyAlignment="1">
      <alignment horizontal="center" vertical="center" wrapText="1"/>
    </xf>
    <xf numFmtId="164" fontId="3" fillId="6" borderId="1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textRotation="90" wrapText="1"/>
    </xf>
    <xf numFmtId="0" fontId="3" fillId="0" borderId="14" xfId="0" applyFont="1" applyBorder="1" applyAlignment="1">
      <alignment horizontal="center" textRotation="90" wrapText="1"/>
    </xf>
  </cellXfs>
  <cellStyles count="2">
    <cellStyle name="Normal" xfId="0" builtinId="0"/>
    <cellStyle name="Standard_cpi-mp-be-stats" xfId="1" xr:uid="{00000000-0005-0000-0000-000001000000}"/>
  </cellStyles>
  <dxfs count="1"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2.xml"/><Relationship Id="rId12" Type="http://schemas.openxmlformats.org/officeDocument/2006/relationships/revisionLog" Target="revisionLog1.xml"/><Relationship Id="rId11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E110462-CFBA-4354-A864-CB98D874179D}" diskRevisions="1" revisionId="38" version="4">
  <header guid="{CF2C14D1-757A-4DB4-9673-52D1D89AA6F2}" dateTime="2020-09-20T12:37:22" maxSheetId="11" userName="Aidan Brown" r:id="rId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1213027-BF20-48D0-A797-7065459653D0}" dateTime="2020-09-20T13:08:22" maxSheetId="11" userName="Aidan Brown" r:id="rId1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8E110462-CFBA-4354-A864-CB98D874179D}" dateTime="2020-09-20T13:16:32" maxSheetId="11" userName="Aidan Brown" r:id="rId13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87A1E5-C277-4B9A-9C1E-660DC3647D12}" action="delete"/>
  <rcv guid="{DD87A1E5-C277-4B9A-9C1E-660DC3647D1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87A1E5-C277-4B9A-9C1E-660DC3647D1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2" cell="C1" guid="{00000000-0000-0000-0000-000000000000}" action="delete" author="Dr. Johann Graf Lambsdorff"/>
  <rcmt sheetId="2" cell="E1" guid="{00000000-0000-0000-0000-000000000000}" action="delete" author="Dr. Johann Graf Lambsdorff"/>
  <rcmt sheetId="2" cell="F1" guid="{00000000-0000-0000-0000-000000000000}" action="delete" author="Dr. Johann Graf Lambsdorff"/>
  <rcmt sheetId="2" cell="G1" guid="{00000000-0000-0000-0000-000000000000}" action="delete" hiddenColumn="1" author="Dr. Johann Graf Lambsdorff"/>
  <rcmt sheetId="2" cell="I1" guid="{00000000-0000-0000-0000-000000000000}" action="delete" author="Dr. Johann Graf Lambsdorff"/>
  <rcmt sheetId="2" cell="K1" guid="{00000000-0000-0000-0000-000000000000}" action="delete" author="Note"/>
  <rcmt sheetId="2" cell="L1" guid="{00000000-0000-0000-0000-000000000000}" action="delete" author="Note"/>
  <rcmt sheetId="2" cell="M1" guid="{00000000-0000-0000-0000-000000000000}" action="delete" author="Note"/>
  <rcmt sheetId="2" cell="N1" guid="{00000000-0000-0000-0000-000000000000}" action="delete" author="Note"/>
  <rcmt sheetId="2" cell="O1" guid="{00000000-0000-0000-0000-000000000000}" action="delete" author="Note"/>
  <rcmt sheetId="2" cell="P1" guid="{00000000-0000-0000-0000-000000000000}" action="delete" author="Note"/>
  <rcmt sheetId="2" cell="Q1" guid="{00000000-0000-0000-0000-000000000000}" action="delete" author="Note"/>
  <rcmt sheetId="2" cell="R1" guid="{00000000-0000-0000-0000-000000000000}" action="delete" author="Note"/>
  <rcmt sheetId="2" cell="S1" guid="{00000000-0000-0000-0000-000000000000}" action="delete" author="Note"/>
  <rcmt sheetId="2" cell="T1" guid="{00000000-0000-0000-0000-000000000000}" action="delete" author="Note"/>
  <rcmt sheetId="2" cell="U1" guid="{00000000-0000-0000-0000-000000000000}" action="delete" author="Note"/>
  <rcmt sheetId="2" cell="V1" guid="{00000000-0000-0000-0000-000000000000}" action="delete" author="Note"/>
  <rcmt sheetId="2" cell="W1" guid="{00000000-0000-0000-0000-000000000000}" action="delete" author="Note"/>
  <rcmt sheetId="2" cell="X1" guid="{00000000-0000-0000-0000-000000000000}" action="delete" author="Note"/>
  <rcmt sheetId="2" cell="Y1" guid="{00000000-0000-0000-0000-000000000000}" action="delete" author="Note"/>
  <rcmt sheetId="2" cell="Z1" guid="{00000000-0000-0000-0000-000000000000}" action="delete" author="Note"/>
  <rcmt sheetId="2" cell="AA1" guid="{00000000-0000-0000-0000-000000000000}" action="delete" author="Note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4"/>
  <sheetViews>
    <sheetView topLeftCell="A2" workbookViewId="0">
      <selection activeCell="C46" sqref="C46"/>
    </sheetView>
  </sheetViews>
  <sheetFormatPr defaultRowHeight="12.75" x14ac:dyDescent="0.2"/>
  <cols>
    <col min="1" max="1" width="13.5703125" customWidth="1"/>
  </cols>
  <sheetData>
    <row r="1" spans="1:19" x14ac:dyDescent="0.2">
      <c r="A1" t="s">
        <v>0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227</v>
      </c>
      <c r="R1" t="s">
        <v>228</v>
      </c>
      <c r="S1" t="s">
        <v>229</v>
      </c>
    </row>
    <row r="2" spans="1:19" x14ac:dyDescent="0.2">
      <c r="A2" s="1" t="s">
        <v>2</v>
      </c>
      <c r="B2" s="2">
        <v>9.4543020000000002</v>
      </c>
      <c r="E2">
        <v>9.6936920000000004</v>
      </c>
      <c r="G2">
        <v>9.1198540000000001</v>
      </c>
      <c r="I2">
        <v>9.3071619999999999</v>
      </c>
      <c r="J2">
        <v>9.4903999999999993</v>
      </c>
      <c r="K2">
        <v>9.4726680000000005</v>
      </c>
      <c r="N2">
        <v>9.4681660000000001</v>
      </c>
      <c r="Q2">
        <v>9.5231860000000008</v>
      </c>
      <c r="R2">
        <v>9.4903999999999993</v>
      </c>
      <c r="S2">
        <v>9.5231860000000008</v>
      </c>
    </row>
    <row r="3" spans="1:19" x14ac:dyDescent="0.2">
      <c r="A3" s="1" t="s">
        <v>4</v>
      </c>
      <c r="B3" s="2">
        <v>9.3945150000000002</v>
      </c>
      <c r="E3">
        <v>9.1538629999999994</v>
      </c>
      <c r="G3">
        <v>9.1198540000000001</v>
      </c>
      <c r="I3">
        <v>9.3071619999999999</v>
      </c>
      <c r="J3">
        <v>9.4726680000000005</v>
      </c>
      <c r="K3">
        <v>9.4903999999999993</v>
      </c>
      <c r="N3">
        <v>9.788888</v>
      </c>
      <c r="Q3">
        <v>9.4116420000000005</v>
      </c>
      <c r="R3">
        <v>9.4116420000000005</v>
      </c>
    </row>
    <row r="4" spans="1:19" x14ac:dyDescent="0.2">
      <c r="A4" s="1" t="s">
        <v>1</v>
      </c>
      <c r="B4" s="2">
        <v>9.3824830000000006</v>
      </c>
      <c r="E4">
        <v>9.1538629999999994</v>
      </c>
      <c r="G4">
        <v>9.1198540000000001</v>
      </c>
      <c r="I4">
        <v>9.3071619999999999</v>
      </c>
      <c r="J4">
        <v>9.5231860000000008</v>
      </c>
      <c r="K4">
        <v>9.5231860000000008</v>
      </c>
      <c r="N4">
        <v>9.4681660000000001</v>
      </c>
      <c r="Q4">
        <v>9.4412660000000006</v>
      </c>
      <c r="R4">
        <v>9.5231860000000008</v>
      </c>
    </row>
    <row r="5" spans="1:19" x14ac:dyDescent="0.2">
      <c r="A5" s="1" t="s">
        <v>5</v>
      </c>
      <c r="B5" s="2">
        <v>9.3165530000000008</v>
      </c>
      <c r="E5">
        <v>9.6936920000000004</v>
      </c>
      <c r="G5">
        <v>9.1198540000000001</v>
      </c>
      <c r="I5">
        <v>9.3071619999999999</v>
      </c>
      <c r="J5">
        <v>9.4412660000000006</v>
      </c>
      <c r="K5">
        <v>8.9842969999999998</v>
      </c>
      <c r="N5">
        <v>8.9268579999999993</v>
      </c>
      <c r="Q5">
        <v>9.4726680000000005</v>
      </c>
      <c r="R5">
        <v>9.4412660000000006</v>
      </c>
      <c r="S5">
        <v>9.4619180000000007</v>
      </c>
    </row>
    <row r="6" spans="1:19" x14ac:dyDescent="0.2">
      <c r="A6" s="1" t="s">
        <v>3</v>
      </c>
      <c r="B6" s="2">
        <v>9.1753520000000002</v>
      </c>
      <c r="F6">
        <v>8.3028750000000002</v>
      </c>
      <c r="G6">
        <v>9.1198540000000001</v>
      </c>
      <c r="I6">
        <v>9.3071619999999999</v>
      </c>
      <c r="J6">
        <v>9.4116420000000005</v>
      </c>
      <c r="K6">
        <v>9.0589279999999999</v>
      </c>
      <c r="L6">
        <v>9.4726680000000005</v>
      </c>
      <c r="M6">
        <v>9.4726680000000005</v>
      </c>
      <c r="N6">
        <v>8.060772</v>
      </c>
      <c r="O6">
        <v>9.4726680000000005</v>
      </c>
      <c r="Q6">
        <v>9.4903999999999993</v>
      </c>
      <c r="R6">
        <v>9.4726680000000005</v>
      </c>
      <c r="S6">
        <v>9.4619180000000007</v>
      </c>
    </row>
    <row r="7" spans="1:19" x14ac:dyDescent="0.2">
      <c r="A7" s="1" t="s">
        <v>10</v>
      </c>
      <c r="B7" s="2">
        <v>9.0128269999999997</v>
      </c>
      <c r="E7">
        <v>8.7392780000000005</v>
      </c>
      <c r="G7">
        <v>9.1198540000000001</v>
      </c>
      <c r="I7">
        <v>9.3071619999999999</v>
      </c>
      <c r="J7">
        <v>8.6310269999999996</v>
      </c>
      <c r="K7">
        <v>8.8058510000000005</v>
      </c>
      <c r="N7">
        <v>8.9268579999999993</v>
      </c>
      <c r="Q7">
        <v>9.0852179999999993</v>
      </c>
      <c r="R7">
        <v>9.0589279999999999</v>
      </c>
      <c r="S7">
        <v>9.4412660000000006</v>
      </c>
    </row>
    <row r="8" spans="1:19" x14ac:dyDescent="0.2">
      <c r="A8" s="1" t="s">
        <v>7</v>
      </c>
      <c r="B8" s="2">
        <v>8.8916470000000007</v>
      </c>
      <c r="E8">
        <v>8.0860979999999998</v>
      </c>
      <c r="G8">
        <v>9.1198540000000001</v>
      </c>
      <c r="I8">
        <v>9.3071619999999999</v>
      </c>
      <c r="J8">
        <v>8.9207079999999994</v>
      </c>
      <c r="K8">
        <v>9.0852179999999993</v>
      </c>
      <c r="N8">
        <v>8.9268579999999993</v>
      </c>
      <c r="Q8">
        <v>8.7141479999999998</v>
      </c>
      <c r="R8">
        <v>8.8058510000000005</v>
      </c>
      <c r="S8">
        <v>9.0589279999999999</v>
      </c>
    </row>
    <row r="9" spans="1:19" x14ac:dyDescent="0.2">
      <c r="A9" s="1" t="s">
        <v>8</v>
      </c>
      <c r="B9" s="2">
        <v>8.8565850000000008</v>
      </c>
      <c r="E9">
        <v>8.7392780000000005</v>
      </c>
      <c r="G9">
        <v>9.1198540000000001</v>
      </c>
      <c r="I9">
        <v>9.3071619999999999</v>
      </c>
      <c r="J9">
        <v>9.0589279999999999</v>
      </c>
      <c r="K9">
        <v>9.4116420000000005</v>
      </c>
      <c r="L9">
        <v>8.9207079999999994</v>
      </c>
      <c r="M9">
        <v>8.9207079999999994</v>
      </c>
      <c r="N9">
        <v>8.9268579999999993</v>
      </c>
      <c r="Q9">
        <v>8.1201600000000003</v>
      </c>
      <c r="R9">
        <v>8.1201600000000003</v>
      </c>
      <c r="S9">
        <v>8.7769770000000005</v>
      </c>
    </row>
    <row r="10" spans="1:19" x14ac:dyDescent="0.2">
      <c r="A10" s="1" t="s">
        <v>9</v>
      </c>
      <c r="B10" s="2">
        <v>8.7820309999999999</v>
      </c>
      <c r="E10">
        <v>9.1538629999999994</v>
      </c>
      <c r="G10">
        <v>9.1198540000000001</v>
      </c>
      <c r="I10">
        <v>7.4902699999999998</v>
      </c>
      <c r="J10">
        <v>9.0852179999999993</v>
      </c>
      <c r="K10">
        <v>9.4412660000000006</v>
      </c>
      <c r="N10">
        <v>8.060772</v>
      </c>
      <c r="Q10">
        <v>8.9842969999999998</v>
      </c>
      <c r="R10">
        <v>8.9207079999999994</v>
      </c>
    </row>
    <row r="11" spans="1:19" x14ac:dyDescent="0.2">
      <c r="A11" s="1" t="s">
        <v>6</v>
      </c>
      <c r="B11" s="2">
        <v>8.7156959999999994</v>
      </c>
      <c r="E11">
        <v>9.1538629999999994</v>
      </c>
      <c r="G11">
        <v>9.1198540000000001</v>
      </c>
      <c r="I11">
        <v>9.3071619999999999</v>
      </c>
      <c r="J11">
        <v>8.7141479999999998</v>
      </c>
      <c r="K11">
        <v>8.1614419999999992</v>
      </c>
      <c r="N11">
        <v>8.9268579999999993</v>
      </c>
      <c r="Q11">
        <v>8.1614419999999992</v>
      </c>
      <c r="R11">
        <v>8.2654750000000003</v>
      </c>
      <c r="S11">
        <v>8.6310269999999996</v>
      </c>
    </row>
    <row r="12" spans="1:19" x14ac:dyDescent="0.2">
      <c r="A12" s="1" t="s">
        <v>12</v>
      </c>
      <c r="B12" s="2">
        <v>8.4825490000000006</v>
      </c>
      <c r="E12">
        <v>8.7392780000000005</v>
      </c>
      <c r="G12">
        <v>7.0162779999999998</v>
      </c>
      <c r="I12">
        <v>7.4902699999999998</v>
      </c>
      <c r="J12">
        <v>8.9842969999999998</v>
      </c>
      <c r="K12">
        <v>8.9207079999999994</v>
      </c>
      <c r="N12">
        <v>8.9268579999999993</v>
      </c>
      <c r="Q12">
        <v>8.6974850000000004</v>
      </c>
      <c r="R12">
        <v>9.0852179999999993</v>
      </c>
    </row>
    <row r="13" spans="1:19" x14ac:dyDescent="0.2">
      <c r="A13" s="1" t="s">
        <v>13</v>
      </c>
      <c r="B13" s="2">
        <v>8.3736320000000006</v>
      </c>
      <c r="G13">
        <v>9.1198540000000001</v>
      </c>
      <c r="I13">
        <v>7.4902699999999998</v>
      </c>
      <c r="J13">
        <v>8.1614419999999992</v>
      </c>
      <c r="K13">
        <v>8.6310269999999996</v>
      </c>
      <c r="L13">
        <v>8.0441420000000008</v>
      </c>
      <c r="M13">
        <v>7.2943020000000001</v>
      </c>
      <c r="N13">
        <v>8.060772</v>
      </c>
      <c r="O13">
        <v>8.6310269999999996</v>
      </c>
      <c r="Q13">
        <v>9.0589279999999999</v>
      </c>
      <c r="R13">
        <v>8.6974850000000004</v>
      </c>
      <c r="S13">
        <v>8.9207079999999994</v>
      </c>
    </row>
    <row r="14" spans="1:19" x14ac:dyDescent="0.2">
      <c r="A14" s="1" t="s">
        <v>11</v>
      </c>
      <c r="B14" s="2">
        <v>8.2456709999999998</v>
      </c>
      <c r="E14">
        <v>9.1538629999999994</v>
      </c>
      <c r="G14">
        <v>7.0162779999999998</v>
      </c>
      <c r="I14">
        <v>7.4902699999999998</v>
      </c>
      <c r="J14">
        <v>7.933586</v>
      </c>
      <c r="K14">
        <v>8.0441420000000008</v>
      </c>
      <c r="N14">
        <v>9.4681660000000001</v>
      </c>
      <c r="Q14">
        <v>8.8058510000000005</v>
      </c>
      <c r="R14">
        <v>8.0532170000000001</v>
      </c>
    </row>
    <row r="15" spans="1:19" x14ac:dyDescent="0.2">
      <c r="A15" s="1" t="s">
        <v>16</v>
      </c>
      <c r="B15" s="2">
        <v>8.0855800000000002</v>
      </c>
      <c r="E15">
        <v>8.0860979999999998</v>
      </c>
      <c r="G15">
        <v>9.1198540000000001</v>
      </c>
      <c r="I15">
        <v>7.4902699999999998</v>
      </c>
      <c r="J15">
        <v>8.1201600000000003</v>
      </c>
      <c r="K15">
        <v>7.8362470000000002</v>
      </c>
      <c r="N15">
        <v>8.9268579999999993</v>
      </c>
      <c r="O15">
        <v>7.8362470000000002</v>
      </c>
      <c r="Q15">
        <v>7.017887</v>
      </c>
      <c r="R15">
        <v>8.0441420000000008</v>
      </c>
      <c r="S15">
        <v>8.3780350000000006</v>
      </c>
    </row>
    <row r="16" spans="1:19" x14ac:dyDescent="0.2">
      <c r="A16" s="1" t="s">
        <v>18</v>
      </c>
      <c r="B16" s="2">
        <v>8.0113950000000003</v>
      </c>
      <c r="E16">
        <v>5.6387619999999998</v>
      </c>
      <c r="G16">
        <v>7.0162779999999998</v>
      </c>
      <c r="I16">
        <v>7.4902699999999998</v>
      </c>
      <c r="J16">
        <v>8.6974850000000004</v>
      </c>
      <c r="K16">
        <v>7.933586</v>
      </c>
      <c r="L16">
        <v>8.6310269999999996</v>
      </c>
      <c r="M16">
        <v>8.6310269999999996</v>
      </c>
      <c r="N16">
        <v>8.060772</v>
      </c>
      <c r="O16">
        <v>7.4005830000000001</v>
      </c>
      <c r="Q16">
        <v>8.9207079999999994</v>
      </c>
      <c r="R16">
        <v>8.6310269999999996</v>
      </c>
      <c r="S16">
        <v>9.0852179999999993</v>
      </c>
    </row>
    <row r="17" spans="1:19" x14ac:dyDescent="0.2">
      <c r="A17" s="1" t="s">
        <v>20</v>
      </c>
      <c r="B17" s="2">
        <v>7.8410970000000004</v>
      </c>
      <c r="E17">
        <v>8.0860979999999998</v>
      </c>
      <c r="G17">
        <v>7.0162779999999998</v>
      </c>
      <c r="I17">
        <v>7.4902699999999998</v>
      </c>
      <c r="J17">
        <v>7.8362470000000002</v>
      </c>
      <c r="K17">
        <v>8.1201600000000003</v>
      </c>
      <c r="N17">
        <v>7.2294169999999998</v>
      </c>
      <c r="O17">
        <v>8.1614419999999992</v>
      </c>
      <c r="Q17">
        <v>8.2654750000000003</v>
      </c>
      <c r="R17">
        <v>8.1614419999999992</v>
      </c>
      <c r="S17">
        <v>8.0441420000000008</v>
      </c>
    </row>
    <row r="18" spans="1:19" x14ac:dyDescent="0.2">
      <c r="A18" s="1" t="s">
        <v>15</v>
      </c>
      <c r="B18" s="2">
        <v>7.7854609999999997</v>
      </c>
      <c r="E18">
        <v>8.0860979999999998</v>
      </c>
      <c r="G18">
        <v>7.0162779999999998</v>
      </c>
      <c r="I18">
        <v>7.4902699999999998</v>
      </c>
      <c r="J18">
        <v>8.8058510000000005</v>
      </c>
      <c r="K18">
        <v>7.017887</v>
      </c>
      <c r="N18">
        <v>8.9268579999999993</v>
      </c>
      <c r="O18">
        <v>8.0441420000000008</v>
      </c>
      <c r="Q18">
        <v>7.0460419999999999</v>
      </c>
      <c r="R18">
        <v>6.6442079999999999</v>
      </c>
      <c r="S18">
        <v>8.7769770000000005</v>
      </c>
    </row>
    <row r="19" spans="1:19" x14ac:dyDescent="0.2">
      <c r="A19" s="1" t="s">
        <v>17</v>
      </c>
      <c r="B19" s="2">
        <v>7.7376170000000002</v>
      </c>
      <c r="G19">
        <v>9.1198540000000001</v>
      </c>
      <c r="I19">
        <v>7.4902699999999998</v>
      </c>
      <c r="Q19">
        <v>7.2943020000000001</v>
      </c>
      <c r="R19">
        <v>7.0460419999999999</v>
      </c>
    </row>
    <row r="20" spans="1:19" x14ac:dyDescent="0.2">
      <c r="A20" s="1" t="s">
        <v>22</v>
      </c>
      <c r="B20" s="2">
        <v>7.5408650000000002</v>
      </c>
      <c r="E20">
        <v>8.0860979999999998</v>
      </c>
      <c r="G20">
        <v>7.0162779999999998</v>
      </c>
      <c r="I20">
        <v>7.4902699999999998</v>
      </c>
      <c r="J20">
        <v>7.017887</v>
      </c>
      <c r="K20">
        <v>7.2943020000000001</v>
      </c>
      <c r="N20">
        <v>8.9268579999999993</v>
      </c>
      <c r="Q20">
        <v>6.6442079999999999</v>
      </c>
      <c r="R20">
        <v>7.2717219999999996</v>
      </c>
      <c r="S20">
        <v>8.1201600000000003</v>
      </c>
    </row>
    <row r="21" spans="1:19" x14ac:dyDescent="0.2">
      <c r="A21" s="1" t="s">
        <v>14</v>
      </c>
      <c r="B21" s="2">
        <v>7.4959860000000003</v>
      </c>
      <c r="E21">
        <v>7.0408840000000001</v>
      </c>
      <c r="G21">
        <v>7.0162779999999998</v>
      </c>
      <c r="I21">
        <v>7.4902699999999998</v>
      </c>
      <c r="J21">
        <v>8.0441420000000008</v>
      </c>
      <c r="K21">
        <v>7.4005830000000001</v>
      </c>
      <c r="N21">
        <v>6.4253330000000002</v>
      </c>
      <c r="Q21">
        <v>7.8362470000000002</v>
      </c>
      <c r="R21">
        <v>8.7141479999999998</v>
      </c>
    </row>
    <row r="22" spans="1:19" x14ac:dyDescent="0.2">
      <c r="A22" s="1" t="s">
        <v>21</v>
      </c>
      <c r="B22" s="2">
        <v>7.3662200000000002</v>
      </c>
      <c r="E22">
        <v>7.0408840000000001</v>
      </c>
      <c r="F22">
        <v>6.84565</v>
      </c>
      <c r="G22">
        <v>7.0162779999999998</v>
      </c>
      <c r="I22">
        <v>7.4902699999999998</v>
      </c>
      <c r="J22">
        <v>7.4005830000000001</v>
      </c>
      <c r="K22">
        <v>8.6974850000000004</v>
      </c>
      <c r="N22">
        <v>8.060772</v>
      </c>
      <c r="O22">
        <v>7.017887</v>
      </c>
      <c r="Q22">
        <v>6.4078540000000004</v>
      </c>
      <c r="R22">
        <v>7.2943020000000001</v>
      </c>
      <c r="S22">
        <v>7.7564479999999998</v>
      </c>
    </row>
    <row r="23" spans="1:19" x14ac:dyDescent="0.2">
      <c r="A23" s="1" t="s">
        <v>172</v>
      </c>
      <c r="B23" s="2">
        <v>7.2453219999999998</v>
      </c>
      <c r="G23">
        <v>7.0162779999999998</v>
      </c>
      <c r="I23">
        <v>7.4902699999999998</v>
      </c>
      <c r="N23">
        <v>7.2294169999999998</v>
      </c>
    </row>
    <row r="24" spans="1:19" x14ac:dyDescent="0.2">
      <c r="A24" s="1" t="s">
        <v>173</v>
      </c>
      <c r="B24" s="2">
        <v>7.2053630000000002</v>
      </c>
      <c r="E24">
        <v>9.1538629999999994</v>
      </c>
      <c r="G24">
        <v>9.1198540000000001</v>
      </c>
      <c r="I24">
        <v>7.4902699999999998</v>
      </c>
      <c r="J24">
        <v>6.5413810000000003</v>
      </c>
      <c r="K24">
        <v>8.2654750000000003</v>
      </c>
      <c r="L24">
        <v>7.2943020000000001</v>
      </c>
      <c r="M24">
        <v>8.0441420000000008</v>
      </c>
      <c r="N24">
        <v>7.2294169999999998</v>
      </c>
      <c r="O24">
        <v>4.609661</v>
      </c>
      <c r="Q24">
        <v>5.5352860000000002</v>
      </c>
      <c r="R24">
        <v>5.3444630000000002</v>
      </c>
      <c r="S24">
        <v>7.8362470000000002</v>
      </c>
    </row>
    <row r="25" spans="1:19" x14ac:dyDescent="0.2">
      <c r="A25" s="1" t="s">
        <v>19</v>
      </c>
      <c r="B25" s="2">
        <v>7.1154799999999998</v>
      </c>
      <c r="F25">
        <v>4.2701589999999996</v>
      </c>
      <c r="G25">
        <v>7.0162779999999998</v>
      </c>
      <c r="I25">
        <v>9.3071619999999999</v>
      </c>
      <c r="J25">
        <v>8.2654750000000003</v>
      </c>
      <c r="K25">
        <v>8.7141479999999998</v>
      </c>
      <c r="N25">
        <v>3.6041099999999999</v>
      </c>
      <c r="Q25">
        <v>8.6310269999999996</v>
      </c>
    </row>
    <row r="26" spans="1:19" x14ac:dyDescent="0.2">
      <c r="A26" s="1" t="s">
        <v>24</v>
      </c>
      <c r="B26" s="2">
        <v>7.0294790000000003</v>
      </c>
      <c r="E26">
        <v>5.6387619999999998</v>
      </c>
      <c r="G26">
        <v>7.0162779999999998</v>
      </c>
      <c r="I26">
        <v>5.7080710000000003</v>
      </c>
      <c r="J26">
        <v>7.2943020000000001</v>
      </c>
      <c r="K26">
        <v>7.2717219999999996</v>
      </c>
      <c r="N26">
        <v>8.060772</v>
      </c>
      <c r="O26">
        <v>8.1201600000000003</v>
      </c>
      <c r="Q26">
        <v>6.5413810000000003</v>
      </c>
      <c r="R26">
        <v>6.2653059999999998</v>
      </c>
      <c r="S26">
        <v>8.3780350000000006</v>
      </c>
    </row>
    <row r="27" spans="1:19" x14ac:dyDescent="0.2">
      <c r="A27" s="1" t="s">
        <v>23</v>
      </c>
      <c r="B27" s="2">
        <v>6.9974210000000001</v>
      </c>
      <c r="F27">
        <v>8.3028750000000002</v>
      </c>
      <c r="G27">
        <v>7.0162779999999998</v>
      </c>
      <c r="I27">
        <v>7.4902699999999998</v>
      </c>
      <c r="N27">
        <v>6.4253330000000002</v>
      </c>
      <c r="Q27">
        <v>6.2653059999999998</v>
      </c>
      <c r="R27">
        <v>6.4844670000000004</v>
      </c>
    </row>
    <row r="28" spans="1:19" x14ac:dyDescent="0.2">
      <c r="A28" s="1" t="s">
        <v>174</v>
      </c>
      <c r="B28" s="2">
        <v>6.9704259999999998</v>
      </c>
      <c r="G28">
        <v>7.0162779999999998</v>
      </c>
      <c r="I28">
        <v>7.4902699999999998</v>
      </c>
      <c r="P28">
        <v>6.4047299999999998</v>
      </c>
    </row>
    <row r="29" spans="1:19" x14ac:dyDescent="0.2">
      <c r="A29" s="1" t="s">
        <v>28</v>
      </c>
      <c r="B29" s="2">
        <v>6.8640999999999996</v>
      </c>
      <c r="F29">
        <v>4.8332860000000002</v>
      </c>
      <c r="G29">
        <v>4.98848</v>
      </c>
      <c r="I29">
        <v>7.4902699999999998</v>
      </c>
      <c r="K29">
        <v>6.5413810000000003</v>
      </c>
      <c r="N29">
        <v>6.4253330000000002</v>
      </c>
      <c r="Q29">
        <v>7.2717219999999996</v>
      </c>
      <c r="R29">
        <v>8.9842969999999998</v>
      </c>
      <c r="S29">
        <v>8.3780350000000006</v>
      </c>
    </row>
    <row r="30" spans="1:19" x14ac:dyDescent="0.2">
      <c r="A30" s="1" t="s">
        <v>25</v>
      </c>
      <c r="B30" s="2">
        <v>6.3328829999999998</v>
      </c>
      <c r="F30">
        <v>6.84565</v>
      </c>
      <c r="G30">
        <v>4.98848</v>
      </c>
      <c r="H30">
        <v>6.6442079999999999</v>
      </c>
      <c r="I30">
        <v>5.7080710000000003</v>
      </c>
      <c r="J30">
        <v>6.6442079999999999</v>
      </c>
      <c r="K30">
        <v>6.4844670000000004</v>
      </c>
      <c r="N30">
        <v>5.138973</v>
      </c>
      <c r="Q30">
        <v>5.8903379999999999</v>
      </c>
      <c r="R30">
        <v>6.2074639999999999</v>
      </c>
      <c r="S30">
        <v>8.7769770000000005</v>
      </c>
    </row>
    <row r="31" spans="1:19" x14ac:dyDescent="0.2">
      <c r="A31" s="1" t="s">
        <v>30</v>
      </c>
      <c r="B31" s="2">
        <v>6.3266780000000002</v>
      </c>
      <c r="E31">
        <v>7.0408840000000001</v>
      </c>
      <c r="G31">
        <v>7.0162779999999998</v>
      </c>
      <c r="I31">
        <v>5.7080710000000003</v>
      </c>
      <c r="J31">
        <v>6.2074639999999999</v>
      </c>
      <c r="K31">
        <v>6.2653059999999998</v>
      </c>
      <c r="N31">
        <v>7.2294169999999998</v>
      </c>
      <c r="Q31">
        <v>4.3954009999999997</v>
      </c>
      <c r="R31">
        <v>5.3208320000000002</v>
      </c>
      <c r="S31">
        <v>7.7564479999999998</v>
      </c>
    </row>
    <row r="32" spans="1:19" x14ac:dyDescent="0.2">
      <c r="A32" s="1" t="s">
        <v>27</v>
      </c>
      <c r="B32" s="2">
        <v>6.2091120000000002</v>
      </c>
      <c r="G32">
        <v>7.0162779999999998</v>
      </c>
      <c r="I32">
        <v>5.7080710000000003</v>
      </c>
      <c r="N32">
        <v>7.2294169999999998</v>
      </c>
      <c r="Q32">
        <v>6.1504110000000001</v>
      </c>
      <c r="R32">
        <v>4.9413840000000002</v>
      </c>
    </row>
    <row r="33" spans="1:19" x14ac:dyDescent="0.2">
      <c r="A33" s="1" t="s">
        <v>34</v>
      </c>
      <c r="B33" s="2">
        <v>6.0786189999999998</v>
      </c>
      <c r="F33">
        <v>8.3028750000000002</v>
      </c>
      <c r="G33">
        <v>4.98848</v>
      </c>
      <c r="I33">
        <v>5.7080710000000003</v>
      </c>
      <c r="J33">
        <v>7.2717219999999996</v>
      </c>
      <c r="K33">
        <v>6.6442079999999999</v>
      </c>
      <c r="L33">
        <v>5.4431250000000002</v>
      </c>
      <c r="M33">
        <v>5.4431250000000002</v>
      </c>
      <c r="N33">
        <v>5.138973</v>
      </c>
      <c r="Q33">
        <v>5.9552759999999996</v>
      </c>
      <c r="R33">
        <v>5.8903379999999999</v>
      </c>
    </row>
    <row r="34" spans="1:19" x14ac:dyDescent="0.2">
      <c r="A34" s="1" t="s">
        <v>31</v>
      </c>
      <c r="B34" s="2">
        <v>6.0403469999999997</v>
      </c>
      <c r="E34">
        <v>7.0408840000000001</v>
      </c>
      <c r="G34">
        <v>7.0162779999999998</v>
      </c>
      <c r="I34">
        <v>7.4902699999999998</v>
      </c>
      <c r="J34">
        <v>4.609661</v>
      </c>
      <c r="K34">
        <v>5.3208320000000002</v>
      </c>
      <c r="N34">
        <v>7.2294169999999998</v>
      </c>
      <c r="Q34">
        <v>4.4393289999999999</v>
      </c>
      <c r="R34">
        <v>5.1761039999999996</v>
      </c>
    </row>
    <row r="35" spans="1:19" x14ac:dyDescent="0.2">
      <c r="A35" s="1" t="s">
        <v>32</v>
      </c>
      <c r="B35" s="2">
        <v>6.0185209999999998</v>
      </c>
      <c r="C35">
        <v>5.6662020000000002</v>
      </c>
      <c r="F35">
        <v>6.0261639999999996</v>
      </c>
      <c r="G35">
        <v>7.0162779999999998</v>
      </c>
      <c r="I35">
        <v>5.7080710000000003</v>
      </c>
      <c r="N35">
        <v>6.4253330000000002</v>
      </c>
      <c r="Q35">
        <v>5.3428589999999998</v>
      </c>
      <c r="R35">
        <v>5.9447390000000002</v>
      </c>
    </row>
    <row r="36" spans="1:19" x14ac:dyDescent="0.2">
      <c r="A36" s="1" t="s">
        <v>26</v>
      </c>
      <c r="B36" s="2">
        <v>5.810651</v>
      </c>
      <c r="F36">
        <v>6.5413810000000003</v>
      </c>
      <c r="G36">
        <v>7.0162779999999998</v>
      </c>
      <c r="H36">
        <v>6.5413810000000003</v>
      </c>
      <c r="I36">
        <v>7.4902699999999998</v>
      </c>
      <c r="J36">
        <v>4.6629560000000003</v>
      </c>
      <c r="K36">
        <v>4.4056899999999999</v>
      </c>
      <c r="N36">
        <v>5.138973</v>
      </c>
      <c r="Q36">
        <v>4.6882809999999999</v>
      </c>
    </row>
    <row r="37" spans="1:19" x14ac:dyDescent="0.2">
      <c r="A37" s="1" t="s">
        <v>29</v>
      </c>
      <c r="B37" s="2">
        <v>5.745152</v>
      </c>
      <c r="G37">
        <v>4.98848</v>
      </c>
      <c r="I37">
        <v>4.3492259999999998</v>
      </c>
      <c r="J37">
        <v>6.1504110000000001</v>
      </c>
      <c r="K37">
        <v>6.2074639999999999</v>
      </c>
      <c r="N37">
        <v>6.4253330000000002</v>
      </c>
      <c r="Q37">
        <v>5.9447390000000002</v>
      </c>
      <c r="R37">
        <v>6.1504110000000001</v>
      </c>
    </row>
    <row r="38" spans="1:19" x14ac:dyDescent="0.2">
      <c r="A38" s="1" t="s">
        <v>175</v>
      </c>
      <c r="B38" s="2">
        <v>5.7006810000000003</v>
      </c>
      <c r="G38">
        <v>4.98848</v>
      </c>
      <c r="I38">
        <v>7.4902699999999998</v>
      </c>
      <c r="P38">
        <v>4.6232939999999996</v>
      </c>
    </row>
    <row r="39" spans="1:19" x14ac:dyDescent="0.2">
      <c r="A39" s="1" t="s">
        <v>35</v>
      </c>
      <c r="B39" s="2">
        <v>5.6796179999999996</v>
      </c>
      <c r="D39">
        <v>5.772386</v>
      </c>
      <c r="F39">
        <v>4.8332860000000002</v>
      </c>
      <c r="I39">
        <v>5.7080710000000003</v>
      </c>
      <c r="P39">
        <v>6.4047299999999998</v>
      </c>
    </row>
    <row r="40" spans="1:19" x14ac:dyDescent="0.2">
      <c r="A40" s="1" t="s">
        <v>41</v>
      </c>
      <c r="B40" s="2">
        <v>5.6479489999999997</v>
      </c>
      <c r="E40">
        <v>7.0408840000000001</v>
      </c>
      <c r="F40">
        <v>5.3785879999999997</v>
      </c>
      <c r="G40">
        <v>4.98848</v>
      </c>
      <c r="H40">
        <v>5.1554359999999999</v>
      </c>
      <c r="I40">
        <v>7.4902699999999998</v>
      </c>
      <c r="J40">
        <v>4.4393289999999999</v>
      </c>
      <c r="K40">
        <v>4.7135499999999997</v>
      </c>
      <c r="N40">
        <v>3.6041099999999999</v>
      </c>
      <c r="O40">
        <v>7.017887</v>
      </c>
      <c r="Q40">
        <v>4.9899610000000001</v>
      </c>
      <c r="R40">
        <v>5.4416180000000001</v>
      </c>
      <c r="S40">
        <v>7.5152789999999996</v>
      </c>
    </row>
    <row r="41" spans="1:19" x14ac:dyDescent="0.2">
      <c r="A41" s="1" t="s">
        <v>36</v>
      </c>
      <c r="B41" s="2">
        <v>5.5281690000000001</v>
      </c>
      <c r="G41">
        <v>4.98848</v>
      </c>
      <c r="I41">
        <v>5.7080710000000003</v>
      </c>
      <c r="N41">
        <v>6.4253330000000002</v>
      </c>
      <c r="Q41">
        <v>5.1761039999999996</v>
      </c>
      <c r="R41">
        <v>5.3428589999999998</v>
      </c>
    </row>
    <row r="42" spans="1:19" x14ac:dyDescent="0.2">
      <c r="A42" s="1" t="s">
        <v>33</v>
      </c>
      <c r="B42" s="2">
        <v>5.5262650000000004</v>
      </c>
      <c r="G42">
        <v>7.0162779999999998</v>
      </c>
      <c r="I42">
        <v>5.7080710000000003</v>
      </c>
      <c r="Q42">
        <v>4.9413840000000002</v>
      </c>
      <c r="R42">
        <v>4.4393289999999999</v>
      </c>
    </row>
    <row r="43" spans="1:19" x14ac:dyDescent="0.2">
      <c r="A43" s="1" t="s">
        <v>43</v>
      </c>
      <c r="B43" s="2">
        <v>5.459981</v>
      </c>
      <c r="C43">
        <v>5.6662020000000002</v>
      </c>
      <c r="I43">
        <v>4.3492259999999998</v>
      </c>
      <c r="P43">
        <v>6.4047299999999998</v>
      </c>
      <c r="Q43">
        <v>5.3444630000000002</v>
      </c>
      <c r="R43">
        <v>5.5352860000000002</v>
      </c>
    </row>
    <row r="44" spans="1:19" x14ac:dyDescent="0.2">
      <c r="A44" s="1" t="s">
        <v>176</v>
      </c>
      <c r="B44" s="2">
        <v>5.4440780000000002</v>
      </c>
      <c r="E44">
        <v>5.6387619999999998</v>
      </c>
      <c r="F44">
        <v>6.0261639999999996</v>
      </c>
      <c r="G44">
        <v>4.98848</v>
      </c>
      <c r="I44">
        <v>4.3492259999999998</v>
      </c>
      <c r="J44">
        <v>5.9552759999999996</v>
      </c>
      <c r="K44">
        <v>5.4796480000000001</v>
      </c>
      <c r="L44">
        <v>4.9770880000000002</v>
      </c>
      <c r="M44">
        <v>4.9770880000000002</v>
      </c>
      <c r="N44">
        <v>5.138973</v>
      </c>
      <c r="O44">
        <v>7.2943020000000001</v>
      </c>
      <c r="Q44">
        <v>4.0044649999999997</v>
      </c>
      <c r="R44">
        <v>4.4282630000000003</v>
      </c>
      <c r="S44">
        <v>7.5152789999999996</v>
      </c>
    </row>
    <row r="45" spans="1:19" x14ac:dyDescent="0.2">
      <c r="A45" s="1" t="s">
        <v>37</v>
      </c>
      <c r="B45" s="2">
        <v>5.142163</v>
      </c>
      <c r="I45">
        <v>4.3492259999999998</v>
      </c>
      <c r="N45">
        <v>3.6041099999999999</v>
      </c>
      <c r="Q45">
        <v>6.2074639999999999</v>
      </c>
      <c r="R45">
        <v>6.4078540000000004</v>
      </c>
    </row>
    <row r="46" spans="1:19" x14ac:dyDescent="0.2">
      <c r="A46" s="1" t="s">
        <v>42</v>
      </c>
      <c r="B46" s="2">
        <v>5.1066149999999997</v>
      </c>
      <c r="G46">
        <v>4.98848</v>
      </c>
      <c r="I46">
        <v>5.7080710000000003</v>
      </c>
      <c r="P46">
        <v>4.6232939999999996</v>
      </c>
    </row>
    <row r="47" spans="1:19" x14ac:dyDescent="0.2">
      <c r="A47" s="1" t="s">
        <v>45</v>
      </c>
      <c r="B47" s="2">
        <v>5.0463380000000004</v>
      </c>
      <c r="F47">
        <v>3.015495</v>
      </c>
      <c r="G47">
        <v>4.98848</v>
      </c>
      <c r="I47">
        <v>4.3492259999999998</v>
      </c>
      <c r="N47">
        <v>3.6041099999999999</v>
      </c>
      <c r="Q47">
        <v>6.4844670000000004</v>
      </c>
      <c r="R47">
        <v>7.8362470000000002</v>
      </c>
    </row>
    <row r="48" spans="1:19" x14ac:dyDescent="0.2">
      <c r="A48" s="1" t="s">
        <v>177</v>
      </c>
      <c r="B48" s="2">
        <v>5.0456279999999998</v>
      </c>
      <c r="I48">
        <v>3.2263329999999999</v>
      </c>
      <c r="L48">
        <v>5.9552759999999996</v>
      </c>
      <c r="M48">
        <v>5.9552759999999996</v>
      </c>
    </row>
    <row r="49" spans="1:19" x14ac:dyDescent="0.2">
      <c r="A49" s="1" t="s">
        <v>38</v>
      </c>
      <c r="B49" s="2">
        <v>5.005922</v>
      </c>
      <c r="C49">
        <v>4.7075719999999999</v>
      </c>
      <c r="F49">
        <v>4.5091539999999997</v>
      </c>
      <c r="G49">
        <v>7.0162779999999998</v>
      </c>
      <c r="I49">
        <v>4.3492259999999998</v>
      </c>
      <c r="Q49">
        <v>4.7135499999999997</v>
      </c>
      <c r="R49">
        <v>4.7397520000000002</v>
      </c>
    </row>
    <row r="50" spans="1:19" x14ac:dyDescent="0.2">
      <c r="A50" s="1" t="s">
        <v>62</v>
      </c>
      <c r="B50" s="2">
        <v>4.9197800000000003</v>
      </c>
      <c r="C50">
        <v>3.616206</v>
      </c>
      <c r="F50">
        <v>3.4416220000000002</v>
      </c>
      <c r="I50">
        <v>4.3492259999999998</v>
      </c>
      <c r="P50">
        <v>3.3104589999999998</v>
      </c>
      <c r="Q50">
        <v>7.4005830000000001</v>
      </c>
      <c r="R50">
        <v>7.4005830000000001</v>
      </c>
    </row>
    <row r="51" spans="1:19" x14ac:dyDescent="0.2">
      <c r="A51" s="1" t="s">
        <v>40</v>
      </c>
      <c r="B51" s="2">
        <v>4.7722990000000003</v>
      </c>
      <c r="F51">
        <v>2.494478</v>
      </c>
      <c r="G51">
        <v>3.1148769999999999</v>
      </c>
      <c r="I51">
        <v>4.3492259999999998</v>
      </c>
      <c r="N51">
        <v>3.6041099999999999</v>
      </c>
      <c r="Q51">
        <v>8.0532170000000001</v>
      </c>
      <c r="R51">
        <v>7.017887</v>
      </c>
    </row>
    <row r="52" spans="1:19" x14ac:dyDescent="0.2">
      <c r="A52" s="1" t="s">
        <v>39</v>
      </c>
      <c r="B52" s="2">
        <v>4.7600720000000001</v>
      </c>
      <c r="F52">
        <v>6.0261639999999996</v>
      </c>
      <c r="G52">
        <v>7.0162779999999998</v>
      </c>
      <c r="I52">
        <v>4.3492259999999998</v>
      </c>
      <c r="N52">
        <v>2.4871089999999998</v>
      </c>
      <c r="Q52">
        <v>4.0719919999999998</v>
      </c>
      <c r="R52">
        <v>4.609661</v>
      </c>
    </row>
    <row r="53" spans="1:19" x14ac:dyDescent="0.2">
      <c r="A53" s="1" t="s">
        <v>46</v>
      </c>
      <c r="B53" s="2">
        <v>4.7569189999999999</v>
      </c>
      <c r="C53">
        <v>2.9052549999999999</v>
      </c>
      <c r="G53">
        <v>7.0162779999999998</v>
      </c>
      <c r="I53">
        <v>4.3492259999999998</v>
      </c>
    </row>
    <row r="54" spans="1:19" x14ac:dyDescent="0.2">
      <c r="A54" s="1" t="s">
        <v>44</v>
      </c>
      <c r="B54" s="2">
        <v>4.6921340000000002</v>
      </c>
      <c r="F54">
        <v>6.0261639999999996</v>
      </c>
      <c r="G54">
        <v>7.0162779999999998</v>
      </c>
      <c r="H54">
        <v>4.4402520000000001</v>
      </c>
      <c r="I54">
        <v>5.7080710000000003</v>
      </c>
      <c r="J54">
        <v>4.9899610000000001</v>
      </c>
      <c r="K54">
        <v>4.2778869999999998</v>
      </c>
      <c r="N54">
        <v>2.4871089999999998</v>
      </c>
      <c r="Q54">
        <v>3.2114910000000001</v>
      </c>
      <c r="R54">
        <v>4.0719919999999998</v>
      </c>
    </row>
    <row r="55" spans="1:19" x14ac:dyDescent="0.2">
      <c r="A55" s="1" t="s">
        <v>48</v>
      </c>
      <c r="B55" s="2">
        <v>4.646528</v>
      </c>
      <c r="F55">
        <v>3.015495</v>
      </c>
      <c r="G55">
        <v>3.1148769999999999</v>
      </c>
      <c r="I55">
        <v>4.3492259999999998</v>
      </c>
      <c r="J55">
        <v>5.4431250000000002</v>
      </c>
      <c r="K55">
        <v>5.4796480000000001</v>
      </c>
      <c r="N55">
        <v>5.138973</v>
      </c>
      <c r="Q55">
        <v>4.4056899999999999</v>
      </c>
      <c r="R55">
        <v>4.7397520000000002</v>
      </c>
      <c r="S55">
        <v>6.1319699999999999</v>
      </c>
    </row>
    <row r="56" spans="1:19" x14ac:dyDescent="0.2">
      <c r="A56" s="1" t="s">
        <v>51</v>
      </c>
      <c r="B56" s="2">
        <v>4.5512079999999999</v>
      </c>
      <c r="F56">
        <v>2.494478</v>
      </c>
      <c r="G56">
        <v>3.1148769999999999</v>
      </c>
      <c r="I56">
        <v>7.4902699999999998</v>
      </c>
      <c r="N56">
        <v>5.138973</v>
      </c>
      <c r="Q56">
        <v>4.6629560000000003</v>
      </c>
      <c r="R56">
        <v>4.4056899999999999</v>
      </c>
    </row>
    <row r="57" spans="1:19" x14ac:dyDescent="0.2">
      <c r="A57" s="1" t="s">
        <v>50</v>
      </c>
      <c r="B57" s="2">
        <v>4.5260100000000003</v>
      </c>
      <c r="E57">
        <v>4.5594089999999996</v>
      </c>
      <c r="F57">
        <v>5.3785879999999997</v>
      </c>
      <c r="G57">
        <v>4.98848</v>
      </c>
      <c r="H57">
        <v>5.1554359999999999</v>
      </c>
      <c r="I57">
        <v>5.7080710000000003</v>
      </c>
      <c r="J57">
        <v>3.7373759999999998</v>
      </c>
      <c r="K57">
        <v>4.4393289999999999</v>
      </c>
      <c r="N57">
        <v>3.6041099999999999</v>
      </c>
      <c r="O57">
        <v>4.4056899999999999</v>
      </c>
      <c r="Q57">
        <v>2.2303679999999999</v>
      </c>
      <c r="R57">
        <v>3.0873789999999999</v>
      </c>
      <c r="S57">
        <v>7.017887</v>
      </c>
    </row>
    <row r="58" spans="1:19" x14ac:dyDescent="0.2">
      <c r="A58" s="1" t="s">
        <v>47</v>
      </c>
      <c r="B58" s="2">
        <v>4.5252869999999996</v>
      </c>
      <c r="E58">
        <v>4.5594089999999996</v>
      </c>
      <c r="F58">
        <v>5.3785879999999997</v>
      </c>
      <c r="G58">
        <v>7.0162779999999998</v>
      </c>
      <c r="H58">
        <v>4.4402520000000001</v>
      </c>
      <c r="I58">
        <v>5.7080710000000003</v>
      </c>
      <c r="J58">
        <v>2.193892</v>
      </c>
      <c r="K58">
        <v>3.376925</v>
      </c>
      <c r="N58">
        <v>5.138973</v>
      </c>
      <c r="O58">
        <v>5.4431250000000002</v>
      </c>
      <c r="Q58">
        <v>2.5181779999999998</v>
      </c>
      <c r="R58">
        <v>4.0044649999999997</v>
      </c>
    </row>
    <row r="59" spans="1:19" x14ac:dyDescent="0.2">
      <c r="A59" s="1" t="s">
        <v>53</v>
      </c>
      <c r="B59" s="2">
        <v>4.4173169999999997</v>
      </c>
      <c r="F59">
        <v>4.5091539999999997</v>
      </c>
      <c r="G59">
        <v>3.1148769999999999</v>
      </c>
      <c r="I59">
        <v>3.2263329999999999</v>
      </c>
      <c r="J59">
        <v>6.2653059999999998</v>
      </c>
      <c r="K59">
        <v>5.4431250000000002</v>
      </c>
      <c r="L59">
        <v>3.386768</v>
      </c>
      <c r="M59">
        <v>4.3811340000000003</v>
      </c>
      <c r="N59">
        <v>3.6041099999999999</v>
      </c>
      <c r="O59">
        <v>2.704027</v>
      </c>
      <c r="Q59">
        <v>4.609661</v>
      </c>
      <c r="R59">
        <v>5.6313449999999996</v>
      </c>
      <c r="S59">
        <v>6.1319699999999999</v>
      </c>
    </row>
    <row r="60" spans="1:19" x14ac:dyDescent="0.2">
      <c r="A60" s="1" t="s">
        <v>54</v>
      </c>
      <c r="B60" s="2">
        <v>4.3590419999999996</v>
      </c>
      <c r="C60">
        <v>3.616206</v>
      </c>
      <c r="F60">
        <v>4.2701589999999996</v>
      </c>
      <c r="G60">
        <v>3.1148769999999999</v>
      </c>
      <c r="I60">
        <v>5.7080710000000003</v>
      </c>
      <c r="N60">
        <v>5.138973</v>
      </c>
      <c r="Q60">
        <v>4.3811340000000003</v>
      </c>
      <c r="R60">
        <v>4.2838760000000002</v>
      </c>
    </row>
    <row r="61" spans="1:19" x14ac:dyDescent="0.2">
      <c r="A61" s="1" t="s">
        <v>49</v>
      </c>
      <c r="B61" s="2">
        <v>4.3213660000000003</v>
      </c>
      <c r="F61">
        <v>2.494478</v>
      </c>
      <c r="G61">
        <v>3.1148769999999999</v>
      </c>
      <c r="I61">
        <v>4.3492259999999998</v>
      </c>
      <c r="N61">
        <v>3.6041099999999999</v>
      </c>
      <c r="Q61">
        <v>8.0441420000000008</v>
      </c>
    </row>
    <row r="62" spans="1:19" x14ac:dyDescent="0.2">
      <c r="A62" s="1" t="s">
        <v>55</v>
      </c>
      <c r="B62" s="2">
        <v>4.2961460000000002</v>
      </c>
      <c r="E62">
        <v>4.5594089999999996</v>
      </c>
      <c r="F62">
        <v>4.5091539999999997</v>
      </c>
      <c r="G62">
        <v>3.1148769999999999</v>
      </c>
      <c r="I62">
        <v>4.3492259999999998</v>
      </c>
      <c r="J62">
        <v>5.3208320000000002</v>
      </c>
      <c r="K62">
        <v>4.9899610000000001</v>
      </c>
      <c r="N62">
        <v>3.6041099999999999</v>
      </c>
      <c r="O62">
        <v>5.3208320000000002</v>
      </c>
      <c r="Q62">
        <v>3.184088</v>
      </c>
      <c r="R62">
        <v>4.2109439999999996</v>
      </c>
      <c r="S62">
        <v>4.0941799999999997</v>
      </c>
    </row>
    <row r="63" spans="1:19" x14ac:dyDescent="0.2">
      <c r="A63" s="1" t="s">
        <v>52</v>
      </c>
      <c r="B63" s="2">
        <v>4.199192</v>
      </c>
      <c r="C63">
        <v>4.7075719999999999</v>
      </c>
      <c r="F63">
        <v>3.7780420000000001</v>
      </c>
      <c r="G63">
        <v>4.98848</v>
      </c>
      <c r="I63">
        <v>3.2263329999999999</v>
      </c>
      <c r="J63">
        <v>4.2778869999999998</v>
      </c>
      <c r="K63">
        <v>3.386768</v>
      </c>
      <c r="N63">
        <v>5.138973</v>
      </c>
      <c r="O63">
        <v>3.2452740000000002</v>
      </c>
      <c r="Q63">
        <v>3.4448799999999999</v>
      </c>
      <c r="R63">
        <v>4.3811340000000003</v>
      </c>
      <c r="S63">
        <v>5.6157690000000002</v>
      </c>
    </row>
    <row r="64" spans="1:19" x14ac:dyDescent="0.2">
      <c r="A64" s="1" t="s">
        <v>63</v>
      </c>
      <c r="B64" s="2">
        <v>4.1334419999999996</v>
      </c>
      <c r="E64">
        <v>3.8248929999999999</v>
      </c>
      <c r="G64">
        <v>3.1148769999999999</v>
      </c>
      <c r="I64">
        <v>3.2263329999999999</v>
      </c>
      <c r="J64">
        <v>4.4056899999999999</v>
      </c>
      <c r="K64">
        <v>4.6629560000000003</v>
      </c>
      <c r="N64">
        <v>3.6041099999999999</v>
      </c>
      <c r="Q64">
        <v>3.3786459999999998</v>
      </c>
      <c r="R64">
        <v>3.7117490000000002</v>
      </c>
      <c r="S64">
        <v>7.2717219999999996</v>
      </c>
    </row>
    <row r="65" spans="1:19" x14ac:dyDescent="0.2">
      <c r="A65" s="1" t="s">
        <v>56</v>
      </c>
      <c r="B65" s="2">
        <v>4.1297009999999998</v>
      </c>
      <c r="F65">
        <v>4.5091539999999997</v>
      </c>
      <c r="G65">
        <v>4.98848</v>
      </c>
      <c r="H65">
        <v>4.4402520000000001</v>
      </c>
      <c r="I65">
        <v>4.3492259999999998</v>
      </c>
      <c r="N65">
        <v>2.4871089999999998</v>
      </c>
      <c r="Q65">
        <v>3.4707309999999998</v>
      </c>
      <c r="R65">
        <v>4.6629560000000003</v>
      </c>
    </row>
    <row r="66" spans="1:19" x14ac:dyDescent="0.2">
      <c r="A66" s="1" t="s">
        <v>66</v>
      </c>
      <c r="B66" s="2">
        <v>4.09232</v>
      </c>
      <c r="F66">
        <v>3.015495</v>
      </c>
      <c r="G66">
        <v>4.98848</v>
      </c>
      <c r="I66">
        <v>3.2263329999999999</v>
      </c>
      <c r="N66">
        <v>5.138973</v>
      </c>
    </row>
    <row r="67" spans="1:19" x14ac:dyDescent="0.2">
      <c r="A67" s="1" t="s">
        <v>59</v>
      </c>
      <c r="B67" s="2">
        <v>4.0708739999999999</v>
      </c>
      <c r="F67">
        <v>4.5091539999999997</v>
      </c>
      <c r="G67">
        <v>4.98848</v>
      </c>
      <c r="H67">
        <v>3.5905680000000002</v>
      </c>
      <c r="I67">
        <v>4.3492259999999998</v>
      </c>
      <c r="J67">
        <v>3.3786459999999998</v>
      </c>
      <c r="K67">
        <v>3.3391999999999999</v>
      </c>
      <c r="N67">
        <v>5.138973</v>
      </c>
      <c r="Q67">
        <v>3.5674229999999998</v>
      </c>
      <c r="R67">
        <v>3.4077459999999999</v>
      </c>
      <c r="S67">
        <v>4.4393289999999999</v>
      </c>
    </row>
    <row r="68" spans="1:19" x14ac:dyDescent="0.2">
      <c r="A68" s="1" t="s">
        <v>64</v>
      </c>
      <c r="B68" s="2">
        <v>4.0620779999999996</v>
      </c>
      <c r="D68">
        <v>3.5665659999999999</v>
      </c>
      <c r="F68">
        <v>4.2701589999999996</v>
      </c>
      <c r="H68">
        <v>3.3665479999999999</v>
      </c>
      <c r="I68">
        <v>2.5224099999999998</v>
      </c>
      <c r="P68">
        <v>3.3104589999999998</v>
      </c>
      <c r="Q68">
        <v>5.4431250000000002</v>
      </c>
      <c r="R68">
        <v>5.9552759999999996</v>
      </c>
    </row>
    <row r="69" spans="1:19" x14ac:dyDescent="0.2">
      <c r="A69" s="1" t="s">
        <v>65</v>
      </c>
      <c r="B69" s="2">
        <v>3.9532240000000001</v>
      </c>
      <c r="F69">
        <v>4.8332860000000002</v>
      </c>
      <c r="G69">
        <v>3.1148769999999999</v>
      </c>
      <c r="I69">
        <v>3.2263329999999999</v>
      </c>
      <c r="J69">
        <v>2.7313990000000001</v>
      </c>
      <c r="K69">
        <v>3.5193310000000002</v>
      </c>
      <c r="N69">
        <v>5.138973</v>
      </c>
      <c r="O69">
        <v>3.5674229999999998</v>
      </c>
      <c r="Q69">
        <v>3.376925</v>
      </c>
      <c r="R69">
        <v>3.379483</v>
      </c>
      <c r="S69">
        <v>6.6442079999999999</v>
      </c>
    </row>
    <row r="70" spans="1:19" x14ac:dyDescent="0.2">
      <c r="A70" s="1" t="s">
        <v>57</v>
      </c>
      <c r="B70" s="2">
        <v>3.9310679999999998</v>
      </c>
      <c r="E70">
        <v>3.8248929999999999</v>
      </c>
      <c r="F70">
        <v>5.3785879999999997</v>
      </c>
      <c r="G70">
        <v>4.98848</v>
      </c>
      <c r="H70">
        <v>4.4402520000000001</v>
      </c>
      <c r="I70">
        <v>5.7080710000000003</v>
      </c>
      <c r="J70">
        <v>3.3770549999999999</v>
      </c>
      <c r="K70">
        <v>2.976299</v>
      </c>
      <c r="N70">
        <v>3.6041099999999999</v>
      </c>
      <c r="Q70">
        <v>1.8720699999999999</v>
      </c>
      <c r="R70">
        <v>3.1408649999999998</v>
      </c>
    </row>
    <row r="71" spans="1:19" x14ac:dyDescent="0.2">
      <c r="A71" s="1" t="s">
        <v>60</v>
      </c>
      <c r="B71" s="2">
        <v>3.9156749999999998</v>
      </c>
      <c r="C71">
        <v>4.7075719999999999</v>
      </c>
      <c r="F71">
        <v>4.2701589999999996</v>
      </c>
      <c r="G71">
        <v>4.98848</v>
      </c>
      <c r="I71">
        <v>4.3492259999999998</v>
      </c>
      <c r="N71">
        <v>3.6041099999999999</v>
      </c>
      <c r="O71">
        <v>2.5834109999999999</v>
      </c>
      <c r="P71">
        <v>4.6232939999999996</v>
      </c>
      <c r="Q71">
        <v>2.5344950000000002</v>
      </c>
      <c r="R71">
        <v>3.4707309999999998</v>
      </c>
      <c r="S71">
        <v>4.0252730000000003</v>
      </c>
    </row>
    <row r="72" spans="1:19" x14ac:dyDescent="0.2">
      <c r="A72" s="1" t="s">
        <v>67</v>
      </c>
      <c r="B72" s="2">
        <v>3.8987189999999998</v>
      </c>
      <c r="F72">
        <v>3.4416220000000002</v>
      </c>
      <c r="H72">
        <v>3.0979839999999998</v>
      </c>
      <c r="I72">
        <v>2.5224099999999998</v>
      </c>
      <c r="Q72">
        <v>5.4416180000000001</v>
      </c>
      <c r="R72">
        <v>4.9899610000000001</v>
      </c>
    </row>
    <row r="73" spans="1:19" x14ac:dyDescent="0.2">
      <c r="A73" s="1" t="s">
        <v>178</v>
      </c>
      <c r="B73" s="2">
        <v>3.8711380000000002</v>
      </c>
      <c r="F73">
        <v>4.2701589999999996</v>
      </c>
      <c r="G73">
        <v>3.1148769999999999</v>
      </c>
      <c r="H73">
        <v>3.9361799999999998</v>
      </c>
      <c r="I73">
        <v>3.2263329999999999</v>
      </c>
      <c r="Q73">
        <v>4.2838760000000002</v>
      </c>
      <c r="R73">
        <v>4.3954009999999997</v>
      </c>
    </row>
    <row r="74" spans="1:19" x14ac:dyDescent="0.2">
      <c r="A74" s="1" t="s">
        <v>61</v>
      </c>
      <c r="B74" s="2">
        <v>3.8053979999999998</v>
      </c>
      <c r="D74">
        <v>3.5665659999999999</v>
      </c>
      <c r="I74">
        <v>3.2263329999999999</v>
      </c>
      <c r="P74">
        <v>4.6232939999999996</v>
      </c>
    </row>
    <row r="75" spans="1:19" x14ac:dyDescent="0.2">
      <c r="A75" s="1" t="s">
        <v>68</v>
      </c>
      <c r="B75" s="2">
        <v>3.7490079999999999</v>
      </c>
      <c r="F75">
        <v>4.8332860000000002</v>
      </c>
      <c r="G75">
        <v>3.1148769999999999</v>
      </c>
      <c r="H75">
        <v>3.9361799999999998</v>
      </c>
      <c r="I75">
        <v>3.2263329999999999</v>
      </c>
      <c r="J75">
        <v>3.3391999999999999</v>
      </c>
      <c r="K75">
        <v>3.5193310000000002</v>
      </c>
      <c r="N75">
        <v>3.6041099999999999</v>
      </c>
      <c r="Q75">
        <v>3.5001250000000002</v>
      </c>
      <c r="R75">
        <v>3.0958019999999999</v>
      </c>
      <c r="S75">
        <v>5.3208320000000002</v>
      </c>
    </row>
    <row r="76" spans="1:19" x14ac:dyDescent="0.2">
      <c r="A76" s="1" t="s">
        <v>74</v>
      </c>
      <c r="B76" s="2">
        <v>3.7245219999999999</v>
      </c>
      <c r="F76">
        <v>2.1675430000000002</v>
      </c>
      <c r="G76">
        <v>3.1148769999999999</v>
      </c>
      <c r="I76">
        <v>2.5224099999999998</v>
      </c>
      <c r="J76">
        <v>3.5674229999999998</v>
      </c>
      <c r="K76">
        <v>3.3770549999999999</v>
      </c>
      <c r="L76">
        <v>4.3811340000000003</v>
      </c>
      <c r="M76">
        <v>3.386768</v>
      </c>
      <c r="N76">
        <v>2.4871089999999998</v>
      </c>
      <c r="O76">
        <v>4.6629560000000003</v>
      </c>
      <c r="Q76">
        <v>5.3208320000000002</v>
      </c>
      <c r="R76">
        <v>4.2630340000000002</v>
      </c>
      <c r="S76">
        <v>5.4431250000000002</v>
      </c>
    </row>
    <row r="77" spans="1:19" x14ac:dyDescent="0.2">
      <c r="A77" s="1" t="s">
        <v>58</v>
      </c>
      <c r="B77" s="2">
        <v>3.7081209999999998</v>
      </c>
      <c r="C77">
        <v>2.2960389999999999</v>
      </c>
      <c r="F77">
        <v>2.1675430000000002</v>
      </c>
      <c r="G77">
        <v>3.1148769999999999</v>
      </c>
      <c r="I77">
        <v>3.2263329999999999</v>
      </c>
      <c r="N77">
        <v>3.6041099999999999</v>
      </c>
      <c r="Q77">
        <v>7.933586</v>
      </c>
      <c r="R77">
        <v>3.61436</v>
      </c>
    </row>
    <row r="78" spans="1:19" x14ac:dyDescent="0.2">
      <c r="A78" s="1" t="s">
        <v>85</v>
      </c>
      <c r="B78" s="2">
        <v>3.599218</v>
      </c>
      <c r="F78">
        <v>3.015495</v>
      </c>
      <c r="G78">
        <v>3.1148769999999999</v>
      </c>
      <c r="I78">
        <v>3.2263329999999999</v>
      </c>
      <c r="N78">
        <v>2.4871089999999998</v>
      </c>
      <c r="Q78">
        <v>3.3260969999999999</v>
      </c>
      <c r="R78">
        <v>3.8926460000000001</v>
      </c>
      <c r="S78">
        <v>6.1319699999999999</v>
      </c>
    </row>
    <row r="79" spans="1:19" x14ac:dyDescent="0.2">
      <c r="A79" s="1" t="s">
        <v>70</v>
      </c>
      <c r="B79" s="2">
        <v>3.5875430000000001</v>
      </c>
      <c r="F79">
        <v>3.7780420000000001</v>
      </c>
      <c r="G79">
        <v>3.1148769999999999</v>
      </c>
      <c r="I79">
        <v>3.2263329999999999</v>
      </c>
      <c r="N79">
        <v>3.6041099999999999</v>
      </c>
      <c r="Q79">
        <v>3.3665479999999999</v>
      </c>
      <c r="R79">
        <v>3.176164</v>
      </c>
      <c r="S79">
        <v>4.8467260000000003</v>
      </c>
    </row>
    <row r="80" spans="1:19" x14ac:dyDescent="0.2">
      <c r="A80" s="1" t="s">
        <v>75</v>
      </c>
      <c r="B80" s="2">
        <v>3.5516740000000002</v>
      </c>
      <c r="F80">
        <v>3.015495</v>
      </c>
      <c r="G80">
        <v>3.1148769999999999</v>
      </c>
      <c r="I80">
        <v>3.2263329999999999</v>
      </c>
      <c r="J80">
        <v>2.976299</v>
      </c>
      <c r="K80">
        <v>4.609661</v>
      </c>
      <c r="N80">
        <v>5.138973</v>
      </c>
      <c r="Q80">
        <v>2.454386</v>
      </c>
      <c r="R80">
        <v>2.8193809999999999</v>
      </c>
      <c r="S80">
        <v>4.609661</v>
      </c>
    </row>
    <row r="81" spans="1:19" x14ac:dyDescent="0.2">
      <c r="A81" s="1" t="s">
        <v>82</v>
      </c>
      <c r="B81" s="2">
        <v>3.522459</v>
      </c>
      <c r="C81">
        <v>2.9052549999999999</v>
      </c>
      <c r="F81">
        <v>2.1675430000000002</v>
      </c>
      <c r="G81">
        <v>3.1148769999999999</v>
      </c>
      <c r="I81">
        <v>4.3492259999999998</v>
      </c>
      <c r="N81">
        <v>5.138973</v>
      </c>
      <c r="O81">
        <v>2.7313990000000001</v>
      </c>
      <c r="Q81">
        <v>4.4282630000000003</v>
      </c>
      <c r="S81">
        <v>3.3441350000000001</v>
      </c>
    </row>
    <row r="82" spans="1:19" x14ac:dyDescent="0.2">
      <c r="A82" s="1" t="s">
        <v>77</v>
      </c>
      <c r="B82" s="2">
        <v>3.4847000000000001</v>
      </c>
      <c r="C82">
        <v>2.9052549999999999</v>
      </c>
      <c r="F82">
        <v>3.4416220000000002</v>
      </c>
      <c r="I82">
        <v>5.7080710000000003</v>
      </c>
      <c r="P82">
        <v>3.3104589999999998</v>
      </c>
      <c r="Q82">
        <v>2.2166960000000002</v>
      </c>
      <c r="R82">
        <v>3.3260969999999999</v>
      </c>
    </row>
    <row r="83" spans="1:19" x14ac:dyDescent="0.2">
      <c r="A83" s="1" t="s">
        <v>80</v>
      </c>
      <c r="B83" s="2">
        <v>3.481554</v>
      </c>
      <c r="F83">
        <v>3.7780420000000001</v>
      </c>
      <c r="G83">
        <v>3.1148769999999999</v>
      </c>
      <c r="I83">
        <v>3.2263329999999999</v>
      </c>
      <c r="J83">
        <v>4.0252730000000003</v>
      </c>
      <c r="K83">
        <v>3.8606129999999999</v>
      </c>
      <c r="L83">
        <v>2.5834109999999999</v>
      </c>
      <c r="M83">
        <v>3.1143459999999998</v>
      </c>
      <c r="N83">
        <v>2.4871089999999998</v>
      </c>
      <c r="Q83">
        <v>3.083574</v>
      </c>
      <c r="R83">
        <v>3.4077459999999999</v>
      </c>
      <c r="S83">
        <v>5.6157690000000002</v>
      </c>
    </row>
    <row r="84" spans="1:19" x14ac:dyDescent="0.2">
      <c r="A84" s="1" t="s">
        <v>73</v>
      </c>
      <c r="B84" s="2">
        <v>3.461894</v>
      </c>
      <c r="D84">
        <v>2.049366</v>
      </c>
      <c r="I84">
        <v>5.7080710000000003</v>
      </c>
      <c r="P84">
        <v>2.628244</v>
      </c>
    </row>
    <row r="85" spans="1:19" x14ac:dyDescent="0.2">
      <c r="A85" s="1" t="s">
        <v>89</v>
      </c>
      <c r="B85" s="2">
        <v>3.4446460000000001</v>
      </c>
      <c r="C85">
        <v>1.7128639999999999</v>
      </c>
      <c r="I85">
        <v>2.5224099999999998</v>
      </c>
      <c r="N85">
        <v>3.6041099999999999</v>
      </c>
      <c r="P85">
        <v>1.7540199999999999</v>
      </c>
      <c r="Q85">
        <v>5.6313449999999996</v>
      </c>
      <c r="R85">
        <v>5.4431250000000002</v>
      </c>
    </row>
    <row r="86" spans="1:19" x14ac:dyDescent="0.2">
      <c r="A86" s="1" t="s">
        <v>78</v>
      </c>
      <c r="B86" s="2">
        <v>3.421916</v>
      </c>
      <c r="F86">
        <v>3.7780420000000001</v>
      </c>
      <c r="G86">
        <v>3.1148769999999999</v>
      </c>
      <c r="I86">
        <v>3.2263329999999999</v>
      </c>
      <c r="J86">
        <v>3.4707309999999998</v>
      </c>
      <c r="K86">
        <v>4.0252730000000003</v>
      </c>
      <c r="N86">
        <v>3.6041099999999999</v>
      </c>
      <c r="Q86">
        <v>2.29244</v>
      </c>
      <c r="R86">
        <v>3.47628</v>
      </c>
      <c r="S86">
        <v>3.8091539999999999</v>
      </c>
    </row>
    <row r="87" spans="1:19" x14ac:dyDescent="0.2">
      <c r="A87" s="1" t="s">
        <v>69</v>
      </c>
      <c r="B87" s="2">
        <v>3.3716949999999999</v>
      </c>
      <c r="F87">
        <v>5.3785879999999997</v>
      </c>
      <c r="G87">
        <v>3.1148769999999999</v>
      </c>
      <c r="H87">
        <v>3.9361799999999998</v>
      </c>
      <c r="I87">
        <v>3.2263329999999999</v>
      </c>
      <c r="J87">
        <v>3.1143459999999998</v>
      </c>
      <c r="K87">
        <v>2.193892</v>
      </c>
      <c r="N87">
        <v>2.4871089999999998</v>
      </c>
      <c r="Q87">
        <v>3.386768</v>
      </c>
      <c r="R87">
        <v>3.3565879999999999</v>
      </c>
      <c r="S87">
        <v>3.5222699999999998</v>
      </c>
    </row>
    <row r="88" spans="1:19" x14ac:dyDescent="0.2">
      <c r="A88" s="1" t="s">
        <v>76</v>
      </c>
      <c r="B88" s="2">
        <v>3.3683000000000001</v>
      </c>
      <c r="E88">
        <v>3.8248929999999999</v>
      </c>
      <c r="G88">
        <v>3.1148769999999999</v>
      </c>
      <c r="I88">
        <v>4.3492259999999998</v>
      </c>
      <c r="J88">
        <v>4.3811340000000003</v>
      </c>
      <c r="K88">
        <v>3.3786459999999998</v>
      </c>
      <c r="N88">
        <v>2.4871089999999998</v>
      </c>
      <c r="Q88">
        <v>2.4951989999999999</v>
      </c>
      <c r="R88">
        <v>2.9153159999999998</v>
      </c>
    </row>
    <row r="89" spans="1:19" x14ac:dyDescent="0.2">
      <c r="A89" s="1" t="s">
        <v>86</v>
      </c>
      <c r="B89" s="2">
        <v>3.3272970000000002</v>
      </c>
      <c r="C89">
        <v>4.2838760000000002</v>
      </c>
      <c r="F89">
        <v>3.7780420000000001</v>
      </c>
      <c r="I89">
        <v>2.5224099999999998</v>
      </c>
      <c r="N89">
        <v>3.6041099999999999</v>
      </c>
      <c r="P89">
        <v>2.628244</v>
      </c>
      <c r="S89">
        <v>3.1470989999999999</v>
      </c>
    </row>
    <row r="90" spans="1:19" x14ac:dyDescent="0.2">
      <c r="A90" s="1" t="s">
        <v>79</v>
      </c>
      <c r="B90" s="2">
        <v>3.2702529999999999</v>
      </c>
      <c r="F90">
        <v>4.2701589999999996</v>
      </c>
      <c r="G90">
        <v>3.1148769999999999</v>
      </c>
      <c r="H90">
        <v>3.5905680000000002</v>
      </c>
      <c r="I90">
        <v>3.2263329999999999</v>
      </c>
      <c r="N90">
        <v>2.4871089999999998</v>
      </c>
      <c r="Q90">
        <v>2.9912350000000001</v>
      </c>
      <c r="R90">
        <v>3.2114910000000001</v>
      </c>
    </row>
    <row r="91" spans="1:19" x14ac:dyDescent="0.2">
      <c r="A91" s="1" t="s">
        <v>92</v>
      </c>
      <c r="B91" s="2">
        <v>3.2443170000000001</v>
      </c>
      <c r="D91">
        <v>2.049366</v>
      </c>
      <c r="F91">
        <v>3.015495</v>
      </c>
      <c r="G91">
        <v>3.1148769999999999</v>
      </c>
      <c r="I91">
        <v>3.2263329999999999</v>
      </c>
      <c r="N91">
        <v>3.6041099999999999</v>
      </c>
      <c r="P91">
        <v>2.628244</v>
      </c>
      <c r="Q91">
        <v>4.2778869999999998</v>
      </c>
      <c r="R91">
        <v>4.0382220000000002</v>
      </c>
    </row>
    <row r="92" spans="1:19" x14ac:dyDescent="0.2">
      <c r="A92" s="1" t="s">
        <v>71</v>
      </c>
      <c r="B92" s="2">
        <v>3.2200099999999998</v>
      </c>
      <c r="F92">
        <v>3.015495</v>
      </c>
      <c r="G92">
        <v>3.1148769999999999</v>
      </c>
      <c r="I92">
        <v>4.3492259999999998</v>
      </c>
      <c r="N92">
        <v>2.4871089999999998</v>
      </c>
      <c r="Q92">
        <v>2.976299</v>
      </c>
      <c r="R92">
        <v>3.3770549999999999</v>
      </c>
    </row>
    <row r="93" spans="1:19" x14ac:dyDescent="0.2">
      <c r="A93" s="1" t="s">
        <v>84</v>
      </c>
      <c r="B93" s="2">
        <v>3.1423939999999999</v>
      </c>
      <c r="F93">
        <v>3.7780420000000001</v>
      </c>
      <c r="G93">
        <v>3.1148769999999999</v>
      </c>
      <c r="I93">
        <v>2.5224099999999998</v>
      </c>
      <c r="J93">
        <v>3.386768</v>
      </c>
      <c r="K93">
        <v>2.5834109999999999</v>
      </c>
      <c r="L93">
        <v>3.376925</v>
      </c>
      <c r="M93">
        <v>3.376925</v>
      </c>
      <c r="N93">
        <v>2.4871089999999998</v>
      </c>
      <c r="O93">
        <v>3.376925</v>
      </c>
      <c r="P93">
        <v>3.3104589999999998</v>
      </c>
      <c r="Q93">
        <v>3.0403099999999998</v>
      </c>
      <c r="R93">
        <v>3.020686</v>
      </c>
      <c r="S93">
        <v>3.47628</v>
      </c>
    </row>
    <row r="94" spans="1:19" x14ac:dyDescent="0.2">
      <c r="A94" s="1" t="s">
        <v>100</v>
      </c>
      <c r="B94" s="2">
        <v>3.1391849999999999</v>
      </c>
      <c r="C94">
        <v>3.616206</v>
      </c>
      <c r="F94">
        <v>2.494478</v>
      </c>
      <c r="G94">
        <v>3.1148769999999999</v>
      </c>
      <c r="I94">
        <v>2.5224099999999998</v>
      </c>
      <c r="N94">
        <v>5.138973</v>
      </c>
      <c r="P94">
        <v>2.086576</v>
      </c>
      <c r="Q94">
        <v>2.7604760000000002</v>
      </c>
      <c r="R94">
        <v>3.379483</v>
      </c>
    </row>
    <row r="95" spans="1:19" x14ac:dyDescent="0.2">
      <c r="A95" s="1" t="s">
        <v>83</v>
      </c>
      <c r="B95" s="2">
        <v>3.1345730000000001</v>
      </c>
      <c r="F95">
        <v>3.015495</v>
      </c>
      <c r="G95">
        <v>3.1148769999999999</v>
      </c>
      <c r="H95">
        <v>3.0979839999999998</v>
      </c>
      <c r="I95">
        <v>2.5224099999999998</v>
      </c>
      <c r="N95">
        <v>2.4871089999999998</v>
      </c>
      <c r="Q95">
        <v>3.8926460000000001</v>
      </c>
      <c r="R95">
        <v>3.5674229999999998</v>
      </c>
      <c r="S95">
        <v>3.3786459999999998</v>
      </c>
    </row>
    <row r="96" spans="1:19" x14ac:dyDescent="0.2">
      <c r="A96" s="1" t="s">
        <v>87</v>
      </c>
      <c r="B96" s="2">
        <v>3.132854</v>
      </c>
      <c r="F96">
        <v>3.4416220000000002</v>
      </c>
      <c r="G96">
        <v>3.1148769999999999</v>
      </c>
      <c r="H96">
        <v>3.4707309999999998</v>
      </c>
      <c r="I96">
        <v>3.2263329999999999</v>
      </c>
      <c r="P96">
        <v>2.628244</v>
      </c>
      <c r="Q96">
        <v>2.9153159999999998</v>
      </c>
    </row>
    <row r="97" spans="1:19" x14ac:dyDescent="0.2">
      <c r="A97" s="1" t="s">
        <v>72</v>
      </c>
      <c r="B97" s="2">
        <v>3.1232660000000001</v>
      </c>
      <c r="G97">
        <v>3.1148769999999999</v>
      </c>
      <c r="I97">
        <v>4.3492259999999998</v>
      </c>
      <c r="N97">
        <v>2.4871089999999998</v>
      </c>
      <c r="Q97">
        <v>2.2856369999999999</v>
      </c>
      <c r="R97">
        <v>3.379483</v>
      </c>
    </row>
    <row r="98" spans="1:19" x14ac:dyDescent="0.2">
      <c r="A98" s="1" t="s">
        <v>102</v>
      </c>
      <c r="B98" s="2">
        <v>3.0977220000000001</v>
      </c>
      <c r="F98">
        <v>3.4416220000000002</v>
      </c>
      <c r="G98">
        <v>3.1148769999999999</v>
      </c>
      <c r="I98">
        <v>2.5224099999999998</v>
      </c>
      <c r="J98">
        <v>3.376925</v>
      </c>
      <c r="K98">
        <v>3.1143459999999998</v>
      </c>
      <c r="N98">
        <v>3.6041099999999999</v>
      </c>
      <c r="O98">
        <v>4.0044649999999997</v>
      </c>
      <c r="Q98">
        <v>1.5116099999999999</v>
      </c>
      <c r="R98">
        <v>2.4777</v>
      </c>
      <c r="S98">
        <v>3.8091539999999999</v>
      </c>
    </row>
    <row r="99" spans="1:19" x14ac:dyDescent="0.2">
      <c r="A99" s="1" t="s">
        <v>93</v>
      </c>
      <c r="B99" s="2">
        <v>3.0834830000000002</v>
      </c>
      <c r="C99">
        <v>2.9052549999999999</v>
      </c>
      <c r="G99">
        <v>3.1148769999999999</v>
      </c>
      <c r="I99">
        <v>3.2263329999999999</v>
      </c>
      <c r="Q99">
        <v>3.0873789999999999</v>
      </c>
      <c r="R99">
        <v>3.083574</v>
      </c>
    </row>
    <row r="100" spans="1:19" x14ac:dyDescent="0.2">
      <c r="A100" s="1" t="s">
        <v>109</v>
      </c>
      <c r="B100" s="2">
        <v>3.0771510000000002</v>
      </c>
      <c r="F100">
        <v>2.494478</v>
      </c>
      <c r="G100">
        <v>1.8113360000000001</v>
      </c>
      <c r="I100">
        <v>2.5224099999999998</v>
      </c>
      <c r="J100">
        <v>3.7373759999999998</v>
      </c>
      <c r="K100">
        <v>2.7314620000000001</v>
      </c>
      <c r="L100">
        <v>2.193892</v>
      </c>
      <c r="M100">
        <v>2.193892</v>
      </c>
      <c r="N100">
        <v>5.138973</v>
      </c>
      <c r="O100">
        <v>2.976299</v>
      </c>
      <c r="Q100">
        <v>4.2109439999999996</v>
      </c>
      <c r="R100">
        <v>3.1055959999999998</v>
      </c>
      <c r="S100">
        <v>3.8091539999999999</v>
      </c>
    </row>
    <row r="101" spans="1:19" x14ac:dyDescent="0.2">
      <c r="A101" s="1" t="s">
        <v>99</v>
      </c>
      <c r="B101" s="2">
        <v>3.0650029999999999</v>
      </c>
      <c r="D101">
        <v>2.6582180000000002</v>
      </c>
      <c r="I101">
        <v>3.2263329999999999</v>
      </c>
      <c r="P101">
        <v>3.3104589999999998</v>
      </c>
    </row>
    <row r="102" spans="1:19" x14ac:dyDescent="0.2">
      <c r="A102" s="1" t="s">
        <v>94</v>
      </c>
      <c r="B102" s="2">
        <v>3.036146</v>
      </c>
      <c r="C102">
        <v>4.7075719999999999</v>
      </c>
      <c r="F102">
        <v>1.9595130000000001</v>
      </c>
      <c r="I102">
        <v>2.5224099999999998</v>
      </c>
      <c r="N102">
        <v>2.4871089999999998</v>
      </c>
      <c r="P102">
        <v>3.3104589999999998</v>
      </c>
      <c r="Q102">
        <v>3.2452740000000002</v>
      </c>
      <c r="R102">
        <v>3.020686</v>
      </c>
    </row>
    <row r="103" spans="1:19" x14ac:dyDescent="0.2">
      <c r="A103" s="1" t="s">
        <v>120</v>
      </c>
      <c r="B103" s="2">
        <v>3.0201009999999999</v>
      </c>
      <c r="C103">
        <v>1.7128639999999999</v>
      </c>
      <c r="F103">
        <v>3.015495</v>
      </c>
      <c r="I103">
        <v>3.2263329999999999</v>
      </c>
      <c r="N103">
        <v>5.138973</v>
      </c>
      <c r="P103">
        <v>2.086576</v>
      </c>
      <c r="Q103">
        <v>3.3770549999999999</v>
      </c>
      <c r="R103">
        <v>2.5834109999999999</v>
      </c>
    </row>
    <row r="104" spans="1:19" x14ac:dyDescent="0.2">
      <c r="A104" s="1" t="s">
        <v>179</v>
      </c>
      <c r="B104" s="2">
        <v>3.015914</v>
      </c>
      <c r="I104">
        <v>2.5224099999999998</v>
      </c>
      <c r="N104">
        <v>2.4871089999999998</v>
      </c>
      <c r="R104">
        <v>4.0382220000000002</v>
      </c>
    </row>
    <row r="105" spans="1:19" x14ac:dyDescent="0.2">
      <c r="A105" s="1" t="s">
        <v>96</v>
      </c>
      <c r="B105" s="2">
        <v>3.0147900000000001</v>
      </c>
      <c r="E105">
        <v>2.976299</v>
      </c>
      <c r="F105">
        <v>2.494478</v>
      </c>
      <c r="G105">
        <v>3.1148769999999999</v>
      </c>
      <c r="I105">
        <v>3.2263329999999999</v>
      </c>
      <c r="J105">
        <v>2.7314620000000001</v>
      </c>
      <c r="K105">
        <v>3.4707309999999998</v>
      </c>
      <c r="N105">
        <v>3.6041099999999999</v>
      </c>
      <c r="O105">
        <v>2.2133400000000001</v>
      </c>
      <c r="Q105">
        <v>2.611685</v>
      </c>
      <c r="R105">
        <v>3.2878639999999999</v>
      </c>
      <c r="S105">
        <v>3.431505</v>
      </c>
    </row>
    <row r="106" spans="1:19" x14ac:dyDescent="0.2">
      <c r="A106" s="1" t="s">
        <v>91</v>
      </c>
      <c r="B106" s="2">
        <v>3.0089450000000002</v>
      </c>
      <c r="D106">
        <v>2.049366</v>
      </c>
      <c r="I106">
        <v>4.3492259999999998</v>
      </c>
      <c r="P106">
        <v>2.628244</v>
      </c>
    </row>
    <row r="107" spans="1:19" x14ac:dyDescent="0.2">
      <c r="A107" s="1" t="s">
        <v>81</v>
      </c>
      <c r="B107" s="2">
        <v>2.9545370000000002</v>
      </c>
      <c r="C107">
        <v>2.9052549999999999</v>
      </c>
      <c r="F107">
        <v>3.7780420000000001</v>
      </c>
      <c r="G107">
        <v>3.1148769999999999</v>
      </c>
      <c r="I107">
        <v>2.0168119999999998</v>
      </c>
      <c r="N107">
        <v>2.4871089999999998</v>
      </c>
      <c r="P107">
        <v>2.628244</v>
      </c>
      <c r="Q107">
        <v>3.3391999999999999</v>
      </c>
      <c r="R107">
        <v>3.3667549999999999</v>
      </c>
    </row>
    <row r="108" spans="1:19" x14ac:dyDescent="0.2">
      <c r="A108" s="1" t="s">
        <v>106</v>
      </c>
      <c r="B108" s="2">
        <v>2.9506600000000001</v>
      </c>
      <c r="C108">
        <v>3.616206</v>
      </c>
      <c r="F108">
        <v>3.015495</v>
      </c>
      <c r="G108">
        <v>3.1148769999999999</v>
      </c>
      <c r="I108">
        <v>2.5224099999999998</v>
      </c>
      <c r="P108">
        <v>3.3104589999999998</v>
      </c>
      <c r="Q108">
        <v>2.255792</v>
      </c>
      <c r="R108">
        <v>2.8193809999999999</v>
      </c>
    </row>
    <row r="109" spans="1:19" x14ac:dyDescent="0.2">
      <c r="A109" s="1" t="s">
        <v>105</v>
      </c>
      <c r="B109" s="2">
        <v>2.948108</v>
      </c>
      <c r="C109">
        <v>2.9052549999999999</v>
      </c>
      <c r="F109">
        <v>2.494478</v>
      </c>
      <c r="G109">
        <v>3.1148769999999999</v>
      </c>
      <c r="I109">
        <v>2.0168119999999998</v>
      </c>
      <c r="N109">
        <v>2.4871089999999998</v>
      </c>
      <c r="O109">
        <v>3.1143459999999998</v>
      </c>
      <c r="P109">
        <v>2.628244</v>
      </c>
      <c r="Q109">
        <v>3.8606129999999999</v>
      </c>
      <c r="R109">
        <v>2.765164</v>
      </c>
      <c r="S109">
        <v>4.0941799999999997</v>
      </c>
    </row>
    <row r="110" spans="1:19" x14ac:dyDescent="0.2">
      <c r="A110" s="1" t="s">
        <v>107</v>
      </c>
      <c r="B110" s="2">
        <v>2.9343970000000001</v>
      </c>
      <c r="F110">
        <v>3.015495</v>
      </c>
      <c r="I110">
        <v>3.2263329999999999</v>
      </c>
      <c r="N110">
        <v>2.4871089999999998</v>
      </c>
      <c r="P110">
        <v>3.3104589999999998</v>
      </c>
      <c r="Q110">
        <v>2.5834109999999999</v>
      </c>
      <c r="R110">
        <v>2.7380900000000001</v>
      </c>
      <c r="S110">
        <v>3.179878</v>
      </c>
    </row>
    <row r="111" spans="1:19" x14ac:dyDescent="0.2">
      <c r="A111" s="1" t="s">
        <v>98</v>
      </c>
      <c r="B111" s="2">
        <v>2.9127079999999999</v>
      </c>
      <c r="C111">
        <v>2.9052549999999999</v>
      </c>
      <c r="I111">
        <v>2.5224099999999998</v>
      </c>
      <c r="P111">
        <v>3.3104589999999998</v>
      </c>
    </row>
    <row r="112" spans="1:19" x14ac:dyDescent="0.2">
      <c r="A112" s="1" t="s">
        <v>88</v>
      </c>
      <c r="B112" s="2">
        <v>2.9106139999999998</v>
      </c>
      <c r="C112">
        <v>2.2960389999999999</v>
      </c>
      <c r="I112">
        <v>4.3492259999999998</v>
      </c>
      <c r="P112">
        <v>2.086576</v>
      </c>
    </row>
    <row r="113" spans="1:19" x14ac:dyDescent="0.2">
      <c r="A113" s="1" t="s">
        <v>108</v>
      </c>
      <c r="B113" s="2">
        <v>2.9102640000000002</v>
      </c>
      <c r="C113">
        <v>2.9052549999999999</v>
      </c>
      <c r="G113">
        <v>3.1148769999999999</v>
      </c>
      <c r="I113">
        <v>2.0168119999999998</v>
      </c>
      <c r="N113">
        <v>3.6041099999999999</v>
      </c>
    </row>
    <row r="114" spans="1:19" x14ac:dyDescent="0.2">
      <c r="A114" s="1" t="s">
        <v>180</v>
      </c>
      <c r="B114" s="2">
        <v>2.9033880000000001</v>
      </c>
      <c r="D114">
        <v>3.5665659999999999</v>
      </c>
      <c r="F114">
        <v>2.1675430000000002</v>
      </c>
      <c r="G114">
        <v>1.8113360000000001</v>
      </c>
      <c r="I114">
        <v>2.0168119999999998</v>
      </c>
      <c r="L114">
        <v>3.1143459999999998</v>
      </c>
      <c r="M114">
        <v>2.5834109999999999</v>
      </c>
      <c r="N114">
        <v>3.6041099999999999</v>
      </c>
      <c r="P114">
        <v>2.628244</v>
      </c>
      <c r="Q114">
        <v>3.1055959999999998</v>
      </c>
      <c r="R114">
        <v>3.176164</v>
      </c>
      <c r="S114">
        <v>4.1631320000000001</v>
      </c>
    </row>
    <row r="115" spans="1:19" x14ac:dyDescent="0.2">
      <c r="A115" s="1" t="s">
        <v>117</v>
      </c>
      <c r="B115" s="2">
        <v>2.9030279999999999</v>
      </c>
      <c r="C115">
        <v>2.9052549999999999</v>
      </c>
      <c r="F115">
        <v>3.015495</v>
      </c>
      <c r="G115">
        <v>3.1148769999999999</v>
      </c>
      <c r="I115">
        <v>2.0168119999999998</v>
      </c>
      <c r="N115">
        <v>3.6041099999999999</v>
      </c>
      <c r="P115">
        <v>2.086576</v>
      </c>
      <c r="Q115">
        <v>3.1143459999999998</v>
      </c>
      <c r="R115">
        <v>3.3667549999999999</v>
      </c>
    </row>
    <row r="116" spans="1:19" x14ac:dyDescent="0.2">
      <c r="A116" s="1" t="s">
        <v>101</v>
      </c>
      <c r="B116" s="2">
        <v>2.8883070000000002</v>
      </c>
      <c r="C116">
        <v>2.9052549999999999</v>
      </c>
      <c r="F116">
        <v>3.015495</v>
      </c>
      <c r="G116">
        <v>3.1148769999999999</v>
      </c>
      <c r="I116">
        <v>3.2263329999999999</v>
      </c>
      <c r="N116">
        <v>2.4871089999999998</v>
      </c>
      <c r="Q116">
        <v>3.0958019999999999</v>
      </c>
      <c r="R116">
        <v>2.3732799999999998</v>
      </c>
    </row>
    <row r="117" spans="1:19" x14ac:dyDescent="0.2">
      <c r="A117" s="1" t="s">
        <v>104</v>
      </c>
      <c r="B117" s="2">
        <v>2.856239</v>
      </c>
      <c r="F117">
        <v>3.4416220000000002</v>
      </c>
      <c r="G117">
        <v>3.1148769999999999</v>
      </c>
      <c r="H117">
        <v>2.3930400000000001</v>
      </c>
      <c r="I117">
        <v>3.2263329999999999</v>
      </c>
      <c r="N117">
        <v>2.4871089999999998</v>
      </c>
      <c r="P117">
        <v>2.628244</v>
      </c>
      <c r="Q117">
        <v>2.5183810000000002</v>
      </c>
      <c r="R117">
        <v>3.0403099999999998</v>
      </c>
    </row>
    <row r="118" spans="1:19" x14ac:dyDescent="0.2">
      <c r="A118" s="1" t="s">
        <v>95</v>
      </c>
      <c r="B118" s="2">
        <v>2.851553</v>
      </c>
      <c r="C118">
        <v>2.2960389999999999</v>
      </c>
      <c r="F118">
        <v>2.494478</v>
      </c>
      <c r="G118">
        <v>3.1148769999999999</v>
      </c>
      <c r="I118">
        <v>2.5224099999999998</v>
      </c>
      <c r="N118">
        <v>2.4871089999999998</v>
      </c>
      <c r="Q118">
        <v>4.0252730000000003</v>
      </c>
      <c r="R118">
        <v>3.020686</v>
      </c>
    </row>
    <row r="119" spans="1:19" x14ac:dyDescent="0.2">
      <c r="A119" s="1" t="s">
        <v>90</v>
      </c>
      <c r="B119" s="2">
        <v>2.8495240000000002</v>
      </c>
      <c r="F119">
        <v>3.4416220000000002</v>
      </c>
      <c r="G119">
        <v>3.1148769999999999</v>
      </c>
      <c r="I119">
        <v>2.0168119999999998</v>
      </c>
      <c r="N119">
        <v>2.4871089999999998</v>
      </c>
      <c r="Q119">
        <v>2.150382</v>
      </c>
      <c r="R119">
        <v>2.7313990000000001</v>
      </c>
      <c r="S119">
        <v>4.0044649999999997</v>
      </c>
    </row>
    <row r="120" spans="1:19" x14ac:dyDescent="0.2">
      <c r="A120" s="1" t="s">
        <v>144</v>
      </c>
      <c r="B120" s="2">
        <v>2.7964159999999998</v>
      </c>
      <c r="F120">
        <v>1.821018</v>
      </c>
      <c r="G120">
        <v>1.8113360000000001</v>
      </c>
      <c r="I120">
        <v>2.0168119999999998</v>
      </c>
      <c r="N120">
        <v>1.8852169999999999</v>
      </c>
      <c r="Q120">
        <v>3.61436</v>
      </c>
      <c r="R120">
        <v>4.2630340000000002</v>
      </c>
      <c r="S120">
        <v>4.1631320000000001</v>
      </c>
    </row>
    <row r="121" spans="1:19" x14ac:dyDescent="0.2">
      <c r="A121" s="1" t="s">
        <v>110</v>
      </c>
      <c r="B121" s="2">
        <v>2.778098</v>
      </c>
      <c r="F121">
        <v>3.015495</v>
      </c>
      <c r="H121">
        <v>2.6905540000000001</v>
      </c>
      <c r="P121">
        <v>2.628244</v>
      </c>
    </row>
    <row r="122" spans="1:19" x14ac:dyDescent="0.2">
      <c r="A122" s="1" t="s">
        <v>130</v>
      </c>
      <c r="B122" s="2">
        <v>2.7580119999999999</v>
      </c>
      <c r="D122">
        <v>3.5665659999999999</v>
      </c>
      <c r="F122">
        <v>2.1675430000000002</v>
      </c>
      <c r="G122">
        <v>1.8113360000000001</v>
      </c>
      <c r="I122">
        <v>2.0168119999999998</v>
      </c>
      <c r="N122">
        <v>5.138973</v>
      </c>
      <c r="P122">
        <v>2.628244</v>
      </c>
      <c r="Q122">
        <v>1.8725879999999999</v>
      </c>
      <c r="R122">
        <v>2.275909</v>
      </c>
      <c r="S122">
        <v>3.3441350000000001</v>
      </c>
    </row>
    <row r="123" spans="1:19" x14ac:dyDescent="0.2">
      <c r="A123" s="1" t="s">
        <v>114</v>
      </c>
      <c r="B123" s="2">
        <v>2.748205</v>
      </c>
      <c r="C123">
        <v>2.9052549999999999</v>
      </c>
      <c r="F123">
        <v>3.015495</v>
      </c>
      <c r="I123">
        <v>3.2263329999999999</v>
      </c>
      <c r="N123">
        <v>2.4871089999999998</v>
      </c>
      <c r="P123">
        <v>3.3104589999999998</v>
      </c>
      <c r="Q123">
        <v>1.8267409999999999</v>
      </c>
      <c r="R123">
        <v>2.4660410000000001</v>
      </c>
    </row>
    <row r="124" spans="1:19" x14ac:dyDescent="0.2">
      <c r="A124" s="1" t="s">
        <v>133</v>
      </c>
      <c r="B124" s="2">
        <v>2.7472289999999999</v>
      </c>
      <c r="F124">
        <v>3.015495</v>
      </c>
      <c r="G124">
        <v>1.8113360000000001</v>
      </c>
      <c r="I124">
        <v>2.5224099999999998</v>
      </c>
      <c r="J124">
        <v>1.775066</v>
      </c>
      <c r="K124">
        <v>2.7313990000000001</v>
      </c>
      <c r="L124">
        <v>2.5183810000000002</v>
      </c>
      <c r="M124">
        <v>2.5183810000000002</v>
      </c>
      <c r="N124">
        <v>2.4871089999999998</v>
      </c>
      <c r="O124">
        <v>4.3811340000000003</v>
      </c>
      <c r="Q124">
        <v>1.8359129999999999</v>
      </c>
      <c r="R124">
        <v>2.5234009999999998</v>
      </c>
      <c r="S124">
        <v>4.8467260000000003</v>
      </c>
    </row>
    <row r="125" spans="1:19" x14ac:dyDescent="0.2">
      <c r="A125" s="1" t="s">
        <v>112</v>
      </c>
      <c r="B125" s="2">
        <v>2.7437170000000002</v>
      </c>
      <c r="C125">
        <v>2.2960389999999999</v>
      </c>
      <c r="F125">
        <v>1.9595130000000001</v>
      </c>
      <c r="G125">
        <v>3.1148769999999999</v>
      </c>
      <c r="I125">
        <v>2.0168119999999998</v>
      </c>
      <c r="N125">
        <v>2.4871089999999998</v>
      </c>
      <c r="P125">
        <v>2.086576</v>
      </c>
      <c r="Q125">
        <v>3.5667849999999999</v>
      </c>
      <c r="R125">
        <v>3.3565879999999999</v>
      </c>
      <c r="S125">
        <v>3.8091539999999999</v>
      </c>
    </row>
    <row r="126" spans="1:19" x14ac:dyDescent="0.2">
      <c r="A126" s="1" t="s">
        <v>103</v>
      </c>
      <c r="B126" s="2">
        <v>2.7263799999999998</v>
      </c>
      <c r="F126">
        <v>2.1675430000000002</v>
      </c>
      <c r="G126">
        <v>1.8113360000000001</v>
      </c>
      <c r="H126">
        <v>1.857119</v>
      </c>
      <c r="I126">
        <v>1.444618</v>
      </c>
      <c r="J126">
        <v>4.7135499999999997</v>
      </c>
      <c r="K126">
        <v>4.3811340000000003</v>
      </c>
      <c r="N126">
        <v>1.8852169999999999</v>
      </c>
      <c r="Q126">
        <v>2.467746</v>
      </c>
      <c r="S126">
        <v>3.8091539999999999</v>
      </c>
    </row>
    <row r="127" spans="1:19" x14ac:dyDescent="0.2">
      <c r="A127" s="1" t="s">
        <v>97</v>
      </c>
      <c r="B127" s="2">
        <v>2.7008239999999999</v>
      </c>
      <c r="F127">
        <v>2.494478</v>
      </c>
      <c r="G127">
        <v>3.1148769999999999</v>
      </c>
      <c r="I127">
        <v>3.2263329999999999</v>
      </c>
      <c r="N127">
        <v>2.4871089999999998</v>
      </c>
      <c r="Q127">
        <v>1.775066</v>
      </c>
      <c r="R127">
        <v>2.2856369999999999</v>
      </c>
      <c r="S127">
        <v>3.5222699999999998</v>
      </c>
    </row>
    <row r="128" spans="1:19" x14ac:dyDescent="0.2">
      <c r="A128" s="1" t="s">
        <v>116</v>
      </c>
      <c r="B128" s="2">
        <v>2.6700460000000001</v>
      </c>
      <c r="C128">
        <v>1.943219</v>
      </c>
      <c r="F128">
        <v>2.1675430000000002</v>
      </c>
      <c r="G128">
        <v>3.1148769999999999</v>
      </c>
      <c r="I128">
        <v>2.5224099999999998</v>
      </c>
      <c r="N128">
        <v>2.4871089999999998</v>
      </c>
      <c r="P128">
        <v>2.628244</v>
      </c>
      <c r="Q128">
        <v>3.47628</v>
      </c>
      <c r="R128">
        <v>3.020686</v>
      </c>
    </row>
    <row r="129" spans="1:19" x14ac:dyDescent="0.2">
      <c r="A129" s="1" t="s">
        <v>123</v>
      </c>
      <c r="B129" s="2">
        <v>2.6553390000000001</v>
      </c>
      <c r="F129">
        <v>2.494478</v>
      </c>
      <c r="G129">
        <v>1.8113360000000001</v>
      </c>
      <c r="I129">
        <v>2.5224099999999998</v>
      </c>
      <c r="N129">
        <v>3.6041099999999999</v>
      </c>
      <c r="Q129">
        <v>2.5234009999999998</v>
      </c>
      <c r="R129">
        <v>2.976299</v>
      </c>
    </row>
    <row r="130" spans="1:19" x14ac:dyDescent="0.2">
      <c r="A130" s="1" t="s">
        <v>115</v>
      </c>
      <c r="B130" s="2">
        <v>2.6469719999999999</v>
      </c>
      <c r="D130">
        <v>2.6582180000000002</v>
      </c>
      <c r="F130">
        <v>2.494478</v>
      </c>
      <c r="G130">
        <v>3.1148769999999999</v>
      </c>
      <c r="I130">
        <v>3.2263329999999999</v>
      </c>
      <c r="N130">
        <v>2.4871089999999998</v>
      </c>
      <c r="P130">
        <v>2.628244</v>
      </c>
      <c r="Q130">
        <v>2.0457299999999998</v>
      </c>
      <c r="R130">
        <v>2.5207890000000002</v>
      </c>
    </row>
    <row r="131" spans="1:19" x14ac:dyDescent="0.2">
      <c r="A131" s="1" t="s">
        <v>111</v>
      </c>
      <c r="B131" s="2">
        <v>2.6346479999999999</v>
      </c>
      <c r="D131">
        <v>2.049366</v>
      </c>
      <c r="I131">
        <v>3.2263329999999999</v>
      </c>
      <c r="P131">
        <v>2.628244</v>
      </c>
    </row>
    <row r="132" spans="1:19" x14ac:dyDescent="0.2">
      <c r="A132" s="1" t="s">
        <v>124</v>
      </c>
      <c r="B132" s="2">
        <v>2.5965180000000001</v>
      </c>
      <c r="F132">
        <v>1.9595130000000001</v>
      </c>
      <c r="G132">
        <v>3.1148769999999999</v>
      </c>
      <c r="I132">
        <v>2.5224099999999998</v>
      </c>
      <c r="N132">
        <v>2.4871089999999998</v>
      </c>
      <c r="Q132">
        <v>1.982159</v>
      </c>
      <c r="R132">
        <v>2.4951989999999999</v>
      </c>
      <c r="S132">
        <v>3.61436</v>
      </c>
    </row>
    <row r="133" spans="1:19" x14ac:dyDescent="0.2">
      <c r="A133" s="1" t="s">
        <v>118</v>
      </c>
      <c r="B133" s="2">
        <v>2.5956039999999998</v>
      </c>
      <c r="D133">
        <v>2.049366</v>
      </c>
      <c r="F133">
        <v>3.4416220000000002</v>
      </c>
      <c r="H133">
        <v>2.7380900000000001</v>
      </c>
      <c r="I133">
        <v>2.5224099999999998</v>
      </c>
      <c r="N133">
        <v>1.8852169999999999</v>
      </c>
      <c r="P133">
        <v>2.628244</v>
      </c>
      <c r="Q133">
        <v>2.3590200000000001</v>
      </c>
      <c r="R133">
        <v>3.1408649999999998</v>
      </c>
    </row>
    <row r="134" spans="1:19" x14ac:dyDescent="0.2">
      <c r="A134" s="1" t="s">
        <v>140</v>
      </c>
      <c r="B134" s="2">
        <v>2.5737510000000001</v>
      </c>
      <c r="D134">
        <v>2.6582180000000002</v>
      </c>
      <c r="F134">
        <v>1.821018</v>
      </c>
      <c r="G134">
        <v>3.1148769999999999</v>
      </c>
      <c r="I134">
        <v>2.5224099999999998</v>
      </c>
      <c r="N134">
        <v>2.4871089999999998</v>
      </c>
      <c r="O134">
        <v>2.193892</v>
      </c>
      <c r="P134">
        <v>2.086576</v>
      </c>
      <c r="Q134">
        <v>2.704027</v>
      </c>
      <c r="R134">
        <v>3.0354930000000002</v>
      </c>
      <c r="S134">
        <v>3.1138859999999999</v>
      </c>
    </row>
    <row r="135" spans="1:19" x14ac:dyDescent="0.2">
      <c r="A135" s="1" t="s">
        <v>141</v>
      </c>
      <c r="B135" s="2">
        <v>2.5621909999999999</v>
      </c>
      <c r="C135">
        <v>2.9052549999999999</v>
      </c>
      <c r="F135">
        <v>2.1675430000000002</v>
      </c>
      <c r="G135">
        <v>1.8113360000000001</v>
      </c>
      <c r="I135">
        <v>2.0168119999999998</v>
      </c>
      <c r="N135">
        <v>3.6041099999999999</v>
      </c>
      <c r="P135">
        <v>2.086576</v>
      </c>
      <c r="Q135">
        <v>2.8329490000000002</v>
      </c>
      <c r="R135">
        <v>2.5207890000000002</v>
      </c>
      <c r="S135">
        <v>3.1143459999999998</v>
      </c>
    </row>
    <row r="136" spans="1:19" x14ac:dyDescent="0.2">
      <c r="A136" s="1" t="s">
        <v>126</v>
      </c>
      <c r="B136" s="2">
        <v>2.5580210000000001</v>
      </c>
      <c r="F136">
        <v>1.821018</v>
      </c>
      <c r="G136">
        <v>3.1148769999999999</v>
      </c>
      <c r="I136">
        <v>2.5224099999999998</v>
      </c>
      <c r="N136">
        <v>2.4871089999999998</v>
      </c>
      <c r="Q136">
        <v>2.6375449999999998</v>
      </c>
      <c r="R136">
        <v>2.765164</v>
      </c>
    </row>
    <row r="137" spans="1:19" x14ac:dyDescent="0.2">
      <c r="A137" s="1" t="s">
        <v>132</v>
      </c>
      <c r="B137" s="2">
        <v>2.551247</v>
      </c>
      <c r="C137">
        <v>2.2960389999999999</v>
      </c>
      <c r="F137">
        <v>3.015495</v>
      </c>
      <c r="G137">
        <v>3.1148769999999999</v>
      </c>
      <c r="I137">
        <v>2.0168119999999998</v>
      </c>
      <c r="N137">
        <v>1.8852169999999999</v>
      </c>
      <c r="O137">
        <v>2.1433970000000002</v>
      </c>
      <c r="P137">
        <v>2.628244</v>
      </c>
      <c r="Q137">
        <v>2.7314620000000001</v>
      </c>
      <c r="R137">
        <v>2.249422</v>
      </c>
      <c r="S137">
        <v>3.431505</v>
      </c>
    </row>
    <row r="138" spans="1:19" x14ac:dyDescent="0.2">
      <c r="A138" s="1" t="s">
        <v>128</v>
      </c>
      <c r="B138" s="2">
        <v>2.540778</v>
      </c>
      <c r="C138">
        <v>2.2960389999999999</v>
      </c>
      <c r="F138">
        <v>3.015495</v>
      </c>
      <c r="G138">
        <v>3.1148769999999999</v>
      </c>
      <c r="I138">
        <v>2.0168119999999998</v>
      </c>
      <c r="N138">
        <v>2.4871089999999998</v>
      </c>
      <c r="P138">
        <v>2.086576</v>
      </c>
      <c r="Q138">
        <v>2.0069979999999998</v>
      </c>
      <c r="R138">
        <v>2.4660410000000001</v>
      </c>
      <c r="S138">
        <v>3.3770549999999999</v>
      </c>
    </row>
    <row r="139" spans="1:19" x14ac:dyDescent="0.2">
      <c r="A139" s="1" t="s">
        <v>131</v>
      </c>
      <c r="B139" s="2">
        <v>2.534694</v>
      </c>
      <c r="F139">
        <v>2.494478</v>
      </c>
      <c r="G139">
        <v>1.8113360000000001</v>
      </c>
      <c r="I139">
        <v>2.0168119999999998</v>
      </c>
      <c r="N139">
        <v>2.4871089999999998</v>
      </c>
      <c r="P139">
        <v>2.628244</v>
      </c>
      <c r="Q139">
        <v>2.7380900000000001</v>
      </c>
      <c r="R139">
        <v>3.5667849999999999</v>
      </c>
    </row>
    <row r="140" spans="1:19" x14ac:dyDescent="0.2">
      <c r="A140" s="1" t="s">
        <v>156</v>
      </c>
      <c r="B140" s="2">
        <v>2.5099079999999998</v>
      </c>
      <c r="F140">
        <v>2.1675430000000002</v>
      </c>
      <c r="G140">
        <v>1.8113360000000001</v>
      </c>
      <c r="H140">
        <v>1.857119</v>
      </c>
      <c r="I140">
        <v>2.0168119999999998</v>
      </c>
      <c r="J140">
        <v>2.150382</v>
      </c>
      <c r="K140">
        <v>1.8725879999999999</v>
      </c>
      <c r="N140">
        <v>2.4871089999999998</v>
      </c>
      <c r="O140">
        <v>4.4393289999999999</v>
      </c>
      <c r="Q140">
        <v>2.2582070000000001</v>
      </c>
      <c r="R140">
        <v>2.454386</v>
      </c>
      <c r="S140">
        <v>4.0941799999999997</v>
      </c>
    </row>
    <row r="141" spans="1:19" x14ac:dyDescent="0.2">
      <c r="A141" s="1" t="s">
        <v>125</v>
      </c>
      <c r="B141" s="2">
        <v>2.50271</v>
      </c>
      <c r="F141">
        <v>2.1675430000000002</v>
      </c>
      <c r="G141">
        <v>1.8113360000000001</v>
      </c>
      <c r="I141">
        <v>2.5224099999999998</v>
      </c>
      <c r="N141">
        <v>3.6041099999999999</v>
      </c>
      <c r="P141">
        <v>2.086576</v>
      </c>
      <c r="Q141">
        <v>2.7925</v>
      </c>
      <c r="R141">
        <v>2.5344950000000002</v>
      </c>
    </row>
    <row r="142" spans="1:19" x14ac:dyDescent="0.2">
      <c r="A142" s="1" t="s">
        <v>113</v>
      </c>
      <c r="B142" s="2">
        <v>2.4930080000000001</v>
      </c>
      <c r="I142">
        <v>2.5224099999999998</v>
      </c>
      <c r="N142">
        <v>2.4871089999999998</v>
      </c>
      <c r="P142">
        <v>2.086576</v>
      </c>
      <c r="Q142">
        <v>2.7313990000000001</v>
      </c>
      <c r="R142">
        <v>2.6375449999999998</v>
      </c>
    </row>
    <row r="143" spans="1:19" x14ac:dyDescent="0.2">
      <c r="A143" s="1" t="s">
        <v>121</v>
      </c>
      <c r="B143" s="2">
        <v>2.469481</v>
      </c>
      <c r="C143">
        <v>2.2960389999999999</v>
      </c>
      <c r="F143">
        <v>3.015495</v>
      </c>
      <c r="I143">
        <v>2.5224099999999998</v>
      </c>
      <c r="N143">
        <v>1.8852169999999999</v>
      </c>
      <c r="P143">
        <v>2.628244</v>
      </c>
    </row>
    <row r="144" spans="1:19" x14ac:dyDescent="0.2">
      <c r="A144" s="1" t="s">
        <v>139</v>
      </c>
      <c r="B144" s="2">
        <v>2.4183629999999998</v>
      </c>
      <c r="C144">
        <v>1.943219</v>
      </c>
      <c r="F144">
        <v>2.494478</v>
      </c>
      <c r="I144">
        <v>3.2263329999999999</v>
      </c>
      <c r="P144">
        <v>2.086576</v>
      </c>
      <c r="Q144">
        <v>1.9266239999999999</v>
      </c>
      <c r="R144">
        <v>2.8329490000000002</v>
      </c>
    </row>
    <row r="145" spans="1:19" x14ac:dyDescent="0.2">
      <c r="A145" s="1" t="s">
        <v>119</v>
      </c>
      <c r="B145" s="2">
        <v>2.4092820000000001</v>
      </c>
      <c r="C145">
        <v>1.7128639999999999</v>
      </c>
      <c r="F145">
        <v>1.821018</v>
      </c>
      <c r="I145">
        <v>4.3492259999999998</v>
      </c>
      <c r="P145">
        <v>1.7540199999999999</v>
      </c>
    </row>
    <row r="146" spans="1:19" x14ac:dyDescent="0.2">
      <c r="A146" s="1" t="s">
        <v>138</v>
      </c>
      <c r="B146" s="2">
        <v>2.400007</v>
      </c>
      <c r="D146">
        <v>2.049366</v>
      </c>
      <c r="I146">
        <v>2.5224099999999998</v>
      </c>
      <c r="P146">
        <v>2.628244</v>
      </c>
    </row>
    <row r="147" spans="1:19" x14ac:dyDescent="0.2">
      <c r="A147" s="1" t="s">
        <v>134</v>
      </c>
      <c r="B147" s="2">
        <v>2.390539</v>
      </c>
      <c r="C147">
        <v>2.9052549999999999</v>
      </c>
      <c r="F147">
        <v>2.494478</v>
      </c>
      <c r="G147">
        <v>1.8113360000000001</v>
      </c>
      <c r="I147">
        <v>2.0168119999999998</v>
      </c>
      <c r="N147">
        <v>2.4871089999999998</v>
      </c>
      <c r="P147">
        <v>2.628244</v>
      </c>
    </row>
    <row r="148" spans="1:19" x14ac:dyDescent="0.2">
      <c r="A148" s="1" t="s">
        <v>136</v>
      </c>
      <c r="B148" s="2">
        <v>2.3853780000000002</v>
      </c>
      <c r="F148">
        <v>2.1675430000000002</v>
      </c>
      <c r="G148">
        <v>1.8113360000000001</v>
      </c>
      <c r="H148">
        <v>2.6905540000000001</v>
      </c>
      <c r="I148">
        <v>2.5224099999999998</v>
      </c>
      <c r="J148">
        <v>2.5834109999999999</v>
      </c>
      <c r="K148">
        <v>1.775066</v>
      </c>
      <c r="N148">
        <v>2.4871089999999998</v>
      </c>
      <c r="Q148">
        <v>1.994513</v>
      </c>
      <c r="R148">
        <v>2.4777</v>
      </c>
      <c r="S148">
        <v>3.3441350000000001</v>
      </c>
    </row>
    <row r="149" spans="1:19" x14ac:dyDescent="0.2">
      <c r="A149" s="1" t="s">
        <v>153</v>
      </c>
      <c r="B149" s="2">
        <v>2.3542559999999999</v>
      </c>
      <c r="C149">
        <v>2.2960389999999999</v>
      </c>
      <c r="F149">
        <v>2.494478</v>
      </c>
      <c r="G149">
        <v>1.8113360000000001</v>
      </c>
      <c r="I149">
        <v>1.444618</v>
      </c>
      <c r="N149">
        <v>2.4871089999999998</v>
      </c>
      <c r="P149">
        <v>2.628244</v>
      </c>
      <c r="Q149">
        <v>2.234915</v>
      </c>
      <c r="R149">
        <v>2.611685</v>
      </c>
      <c r="S149">
        <v>3.179878</v>
      </c>
    </row>
    <row r="150" spans="1:19" x14ac:dyDescent="0.2">
      <c r="A150" s="1" t="s">
        <v>122</v>
      </c>
      <c r="B150" s="2">
        <v>2.3478599999999998</v>
      </c>
      <c r="F150">
        <v>2.494478</v>
      </c>
      <c r="H150">
        <v>2.3930400000000001</v>
      </c>
      <c r="I150">
        <v>2.0168119999999998</v>
      </c>
      <c r="N150">
        <v>2.4871089999999998</v>
      </c>
    </row>
    <row r="151" spans="1:19" x14ac:dyDescent="0.2">
      <c r="A151" s="1" t="s">
        <v>127</v>
      </c>
      <c r="B151" s="2">
        <v>2.345971</v>
      </c>
      <c r="D151">
        <v>1.4584490000000001</v>
      </c>
      <c r="I151">
        <v>2.0168119999999998</v>
      </c>
      <c r="P151">
        <v>2.628244</v>
      </c>
      <c r="Q151">
        <v>2.249422</v>
      </c>
      <c r="R151">
        <v>3.376925</v>
      </c>
    </row>
    <row r="152" spans="1:19" x14ac:dyDescent="0.2">
      <c r="A152" s="1" t="s">
        <v>151</v>
      </c>
      <c r="B152" s="2">
        <v>2.3419240000000001</v>
      </c>
      <c r="C152">
        <v>1.7128639999999999</v>
      </c>
      <c r="I152">
        <v>3.2263329999999999</v>
      </c>
      <c r="P152">
        <v>2.086576</v>
      </c>
    </row>
    <row r="153" spans="1:19" x14ac:dyDescent="0.2">
      <c r="A153" s="1" t="s">
        <v>135</v>
      </c>
      <c r="B153" s="2">
        <v>2.3119360000000002</v>
      </c>
      <c r="C153">
        <v>2.2960389999999999</v>
      </c>
      <c r="F153">
        <v>2.1675430000000002</v>
      </c>
      <c r="I153">
        <v>2.5224099999999998</v>
      </c>
      <c r="N153">
        <v>2.4871089999999998</v>
      </c>
      <c r="P153">
        <v>2.086576</v>
      </c>
    </row>
    <row r="154" spans="1:19" x14ac:dyDescent="0.2">
      <c r="A154" s="1" t="s">
        <v>129</v>
      </c>
      <c r="B154" s="2">
        <v>2.3087689999999998</v>
      </c>
      <c r="F154">
        <v>2.1675430000000002</v>
      </c>
      <c r="G154">
        <v>3.1148769999999999</v>
      </c>
      <c r="H154">
        <v>1.857119</v>
      </c>
      <c r="I154">
        <v>2.0168119999999998</v>
      </c>
      <c r="N154">
        <v>1.8852169999999999</v>
      </c>
      <c r="P154">
        <v>2.086576</v>
      </c>
      <c r="Q154">
        <v>1.9552400000000001</v>
      </c>
      <c r="R154">
        <v>3.386768</v>
      </c>
    </row>
    <row r="155" spans="1:19" x14ac:dyDescent="0.2">
      <c r="A155" s="1" t="s">
        <v>159</v>
      </c>
      <c r="B155" s="2">
        <v>2.2882340000000001</v>
      </c>
      <c r="D155">
        <v>2.049366</v>
      </c>
      <c r="F155">
        <v>1.9595130000000001</v>
      </c>
      <c r="H155">
        <v>2.183513</v>
      </c>
      <c r="I155">
        <v>2.5224099999999998</v>
      </c>
      <c r="P155">
        <v>2.086576</v>
      </c>
      <c r="Q155">
        <v>2.1440589999999999</v>
      </c>
      <c r="R155">
        <v>2.2133400000000001</v>
      </c>
      <c r="S155">
        <v>3.1470989999999999</v>
      </c>
    </row>
    <row r="156" spans="1:19" x14ac:dyDescent="0.2">
      <c r="A156" s="1" t="s">
        <v>157</v>
      </c>
      <c r="B156" s="2">
        <v>2.2467809999999999</v>
      </c>
      <c r="D156">
        <v>2.049366</v>
      </c>
      <c r="F156">
        <v>1.4232769999999999</v>
      </c>
      <c r="H156">
        <v>2.183513</v>
      </c>
      <c r="I156">
        <v>1.444618</v>
      </c>
      <c r="P156">
        <v>1.7540199999999999</v>
      </c>
      <c r="Q156">
        <v>3.0120619999999998</v>
      </c>
      <c r="R156">
        <v>3.8606129999999999</v>
      </c>
    </row>
    <row r="157" spans="1:19" x14ac:dyDescent="0.2">
      <c r="A157" s="1" t="s">
        <v>142</v>
      </c>
      <c r="B157" s="2">
        <v>2.2165949999999999</v>
      </c>
      <c r="C157">
        <v>2.2960389999999999</v>
      </c>
      <c r="F157">
        <v>1.821018</v>
      </c>
      <c r="G157">
        <v>3.1148769999999999</v>
      </c>
      <c r="I157">
        <v>2.0168119999999998</v>
      </c>
      <c r="N157">
        <v>2.4871089999999998</v>
      </c>
      <c r="P157">
        <v>1.7540199999999999</v>
      </c>
      <c r="Q157">
        <v>2.0079699999999998</v>
      </c>
      <c r="R157">
        <v>2.234915</v>
      </c>
    </row>
    <row r="158" spans="1:19" x14ac:dyDescent="0.2">
      <c r="A158" s="1" t="s">
        <v>147</v>
      </c>
      <c r="B158" s="2">
        <v>2.216005</v>
      </c>
      <c r="F158">
        <v>3.015495</v>
      </c>
      <c r="G158">
        <v>1.8113360000000001</v>
      </c>
      <c r="I158">
        <v>2.0168119999999998</v>
      </c>
      <c r="N158">
        <v>1.8852169999999999</v>
      </c>
      <c r="Q158">
        <v>2.193892</v>
      </c>
      <c r="R158">
        <v>2.3732799999999998</v>
      </c>
    </row>
    <row r="159" spans="1:19" x14ac:dyDescent="0.2">
      <c r="A159" s="1" t="s">
        <v>146</v>
      </c>
      <c r="B159" s="2">
        <v>2.2040500000000001</v>
      </c>
      <c r="D159">
        <v>2.6582180000000002</v>
      </c>
      <c r="F159">
        <v>1.9595130000000001</v>
      </c>
      <c r="I159">
        <v>2.0168119999999998</v>
      </c>
      <c r="P159">
        <v>2.086576</v>
      </c>
      <c r="Q159">
        <v>1.9850049999999999</v>
      </c>
      <c r="R159">
        <v>2.5181779999999998</v>
      </c>
    </row>
    <row r="160" spans="1:19" x14ac:dyDescent="0.2">
      <c r="A160" s="1" t="s">
        <v>149</v>
      </c>
      <c r="B160" s="2">
        <v>2.2004860000000002</v>
      </c>
      <c r="D160">
        <v>2.6582180000000002</v>
      </c>
      <c r="F160">
        <v>1.4232769999999999</v>
      </c>
      <c r="G160">
        <v>1.8113360000000001</v>
      </c>
      <c r="I160">
        <v>2.0168119999999998</v>
      </c>
      <c r="L160">
        <v>1.8359129999999999</v>
      </c>
      <c r="M160">
        <v>1.8359129999999999</v>
      </c>
      <c r="P160">
        <v>1.7540199999999999</v>
      </c>
      <c r="Q160">
        <v>2.275909</v>
      </c>
      <c r="R160">
        <v>3.2878639999999999</v>
      </c>
      <c r="S160">
        <v>3.1055959999999998</v>
      </c>
    </row>
    <row r="161" spans="1:19" x14ac:dyDescent="0.2">
      <c r="A161" s="1" t="s">
        <v>137</v>
      </c>
      <c r="B161" s="2">
        <v>2.1728339999999999</v>
      </c>
      <c r="C161">
        <v>1.4195549999999999</v>
      </c>
      <c r="F161">
        <v>1.4232769999999999</v>
      </c>
      <c r="G161">
        <v>3.1148769999999999</v>
      </c>
      <c r="I161">
        <v>2.0168119999999998</v>
      </c>
      <c r="N161">
        <v>0.88486189999999998</v>
      </c>
      <c r="P161">
        <v>1.311418</v>
      </c>
      <c r="Q161">
        <v>3.7117490000000002</v>
      </c>
      <c r="R161">
        <v>3.5001250000000002</v>
      </c>
    </row>
    <row r="162" spans="1:19" x14ac:dyDescent="0.2">
      <c r="A162" s="1" t="s">
        <v>154</v>
      </c>
      <c r="B162" s="2">
        <v>2.1456559999999998</v>
      </c>
      <c r="D162">
        <v>2.6582180000000002</v>
      </c>
      <c r="F162">
        <v>1.821018</v>
      </c>
      <c r="I162">
        <v>2.0168119999999998</v>
      </c>
      <c r="P162">
        <v>2.086576</v>
      </c>
    </row>
    <row r="163" spans="1:19" x14ac:dyDescent="0.2">
      <c r="A163" s="1" t="s">
        <v>150</v>
      </c>
      <c r="B163" s="2">
        <v>2.141743</v>
      </c>
      <c r="C163">
        <v>2.2960389999999999</v>
      </c>
      <c r="F163">
        <v>2.1675430000000002</v>
      </c>
      <c r="I163">
        <v>2.0168119999999998</v>
      </c>
      <c r="P163">
        <v>2.086576</v>
      </c>
    </row>
    <row r="164" spans="1:19" x14ac:dyDescent="0.2">
      <c r="A164" s="1" t="s">
        <v>152</v>
      </c>
      <c r="B164" s="2">
        <v>2.133429</v>
      </c>
      <c r="C164">
        <v>1.943219</v>
      </c>
      <c r="I164">
        <v>2.0168119999999998</v>
      </c>
      <c r="N164">
        <v>2.4871089999999998</v>
      </c>
      <c r="P164">
        <v>2.086576</v>
      </c>
    </row>
    <row r="165" spans="1:19" x14ac:dyDescent="0.2">
      <c r="A165" s="1" t="s">
        <v>148</v>
      </c>
      <c r="B165" s="2">
        <v>2.1272120000000001</v>
      </c>
      <c r="F165">
        <v>2.1675430000000002</v>
      </c>
      <c r="G165">
        <v>1.8113360000000001</v>
      </c>
      <c r="I165">
        <v>2.0168119999999998</v>
      </c>
      <c r="N165">
        <v>2.4871089999999998</v>
      </c>
      <c r="P165">
        <v>2.086576</v>
      </c>
      <c r="R165">
        <v>2.193892</v>
      </c>
    </row>
    <row r="166" spans="1:19" x14ac:dyDescent="0.2">
      <c r="A166" s="1" t="s">
        <v>155</v>
      </c>
      <c r="B166" s="2">
        <v>2.098036</v>
      </c>
      <c r="D166">
        <v>2.049366</v>
      </c>
      <c r="F166">
        <v>2.1675430000000002</v>
      </c>
      <c r="G166">
        <v>1.8113360000000001</v>
      </c>
      <c r="I166">
        <v>1.444618</v>
      </c>
      <c r="N166">
        <v>2.4871089999999998</v>
      </c>
      <c r="P166">
        <v>2.628244</v>
      </c>
    </row>
    <row r="167" spans="1:19" x14ac:dyDescent="0.2">
      <c r="A167" s="1" t="s">
        <v>181</v>
      </c>
      <c r="B167" s="2">
        <v>2.0864820000000002</v>
      </c>
      <c r="C167">
        <v>2.2960389999999999</v>
      </c>
      <c r="F167">
        <v>1.821018</v>
      </c>
      <c r="G167">
        <v>1.8113360000000001</v>
      </c>
      <c r="I167">
        <v>2.0168119999999998</v>
      </c>
      <c r="N167">
        <v>2.4871089999999998</v>
      </c>
      <c r="P167">
        <v>2.086576</v>
      </c>
    </row>
    <row r="168" spans="1:19" x14ac:dyDescent="0.2">
      <c r="A168" s="1" t="s">
        <v>158</v>
      </c>
      <c r="B168" s="2">
        <v>2.0429840000000001</v>
      </c>
      <c r="C168">
        <v>2.2960389999999999</v>
      </c>
      <c r="F168">
        <v>2.494478</v>
      </c>
      <c r="G168">
        <v>1.8113360000000001</v>
      </c>
      <c r="I168">
        <v>2.0168119999999998</v>
      </c>
      <c r="N168">
        <v>1.8852169999999999</v>
      </c>
      <c r="P168">
        <v>1.7540199999999999</v>
      </c>
    </row>
    <row r="169" spans="1:19" x14ac:dyDescent="0.2">
      <c r="A169" s="1" t="s">
        <v>164</v>
      </c>
      <c r="B169" s="2">
        <v>2.0298910000000001</v>
      </c>
      <c r="C169">
        <v>1.943219</v>
      </c>
      <c r="F169">
        <v>1.9595130000000001</v>
      </c>
      <c r="I169">
        <v>2.0168119999999998</v>
      </c>
      <c r="P169">
        <v>1.7540199999999999</v>
      </c>
      <c r="Q169">
        <v>2.2133400000000001</v>
      </c>
      <c r="R169">
        <v>2.29244</v>
      </c>
    </row>
    <row r="170" spans="1:19" x14ac:dyDescent="0.2">
      <c r="A170" s="1" t="s">
        <v>161</v>
      </c>
      <c r="B170" s="2">
        <v>1.9959549999999999</v>
      </c>
      <c r="C170">
        <v>1.943219</v>
      </c>
      <c r="F170">
        <v>1.821018</v>
      </c>
      <c r="G170">
        <v>1.8113360000000001</v>
      </c>
      <c r="I170">
        <v>1.444618</v>
      </c>
      <c r="N170">
        <v>2.4871089999999998</v>
      </c>
      <c r="P170">
        <v>2.086576</v>
      </c>
      <c r="Q170">
        <v>2.1433970000000002</v>
      </c>
      <c r="R170">
        <v>2.2303679999999999</v>
      </c>
    </row>
    <row r="171" spans="1:19" x14ac:dyDescent="0.2">
      <c r="A171" s="1" t="s">
        <v>160</v>
      </c>
      <c r="B171" s="2">
        <v>1.991328</v>
      </c>
      <c r="F171">
        <v>1.4232769999999999</v>
      </c>
      <c r="G171">
        <v>1.8113360000000001</v>
      </c>
      <c r="I171">
        <v>2.0168119999999998</v>
      </c>
      <c r="J171">
        <v>1.8725879999999999</v>
      </c>
      <c r="K171">
        <v>2.150382</v>
      </c>
      <c r="N171">
        <v>1.320891</v>
      </c>
      <c r="Q171">
        <v>1.6816960000000001</v>
      </c>
      <c r="R171">
        <v>2.2582070000000001</v>
      </c>
      <c r="S171">
        <v>3.386768</v>
      </c>
    </row>
    <row r="172" spans="1:19" x14ac:dyDescent="0.2">
      <c r="A172" s="1" t="s">
        <v>163</v>
      </c>
      <c r="B172" s="2">
        <v>1.9594689999999999</v>
      </c>
      <c r="C172">
        <v>1.7128639999999999</v>
      </c>
      <c r="F172">
        <v>2.1675430000000002</v>
      </c>
      <c r="I172">
        <v>1.444618</v>
      </c>
      <c r="P172">
        <v>1.7540199999999999</v>
      </c>
      <c r="Q172">
        <v>2.4610750000000001</v>
      </c>
      <c r="R172">
        <v>2.2166960000000002</v>
      </c>
    </row>
    <row r="173" spans="1:19" x14ac:dyDescent="0.2">
      <c r="A173" s="1" t="s">
        <v>182</v>
      </c>
      <c r="B173" s="2">
        <v>1.9546209999999999</v>
      </c>
      <c r="C173">
        <v>2.2960389999999999</v>
      </c>
      <c r="F173">
        <v>1.821018</v>
      </c>
      <c r="I173">
        <v>2.0168119999999998</v>
      </c>
      <c r="N173">
        <v>1.8852169999999999</v>
      </c>
      <c r="P173">
        <v>1.7540199999999999</v>
      </c>
    </row>
    <row r="174" spans="1:19" x14ac:dyDescent="0.2">
      <c r="A174" s="1" t="s">
        <v>145</v>
      </c>
      <c r="B174" s="2">
        <v>1.9484399999999999</v>
      </c>
      <c r="C174">
        <v>1.7128639999999999</v>
      </c>
      <c r="F174">
        <v>2.1675430000000002</v>
      </c>
      <c r="G174">
        <v>1.8113360000000001</v>
      </c>
      <c r="I174">
        <v>2.5224099999999998</v>
      </c>
      <c r="N174">
        <v>1.8852169999999999</v>
      </c>
      <c r="Q174">
        <v>1.591269</v>
      </c>
    </row>
    <row r="175" spans="1:19" x14ac:dyDescent="0.2">
      <c r="A175" s="1" t="s">
        <v>162</v>
      </c>
      <c r="B175" s="2">
        <v>1.8470040000000001</v>
      </c>
      <c r="C175">
        <v>1.7128639999999999</v>
      </c>
      <c r="G175">
        <v>1.8113360000000001</v>
      </c>
      <c r="I175">
        <v>2.0168119999999998</v>
      </c>
    </row>
    <row r="176" spans="1:19" x14ac:dyDescent="0.2">
      <c r="A176" s="1" t="s">
        <v>143</v>
      </c>
      <c r="B176" s="2">
        <v>1.8134779999999999</v>
      </c>
      <c r="F176">
        <v>1.9595130000000001</v>
      </c>
      <c r="I176">
        <v>1.444618</v>
      </c>
      <c r="N176">
        <v>1.320891</v>
      </c>
      <c r="P176">
        <v>2.086576</v>
      </c>
      <c r="R176">
        <v>2.255792</v>
      </c>
    </row>
    <row r="177" spans="1:16" x14ac:dyDescent="0.2">
      <c r="A177" s="1" t="s">
        <v>168</v>
      </c>
      <c r="B177" s="2">
        <v>1.7405470000000001</v>
      </c>
      <c r="F177">
        <v>1.821018</v>
      </c>
      <c r="G177">
        <v>1.8113360000000001</v>
      </c>
      <c r="I177">
        <v>1.444618</v>
      </c>
      <c r="N177">
        <v>1.8852169999999999</v>
      </c>
    </row>
    <row r="178" spans="1:16" x14ac:dyDescent="0.2">
      <c r="A178" s="1" t="s">
        <v>167</v>
      </c>
      <c r="B178" s="2">
        <v>1.564019</v>
      </c>
      <c r="D178">
        <v>1.4584490000000001</v>
      </c>
      <c r="F178">
        <v>1.4232769999999999</v>
      </c>
      <c r="G178">
        <v>1.8113360000000001</v>
      </c>
      <c r="H178">
        <v>1.362822</v>
      </c>
      <c r="I178">
        <v>2.0168119999999998</v>
      </c>
      <c r="P178">
        <v>1.311418</v>
      </c>
    </row>
    <row r="179" spans="1:16" x14ac:dyDescent="0.2">
      <c r="A179" s="1" t="s">
        <v>166</v>
      </c>
      <c r="B179" s="2">
        <v>1.5428189999999999</v>
      </c>
      <c r="F179">
        <v>1.821018</v>
      </c>
      <c r="H179">
        <v>1.362822</v>
      </c>
      <c r="I179">
        <v>1.444618</v>
      </c>
    </row>
    <row r="180" spans="1:16" x14ac:dyDescent="0.2">
      <c r="A180" s="1" t="s">
        <v>165</v>
      </c>
      <c r="B180" s="2">
        <v>1.504067</v>
      </c>
      <c r="C180">
        <v>1.7128639999999999</v>
      </c>
      <c r="F180">
        <v>1.4232769999999999</v>
      </c>
      <c r="G180">
        <v>1.8113360000000001</v>
      </c>
      <c r="I180">
        <v>1.444618</v>
      </c>
      <c r="N180">
        <v>1.320891</v>
      </c>
      <c r="P180">
        <v>1.311418</v>
      </c>
    </row>
    <row r="181" spans="1:16" x14ac:dyDescent="0.2">
      <c r="A181" s="1" t="s">
        <v>169</v>
      </c>
      <c r="B181" s="2">
        <v>1.458286</v>
      </c>
      <c r="D181">
        <v>1.4584490000000001</v>
      </c>
      <c r="F181">
        <v>1.176059</v>
      </c>
      <c r="I181">
        <v>1.444618</v>
      </c>
      <c r="P181">
        <v>1.7540199999999999</v>
      </c>
    </row>
    <row r="182" spans="1:16" x14ac:dyDescent="0.2">
      <c r="A182" s="1" t="s">
        <v>170</v>
      </c>
      <c r="B182" s="2">
        <v>1.4339390000000001</v>
      </c>
      <c r="F182">
        <v>0.59458730000000004</v>
      </c>
      <c r="G182">
        <v>1.8113360000000001</v>
      </c>
      <c r="I182">
        <v>1.444618</v>
      </c>
      <c r="N182">
        <v>1.8852169999999999</v>
      </c>
    </row>
    <row r="183" spans="1:16" x14ac:dyDescent="0.2">
      <c r="A183" s="1" t="s">
        <v>171</v>
      </c>
      <c r="B183" s="2">
        <v>1.061239</v>
      </c>
      <c r="C183">
        <v>0.88486189999999998</v>
      </c>
      <c r="F183">
        <v>0.59458730000000004</v>
      </c>
      <c r="I183">
        <v>1.444618</v>
      </c>
      <c r="N183">
        <v>1.320891</v>
      </c>
    </row>
    <row r="184" spans="1:16" x14ac:dyDescent="0.2">
      <c r="A184" s="1" t="s">
        <v>183</v>
      </c>
      <c r="B184" s="2">
        <v>0.9638641</v>
      </c>
      <c r="F184">
        <v>1.176059</v>
      </c>
      <c r="I184">
        <v>0.39464290000000002</v>
      </c>
      <c r="N184">
        <v>1.320891</v>
      </c>
    </row>
  </sheetData>
  <customSheetViews>
    <customSheetView guid="{0B59833F-5AE9-46E5-998B-A2C6554FCA70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279341D-4A93-45C7-96BD-49257ECF5365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D1F0CD4F-E178-400D-8129-E15FD202F118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62F7D542-8BF7-4494-AF3C-DE037CC9A023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74EB1777-F5EA-4A6C-95F8-C57AD2099046}" state="hidden" showRuler="0" topLeftCell="A2">
      <selection activeCell="C46" sqref="C46"/>
      <pageMargins left="0.75" right="0.75" top="1" bottom="1" header="0.5" footer="0.5"/>
      <headerFooter alignWithMargins="0"/>
    </customSheetView>
    <customSheetView guid="{DD87A1E5-C277-4B9A-9C1E-660DC3647D12}" state="hidden" topLeftCell="A2">
      <selection activeCell="C46" sqref="C4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topLeftCell="D1" workbookViewId="0">
      <selection activeCell="L2" sqref="L2"/>
    </sheetView>
  </sheetViews>
  <sheetFormatPr defaultRowHeight="12.75" x14ac:dyDescent="0.2"/>
  <cols>
    <col min="1" max="1" width="28.42578125" customWidth="1"/>
    <col min="2" max="2" width="10.7109375" customWidth="1"/>
    <col min="4" max="4" width="11.140625" customWidth="1"/>
  </cols>
  <sheetData>
    <row r="1" spans="1:18" ht="16.5" thickBot="1" x14ac:dyDescent="0.3">
      <c r="A1" s="4" t="s">
        <v>0</v>
      </c>
      <c r="B1" s="5" t="s">
        <v>230</v>
      </c>
      <c r="C1" s="6" t="s">
        <v>231</v>
      </c>
      <c r="D1" s="7" t="s">
        <v>232</v>
      </c>
      <c r="E1" s="8" t="s">
        <v>233</v>
      </c>
      <c r="F1" s="8" t="s">
        <v>234</v>
      </c>
      <c r="G1" s="8" t="s">
        <v>235</v>
      </c>
      <c r="H1" s="8" t="s">
        <v>236</v>
      </c>
      <c r="I1" s="8" t="s">
        <v>237</v>
      </c>
      <c r="J1" s="8" t="s">
        <v>238</v>
      </c>
      <c r="K1" s="15" t="s">
        <v>239</v>
      </c>
      <c r="L1" s="8" t="s">
        <v>240</v>
      </c>
      <c r="M1" s="15" t="s">
        <v>241</v>
      </c>
      <c r="N1" s="8" t="s">
        <v>242</v>
      </c>
      <c r="O1" s="15" t="s">
        <v>243</v>
      </c>
      <c r="P1" s="8" t="s">
        <v>244</v>
      </c>
      <c r="Q1" s="15" t="s">
        <v>245</v>
      </c>
      <c r="R1" s="8" t="s">
        <v>246</v>
      </c>
    </row>
    <row r="2" spans="1:18" ht="15.75" x14ac:dyDescent="0.25">
      <c r="A2" s="9" t="s">
        <v>169</v>
      </c>
      <c r="B2" s="10">
        <v>1.4507380000000001</v>
      </c>
      <c r="C2" s="11">
        <v>4</v>
      </c>
      <c r="D2" s="12">
        <v>4</v>
      </c>
      <c r="E2">
        <v>2</v>
      </c>
      <c r="G2">
        <v>1.5</v>
      </c>
      <c r="H2">
        <v>2</v>
      </c>
      <c r="P2">
        <v>5</v>
      </c>
    </row>
    <row r="3" spans="1:18" ht="15.75" x14ac:dyDescent="0.25">
      <c r="A3" s="9" t="s">
        <v>83</v>
      </c>
      <c r="B3" s="10">
        <v>3.3537859999999999</v>
      </c>
      <c r="C3" s="11">
        <v>5</v>
      </c>
      <c r="D3" s="12">
        <v>6</v>
      </c>
      <c r="G3">
        <v>4.5</v>
      </c>
      <c r="K3">
        <v>3.333056</v>
      </c>
      <c r="L3">
        <v>3.9480949999999999</v>
      </c>
      <c r="N3">
        <v>3</v>
      </c>
      <c r="O3">
        <v>5</v>
      </c>
      <c r="P3">
        <v>3</v>
      </c>
    </row>
    <row r="4" spans="1:18" ht="15.75" x14ac:dyDescent="0.25">
      <c r="A4" s="9" t="s">
        <v>101</v>
      </c>
      <c r="B4" s="10">
        <v>3.1589649999999998</v>
      </c>
      <c r="C4" s="11">
        <v>6</v>
      </c>
      <c r="D4" s="12">
        <v>6</v>
      </c>
      <c r="F4">
        <v>3.5</v>
      </c>
      <c r="G4">
        <v>3.5</v>
      </c>
      <c r="K4">
        <v>3.6944729999999999</v>
      </c>
      <c r="L4">
        <v>3.1422110000000001</v>
      </c>
      <c r="N4">
        <v>3</v>
      </c>
      <c r="P4">
        <v>3.5</v>
      </c>
    </row>
    <row r="5" spans="1:18" ht="15.75" x14ac:dyDescent="0.25">
      <c r="A5" s="9" t="s">
        <v>184</v>
      </c>
      <c r="B5" s="10">
        <v>4.5658289999999999</v>
      </c>
      <c r="C5" s="11">
        <v>1</v>
      </c>
      <c r="D5" s="12">
        <v>1</v>
      </c>
      <c r="P5">
        <v>2.5</v>
      </c>
    </row>
    <row r="6" spans="1:18" ht="15.75" x14ac:dyDescent="0.25">
      <c r="A6" s="9" t="s">
        <v>185</v>
      </c>
      <c r="B6" s="10">
        <v>7.4802799999999996</v>
      </c>
      <c r="C6" s="11">
        <v>1</v>
      </c>
      <c r="D6" s="12">
        <v>1</v>
      </c>
      <c r="P6">
        <v>1.5</v>
      </c>
    </row>
    <row r="7" spans="1:18" ht="15.75" x14ac:dyDescent="0.25">
      <c r="A7" s="9" t="s">
        <v>161</v>
      </c>
      <c r="B7" s="10">
        <v>1.8758060000000001</v>
      </c>
      <c r="C7" s="11">
        <v>6</v>
      </c>
      <c r="D7" s="12">
        <v>5</v>
      </c>
      <c r="F7">
        <v>2.5</v>
      </c>
      <c r="G7">
        <v>3</v>
      </c>
      <c r="H7">
        <v>2.5</v>
      </c>
      <c r="N7">
        <v>4</v>
      </c>
      <c r="P7">
        <v>4</v>
      </c>
    </row>
    <row r="8" spans="1:18" ht="15.75" x14ac:dyDescent="0.25">
      <c r="A8" s="9" t="s">
        <v>186</v>
      </c>
      <c r="B8" s="10">
        <v>7.3684700000000003</v>
      </c>
      <c r="C8" s="11">
        <v>2</v>
      </c>
      <c r="D8" s="12">
        <v>2</v>
      </c>
      <c r="N8">
        <v>1</v>
      </c>
      <c r="P8">
        <v>1.5</v>
      </c>
    </row>
    <row r="9" spans="1:18" ht="15.75" x14ac:dyDescent="0.25">
      <c r="A9" s="9" t="s">
        <v>187</v>
      </c>
      <c r="B9" s="10">
        <v>6.3687300000000002</v>
      </c>
      <c r="C9" s="11">
        <v>2</v>
      </c>
      <c r="D9" s="12">
        <v>2</v>
      </c>
      <c r="N9">
        <v>2</v>
      </c>
      <c r="P9">
        <v>1.5</v>
      </c>
    </row>
    <row r="10" spans="1:18" ht="15.75" x14ac:dyDescent="0.25">
      <c r="A10" s="9" t="s">
        <v>102</v>
      </c>
      <c r="B10" s="10">
        <v>2.9290430000000001</v>
      </c>
      <c r="C10" s="11">
        <v>7</v>
      </c>
      <c r="D10" s="12">
        <v>7</v>
      </c>
      <c r="G10">
        <v>5</v>
      </c>
      <c r="I10">
        <v>1.0943499999999999</v>
      </c>
      <c r="J10">
        <v>1.21</v>
      </c>
      <c r="K10">
        <v>3.1594929999999999</v>
      </c>
      <c r="L10">
        <v>3.134233</v>
      </c>
      <c r="N10">
        <v>3</v>
      </c>
      <c r="P10">
        <v>3.5</v>
      </c>
    </row>
    <row r="11" spans="1:18" ht="15.75" x14ac:dyDescent="0.25">
      <c r="A11" s="9" t="s">
        <v>118</v>
      </c>
      <c r="B11" s="10">
        <v>2.8577189999999999</v>
      </c>
      <c r="C11" s="11">
        <v>7</v>
      </c>
      <c r="D11" s="12">
        <v>7</v>
      </c>
      <c r="E11">
        <v>3.5</v>
      </c>
      <c r="G11">
        <v>3.5</v>
      </c>
      <c r="H11">
        <v>3</v>
      </c>
      <c r="K11">
        <v>3.3336169999999998</v>
      </c>
      <c r="L11">
        <v>3.4119679999999999</v>
      </c>
      <c r="O11">
        <v>5.5</v>
      </c>
      <c r="P11">
        <v>3.5</v>
      </c>
    </row>
    <row r="12" spans="1:18" ht="15.75" x14ac:dyDescent="0.25">
      <c r="A12" s="9" t="s">
        <v>188</v>
      </c>
      <c r="B12" s="10">
        <v>5.5883479999999999</v>
      </c>
      <c r="C12" s="11">
        <v>2</v>
      </c>
      <c r="D12" s="12">
        <v>2</v>
      </c>
      <c r="N12">
        <v>2</v>
      </c>
      <c r="P12">
        <v>2</v>
      </c>
    </row>
    <row r="13" spans="1:18" ht="15.75" x14ac:dyDescent="0.25">
      <c r="A13" s="9" t="s">
        <v>8</v>
      </c>
      <c r="B13" s="10">
        <v>8.724774</v>
      </c>
      <c r="C13" s="11">
        <v>8</v>
      </c>
      <c r="D13" s="12">
        <v>9</v>
      </c>
      <c r="I13">
        <v>7.8857239999999997</v>
      </c>
      <c r="J13">
        <v>7.59</v>
      </c>
      <c r="K13">
        <v>6.0313439999999998</v>
      </c>
      <c r="L13">
        <v>5.9019190000000004</v>
      </c>
      <c r="M13">
        <v>7</v>
      </c>
      <c r="N13">
        <v>0</v>
      </c>
      <c r="P13">
        <v>1</v>
      </c>
      <c r="Q13">
        <v>0.83</v>
      </c>
      <c r="R13">
        <v>2.4</v>
      </c>
    </row>
    <row r="14" spans="1:18" ht="15.75" x14ac:dyDescent="0.25">
      <c r="A14" s="9" t="s">
        <v>15</v>
      </c>
      <c r="B14" s="10">
        <v>8.1377480000000002</v>
      </c>
      <c r="C14" s="11">
        <v>6</v>
      </c>
      <c r="D14" s="12">
        <v>7</v>
      </c>
      <c r="I14">
        <v>6.4762009999999997</v>
      </c>
      <c r="J14">
        <v>7.2</v>
      </c>
      <c r="K14">
        <v>5.9293649999999998</v>
      </c>
      <c r="L14">
        <v>6.0260239999999996</v>
      </c>
      <c r="M14">
        <v>5.5</v>
      </c>
      <c r="N14">
        <v>1</v>
      </c>
      <c r="P14">
        <v>1.5</v>
      </c>
    </row>
    <row r="15" spans="1:18" ht="15.75" x14ac:dyDescent="0.25">
      <c r="A15" s="9" t="s">
        <v>129</v>
      </c>
      <c r="B15" s="10">
        <v>1.861677</v>
      </c>
      <c r="C15" s="11">
        <v>8</v>
      </c>
      <c r="D15" s="12">
        <v>7</v>
      </c>
      <c r="G15">
        <v>3.5</v>
      </c>
      <c r="H15">
        <v>2.5</v>
      </c>
      <c r="K15">
        <v>3.277056</v>
      </c>
      <c r="L15">
        <v>3.4171170000000002</v>
      </c>
      <c r="N15">
        <v>4</v>
      </c>
      <c r="O15">
        <v>6.5</v>
      </c>
      <c r="P15">
        <v>3.5</v>
      </c>
    </row>
    <row r="16" spans="1:18" ht="15.75" x14ac:dyDescent="0.25">
      <c r="A16" s="9" t="s">
        <v>172</v>
      </c>
      <c r="B16" s="10">
        <v>6.3687300000000002</v>
      </c>
      <c r="C16" s="11">
        <v>2</v>
      </c>
      <c r="D16" s="12">
        <v>2</v>
      </c>
      <c r="N16">
        <v>1</v>
      </c>
      <c r="P16">
        <v>1.5</v>
      </c>
    </row>
    <row r="17" spans="1:17" ht="15.75" x14ac:dyDescent="0.25">
      <c r="A17" s="9" t="s">
        <v>45</v>
      </c>
      <c r="B17" s="10">
        <v>5.3722409999999998</v>
      </c>
      <c r="C17" s="11">
        <v>5</v>
      </c>
      <c r="D17" s="12">
        <v>5</v>
      </c>
      <c r="G17">
        <v>4.5</v>
      </c>
      <c r="K17">
        <v>4.9194659999999999</v>
      </c>
      <c r="L17">
        <v>4.8796049999999997</v>
      </c>
      <c r="N17">
        <v>2</v>
      </c>
      <c r="P17">
        <v>2</v>
      </c>
    </row>
    <row r="18" spans="1:17" ht="15.75" x14ac:dyDescent="0.25">
      <c r="A18" s="9" t="s">
        <v>130</v>
      </c>
      <c r="B18" s="10">
        <v>2.059539</v>
      </c>
      <c r="C18" s="11">
        <v>7</v>
      </c>
      <c r="D18" s="12">
        <v>7</v>
      </c>
      <c r="E18">
        <v>3</v>
      </c>
      <c r="G18">
        <v>4.5</v>
      </c>
      <c r="H18">
        <v>3</v>
      </c>
      <c r="K18">
        <v>2.5103430000000002</v>
      </c>
      <c r="L18">
        <v>2.479978</v>
      </c>
      <c r="N18">
        <v>3</v>
      </c>
      <c r="P18">
        <v>3.5</v>
      </c>
    </row>
    <row r="19" spans="1:17" ht="15.75" x14ac:dyDescent="0.25">
      <c r="A19" s="9" t="s">
        <v>17</v>
      </c>
      <c r="B19" s="10">
        <v>7.0242040000000001</v>
      </c>
      <c r="C19" s="11">
        <v>4</v>
      </c>
      <c r="D19" s="12">
        <v>4</v>
      </c>
      <c r="K19">
        <v>5.2615340000000002</v>
      </c>
      <c r="L19">
        <v>5.3160379999999998</v>
      </c>
      <c r="N19">
        <v>0</v>
      </c>
      <c r="P19">
        <v>1.5</v>
      </c>
    </row>
    <row r="20" spans="1:17" ht="15.75" x14ac:dyDescent="0.25">
      <c r="A20" s="9" t="s">
        <v>122</v>
      </c>
      <c r="B20" s="10">
        <v>1.957185</v>
      </c>
      <c r="C20" s="11">
        <v>5</v>
      </c>
      <c r="D20" s="12">
        <v>4</v>
      </c>
      <c r="G20">
        <v>4.5</v>
      </c>
      <c r="N20">
        <v>4</v>
      </c>
      <c r="O20">
        <v>6</v>
      </c>
      <c r="P20">
        <v>3.5</v>
      </c>
    </row>
    <row r="21" spans="1:17" ht="15.75" x14ac:dyDescent="0.25">
      <c r="A21" s="9" t="s">
        <v>22</v>
      </c>
      <c r="B21" s="10">
        <v>7.2839049999999999</v>
      </c>
      <c r="C21" s="11">
        <v>6</v>
      </c>
      <c r="D21" s="12">
        <v>7</v>
      </c>
      <c r="I21">
        <v>5.4717079999999996</v>
      </c>
      <c r="J21">
        <v>5.64</v>
      </c>
      <c r="K21">
        <v>5.4313209999999996</v>
      </c>
      <c r="L21">
        <v>5.512289</v>
      </c>
      <c r="M21">
        <v>5.5</v>
      </c>
      <c r="N21">
        <v>1</v>
      </c>
      <c r="P21">
        <v>1.5</v>
      </c>
    </row>
    <row r="22" spans="1:17" ht="15.75" x14ac:dyDescent="0.25">
      <c r="A22" s="9" t="s">
        <v>189</v>
      </c>
      <c r="B22" s="10">
        <v>2.8863259999999999</v>
      </c>
      <c r="C22" s="11">
        <v>3</v>
      </c>
      <c r="D22" s="12">
        <v>1</v>
      </c>
      <c r="P22">
        <v>3.5</v>
      </c>
    </row>
    <row r="23" spans="1:17" ht="15.75" x14ac:dyDescent="0.25">
      <c r="A23" s="9" t="s">
        <v>106</v>
      </c>
      <c r="B23" s="10">
        <v>3.0841129999999999</v>
      </c>
      <c r="C23" s="11">
        <v>6</v>
      </c>
      <c r="D23" s="12">
        <v>6</v>
      </c>
      <c r="F23">
        <v>4</v>
      </c>
      <c r="G23">
        <v>5</v>
      </c>
      <c r="H23">
        <v>3.5</v>
      </c>
      <c r="K23">
        <v>2.7602039999999999</v>
      </c>
      <c r="L23">
        <v>2.958466</v>
      </c>
      <c r="P23">
        <v>3.5</v>
      </c>
    </row>
    <row r="24" spans="1:17" ht="15.75" x14ac:dyDescent="0.25">
      <c r="A24" s="9" t="s">
        <v>190</v>
      </c>
      <c r="B24" s="10">
        <v>6.5880890000000001</v>
      </c>
      <c r="C24" s="11">
        <v>2</v>
      </c>
      <c r="D24" s="12">
        <v>2</v>
      </c>
      <c r="N24">
        <v>1</v>
      </c>
      <c r="P24">
        <v>2</v>
      </c>
    </row>
    <row r="25" spans="1:17" ht="15.75" x14ac:dyDescent="0.25">
      <c r="A25" s="9" t="s">
        <v>35</v>
      </c>
      <c r="B25" s="10">
        <v>5.2205180000000002</v>
      </c>
      <c r="C25" s="11">
        <v>5</v>
      </c>
      <c r="D25" s="12">
        <v>4</v>
      </c>
      <c r="E25">
        <v>4</v>
      </c>
      <c r="G25">
        <v>7</v>
      </c>
      <c r="H25">
        <v>4</v>
      </c>
      <c r="P25">
        <v>2</v>
      </c>
    </row>
    <row r="26" spans="1:17" ht="15.75" x14ac:dyDescent="0.25">
      <c r="A26" s="9" t="s">
        <v>107</v>
      </c>
      <c r="B26" s="10">
        <v>3.0147149999999998</v>
      </c>
      <c r="C26" s="11">
        <v>6</v>
      </c>
      <c r="D26" s="12">
        <v>6</v>
      </c>
      <c r="G26">
        <v>4.5</v>
      </c>
      <c r="H26">
        <v>3.5</v>
      </c>
      <c r="K26" s="3">
        <v>2.890727</v>
      </c>
      <c r="L26">
        <v>2.8995860000000002</v>
      </c>
      <c r="M26" s="3"/>
      <c r="N26">
        <v>3</v>
      </c>
      <c r="O26" s="3"/>
      <c r="P26">
        <v>3.5</v>
      </c>
      <c r="Q26" s="3"/>
    </row>
    <row r="27" spans="1:17" ht="15.75" x14ac:dyDescent="0.25">
      <c r="A27" s="9" t="s">
        <v>87</v>
      </c>
      <c r="B27" s="10">
        <v>3.1866780000000001</v>
      </c>
      <c r="C27" s="11">
        <v>7</v>
      </c>
      <c r="D27" s="12">
        <v>7</v>
      </c>
      <c r="G27">
        <v>5.5</v>
      </c>
      <c r="H27">
        <v>3</v>
      </c>
      <c r="K27">
        <v>3.0811639999999998</v>
      </c>
      <c r="L27">
        <v>3.0043730000000002</v>
      </c>
      <c r="N27">
        <v>3</v>
      </c>
      <c r="O27">
        <v>4.5</v>
      </c>
      <c r="P27">
        <v>3</v>
      </c>
    </row>
    <row r="28" spans="1:17" ht="15.75" x14ac:dyDescent="0.25">
      <c r="A28" s="9" t="s">
        <v>32</v>
      </c>
      <c r="B28" s="10">
        <v>5.7753909999999999</v>
      </c>
      <c r="C28" s="11">
        <v>6</v>
      </c>
      <c r="D28" s="12">
        <v>6</v>
      </c>
      <c r="F28">
        <v>5</v>
      </c>
      <c r="G28">
        <v>8</v>
      </c>
      <c r="K28">
        <v>4.661422</v>
      </c>
      <c r="L28">
        <v>4.6874500000000001</v>
      </c>
      <c r="N28">
        <v>1</v>
      </c>
      <c r="P28">
        <v>2.5</v>
      </c>
    </row>
    <row r="29" spans="1:17" ht="15.75" x14ac:dyDescent="0.25">
      <c r="A29" s="9" t="s">
        <v>65</v>
      </c>
      <c r="B29" s="10">
        <v>3.525992</v>
      </c>
      <c r="C29" s="11">
        <v>7</v>
      </c>
      <c r="D29" s="12">
        <v>7</v>
      </c>
      <c r="G29">
        <v>7.5</v>
      </c>
      <c r="I29">
        <v>1.6869670000000001</v>
      </c>
      <c r="J29">
        <v>1.33</v>
      </c>
      <c r="K29">
        <v>3.8149839999999999</v>
      </c>
      <c r="L29">
        <v>3.6362749999999999</v>
      </c>
      <c r="N29">
        <v>3</v>
      </c>
      <c r="P29">
        <v>3</v>
      </c>
    </row>
    <row r="30" spans="1:17" ht="15.75" x14ac:dyDescent="0.25">
      <c r="A30" s="9" t="s">
        <v>37</v>
      </c>
      <c r="B30" s="10">
        <v>5.9112439999999999</v>
      </c>
      <c r="C30" s="11">
        <v>2</v>
      </c>
      <c r="D30" s="12">
        <v>4</v>
      </c>
      <c r="K30">
        <v>4.4178569999999997</v>
      </c>
      <c r="L30">
        <v>5.0932149999999998</v>
      </c>
      <c r="N30">
        <v>1</v>
      </c>
      <c r="P30">
        <v>2.5</v>
      </c>
    </row>
    <row r="31" spans="1:17" ht="15.75" x14ac:dyDescent="0.25">
      <c r="A31" s="9" t="s">
        <v>69</v>
      </c>
      <c r="B31" s="10">
        <v>3.6338859999999999</v>
      </c>
      <c r="C31" s="11">
        <v>8</v>
      </c>
      <c r="D31" s="12">
        <v>8</v>
      </c>
      <c r="G31">
        <v>7</v>
      </c>
      <c r="I31">
        <v>1.3913139999999999</v>
      </c>
      <c r="J31">
        <v>0.71</v>
      </c>
      <c r="K31">
        <v>3.3281000000000001</v>
      </c>
      <c r="L31">
        <v>3.5692029999999999</v>
      </c>
      <c r="N31">
        <v>2</v>
      </c>
      <c r="O31">
        <v>4</v>
      </c>
      <c r="P31">
        <v>2.5</v>
      </c>
    </row>
    <row r="32" spans="1:17" ht="15.75" x14ac:dyDescent="0.25">
      <c r="A32" s="9" t="s">
        <v>94</v>
      </c>
      <c r="B32" s="10">
        <v>3.4849619999999999</v>
      </c>
      <c r="C32" s="11">
        <v>7</v>
      </c>
      <c r="D32" s="12">
        <v>7</v>
      </c>
      <c r="F32">
        <v>4.5</v>
      </c>
      <c r="G32">
        <v>3</v>
      </c>
      <c r="H32">
        <v>3</v>
      </c>
      <c r="K32">
        <v>3.4562029999999999</v>
      </c>
      <c r="L32">
        <v>3.1773180000000001</v>
      </c>
      <c r="N32">
        <v>2</v>
      </c>
      <c r="P32">
        <v>2.5</v>
      </c>
    </row>
    <row r="33" spans="1:18" ht="15.75" x14ac:dyDescent="0.25">
      <c r="A33" s="9" t="s">
        <v>163</v>
      </c>
      <c r="B33" s="10">
        <v>1.9440200000000001</v>
      </c>
      <c r="C33" s="11">
        <v>6</v>
      </c>
      <c r="D33" s="12">
        <v>6</v>
      </c>
      <c r="F33">
        <v>2</v>
      </c>
      <c r="G33">
        <v>3.5</v>
      </c>
      <c r="H33">
        <v>2</v>
      </c>
      <c r="K33">
        <v>2.8672689999999998</v>
      </c>
      <c r="L33">
        <v>2.5967259999999999</v>
      </c>
      <c r="P33">
        <v>4.5</v>
      </c>
    </row>
    <row r="34" spans="1:18" ht="15.75" x14ac:dyDescent="0.25">
      <c r="A34" s="9" t="s">
        <v>149</v>
      </c>
      <c r="B34" s="10">
        <v>1.7656959999999999</v>
      </c>
      <c r="C34" s="11">
        <v>7</v>
      </c>
      <c r="D34" s="12">
        <v>8</v>
      </c>
      <c r="E34">
        <v>3</v>
      </c>
      <c r="G34">
        <v>2</v>
      </c>
      <c r="H34">
        <v>2.5</v>
      </c>
      <c r="K34">
        <v>2.7077689999999999</v>
      </c>
      <c r="L34">
        <v>3.0031750000000001</v>
      </c>
      <c r="N34">
        <v>4</v>
      </c>
      <c r="P34">
        <v>4</v>
      </c>
      <c r="R34">
        <v>7.25</v>
      </c>
    </row>
    <row r="35" spans="1:18" ht="15.75" x14ac:dyDescent="0.25">
      <c r="A35" s="9" t="s">
        <v>141</v>
      </c>
      <c r="B35" s="10">
        <v>2.3232620000000002</v>
      </c>
      <c r="C35" s="11">
        <v>7</v>
      </c>
      <c r="D35" s="12">
        <v>7</v>
      </c>
      <c r="F35">
        <v>3.5</v>
      </c>
      <c r="G35">
        <v>3.5</v>
      </c>
      <c r="H35">
        <v>2.5</v>
      </c>
      <c r="K35">
        <v>2.3727559999999999</v>
      </c>
      <c r="L35">
        <v>2.752488</v>
      </c>
      <c r="N35">
        <v>3</v>
      </c>
      <c r="P35">
        <v>4</v>
      </c>
    </row>
    <row r="36" spans="1:18" ht="15.75" x14ac:dyDescent="0.25">
      <c r="A36" s="9" t="s">
        <v>6</v>
      </c>
      <c r="B36" s="10">
        <v>8.7442589999999996</v>
      </c>
      <c r="C36" s="11">
        <v>6</v>
      </c>
      <c r="D36" s="12">
        <v>7</v>
      </c>
      <c r="I36">
        <v>7.166677</v>
      </c>
      <c r="J36">
        <v>6.64</v>
      </c>
      <c r="K36">
        <v>6.1568529999999999</v>
      </c>
      <c r="L36">
        <v>6.0172239999999997</v>
      </c>
      <c r="M36">
        <v>7</v>
      </c>
      <c r="N36">
        <v>0</v>
      </c>
      <c r="P36">
        <v>1</v>
      </c>
    </row>
    <row r="37" spans="1:18" ht="15.75" x14ac:dyDescent="0.25">
      <c r="A37" s="9" t="s">
        <v>43</v>
      </c>
      <c r="B37" s="10">
        <v>5.0603199999999999</v>
      </c>
      <c r="C37" s="11">
        <v>3</v>
      </c>
      <c r="D37" s="12">
        <v>3</v>
      </c>
      <c r="F37">
        <v>4.5</v>
      </c>
      <c r="H37">
        <v>4.5</v>
      </c>
      <c r="P37">
        <v>3</v>
      </c>
    </row>
    <row r="38" spans="1:18" ht="15.75" x14ac:dyDescent="0.25">
      <c r="A38" s="9" t="s">
        <v>191</v>
      </c>
      <c r="B38" s="10">
        <v>6.5880890000000001</v>
      </c>
      <c r="C38" s="11">
        <v>2</v>
      </c>
      <c r="D38" s="12">
        <v>2</v>
      </c>
      <c r="N38">
        <v>1</v>
      </c>
      <c r="P38">
        <v>2</v>
      </c>
    </row>
    <row r="39" spans="1:18" ht="15.75" x14ac:dyDescent="0.25">
      <c r="A39" s="9" t="s">
        <v>150</v>
      </c>
      <c r="B39" s="10">
        <v>2.0171480000000002</v>
      </c>
      <c r="C39" s="11">
        <v>5</v>
      </c>
      <c r="D39" s="12">
        <v>4</v>
      </c>
      <c r="F39">
        <v>3</v>
      </c>
      <c r="G39">
        <v>3</v>
      </c>
      <c r="H39">
        <v>2.5</v>
      </c>
      <c r="P39">
        <v>4</v>
      </c>
    </row>
    <row r="40" spans="1:18" ht="15.75" x14ac:dyDescent="0.25">
      <c r="A40" s="9" t="s">
        <v>164</v>
      </c>
      <c r="B40" s="10">
        <v>1.5937209999999999</v>
      </c>
      <c r="C40" s="11">
        <v>6</v>
      </c>
      <c r="D40" s="12">
        <v>6</v>
      </c>
      <c r="F40">
        <v>2</v>
      </c>
      <c r="G40">
        <v>2</v>
      </c>
      <c r="H40">
        <v>2</v>
      </c>
      <c r="K40">
        <v>1.9572449999999999</v>
      </c>
      <c r="L40">
        <v>2.5312610000000002</v>
      </c>
      <c r="P40">
        <v>4</v>
      </c>
    </row>
    <row r="41" spans="1:18" ht="15.75" x14ac:dyDescent="0.25">
      <c r="A41" s="9" t="s">
        <v>21</v>
      </c>
      <c r="B41" s="10">
        <v>6.8696609999999998</v>
      </c>
      <c r="C41" s="11">
        <v>7</v>
      </c>
      <c r="D41" s="12">
        <v>7</v>
      </c>
      <c r="G41">
        <v>9</v>
      </c>
      <c r="I41">
        <v>5.2571529999999997</v>
      </c>
      <c r="J41">
        <v>4.97</v>
      </c>
      <c r="K41">
        <v>5.4503700000000004</v>
      </c>
      <c r="L41">
        <v>5.508572</v>
      </c>
      <c r="N41">
        <v>1</v>
      </c>
      <c r="P41">
        <v>2</v>
      </c>
    </row>
    <row r="42" spans="1:18" ht="15.75" x14ac:dyDescent="0.25">
      <c r="A42" s="9" t="s">
        <v>74</v>
      </c>
      <c r="B42" s="10">
        <v>3.6072609999999998</v>
      </c>
      <c r="C42" s="11">
        <v>9</v>
      </c>
      <c r="D42" s="12">
        <v>9</v>
      </c>
      <c r="G42">
        <v>3.5</v>
      </c>
      <c r="I42">
        <v>1.2252350000000001</v>
      </c>
      <c r="J42">
        <v>2.08</v>
      </c>
      <c r="K42">
        <v>4.544778</v>
      </c>
      <c r="L42">
        <v>3.9305059999999998</v>
      </c>
      <c r="N42">
        <v>3</v>
      </c>
      <c r="P42">
        <v>3.5</v>
      </c>
      <c r="Q42">
        <v>7.98</v>
      </c>
      <c r="R42">
        <v>6.16</v>
      </c>
    </row>
    <row r="43" spans="1:18" ht="15.75" x14ac:dyDescent="0.25">
      <c r="A43" s="9" t="s">
        <v>75</v>
      </c>
      <c r="B43" s="10">
        <v>3.8443130000000001</v>
      </c>
      <c r="C43" s="11">
        <v>7</v>
      </c>
      <c r="D43" s="12">
        <v>7</v>
      </c>
      <c r="G43">
        <v>4.5</v>
      </c>
      <c r="I43">
        <v>2.197193</v>
      </c>
      <c r="J43">
        <v>2.42</v>
      </c>
      <c r="K43">
        <v>4.0069119999999998</v>
      </c>
      <c r="L43">
        <v>3.4780709999999999</v>
      </c>
      <c r="N43">
        <v>3</v>
      </c>
      <c r="P43">
        <v>3.5</v>
      </c>
    </row>
    <row r="44" spans="1:18" ht="15.75" x14ac:dyDescent="0.25">
      <c r="A44" s="9" t="s">
        <v>151</v>
      </c>
      <c r="B44" s="10">
        <v>2.475355</v>
      </c>
      <c r="C44" s="11">
        <v>3</v>
      </c>
      <c r="D44" s="12">
        <v>3</v>
      </c>
      <c r="F44">
        <v>2</v>
      </c>
      <c r="H44">
        <v>2.5</v>
      </c>
      <c r="P44">
        <v>3</v>
      </c>
    </row>
    <row r="45" spans="1:18" ht="15.75" x14ac:dyDescent="0.25">
      <c r="A45" s="9" t="s">
        <v>181</v>
      </c>
      <c r="B45" s="10">
        <v>1.896161</v>
      </c>
      <c r="C45" s="11">
        <v>6</v>
      </c>
      <c r="D45" s="12">
        <v>5</v>
      </c>
      <c r="F45">
        <v>3</v>
      </c>
      <c r="G45">
        <v>2.5</v>
      </c>
      <c r="H45">
        <v>2.5</v>
      </c>
      <c r="N45">
        <v>4</v>
      </c>
      <c r="P45">
        <v>4.5</v>
      </c>
    </row>
    <row r="46" spans="1:18" ht="15.75" x14ac:dyDescent="0.25">
      <c r="A46" s="9" t="s">
        <v>182</v>
      </c>
      <c r="B46" s="10">
        <v>1.749919</v>
      </c>
      <c r="C46" s="11">
        <v>6</v>
      </c>
      <c r="D46" s="12">
        <v>5</v>
      </c>
      <c r="F46">
        <v>3</v>
      </c>
      <c r="G46">
        <v>2.5</v>
      </c>
      <c r="H46">
        <v>2</v>
      </c>
      <c r="N46">
        <v>4</v>
      </c>
      <c r="P46">
        <v>4</v>
      </c>
    </row>
    <row r="47" spans="1:18" ht="15.75" x14ac:dyDescent="0.25">
      <c r="A47" s="9" t="s">
        <v>192</v>
      </c>
      <c r="B47" s="10">
        <v>4.9020710000000003</v>
      </c>
      <c r="C47" s="11">
        <v>1</v>
      </c>
      <c r="D47" s="12">
        <v>0</v>
      </c>
    </row>
    <row r="48" spans="1:18" ht="15.75" x14ac:dyDescent="0.25">
      <c r="A48" s="9" t="s">
        <v>39</v>
      </c>
      <c r="B48" s="10">
        <v>5.1091040000000003</v>
      </c>
      <c r="C48" s="11">
        <v>5</v>
      </c>
      <c r="D48" s="12">
        <v>5</v>
      </c>
      <c r="G48">
        <v>7.5</v>
      </c>
      <c r="K48">
        <v>4.3925070000000002</v>
      </c>
      <c r="L48">
        <v>4.3864470000000004</v>
      </c>
      <c r="N48">
        <v>1</v>
      </c>
      <c r="P48">
        <v>2.5</v>
      </c>
    </row>
    <row r="49" spans="1:16" ht="15.75" x14ac:dyDescent="0.25">
      <c r="A49" s="9" t="s">
        <v>59</v>
      </c>
      <c r="B49" s="10">
        <v>4.3563020000000003</v>
      </c>
      <c r="C49" s="11">
        <v>8</v>
      </c>
      <c r="D49" s="12">
        <v>8</v>
      </c>
      <c r="G49">
        <v>7</v>
      </c>
      <c r="I49">
        <v>1.6551819999999999</v>
      </c>
      <c r="J49">
        <v>1.93</v>
      </c>
      <c r="K49">
        <v>3.8816000000000002</v>
      </c>
      <c r="L49">
        <v>3.7226189999999999</v>
      </c>
      <c r="N49">
        <v>2</v>
      </c>
      <c r="O49">
        <v>4.5</v>
      </c>
      <c r="P49">
        <v>2.5</v>
      </c>
    </row>
    <row r="50" spans="1:16" ht="15.75" x14ac:dyDescent="0.25">
      <c r="A50" s="9" t="s">
        <v>66</v>
      </c>
      <c r="B50" s="10">
        <v>4.3097380000000003</v>
      </c>
      <c r="C50" s="11">
        <v>4</v>
      </c>
      <c r="D50" s="12">
        <v>3</v>
      </c>
      <c r="G50">
        <v>5</v>
      </c>
      <c r="N50">
        <v>2</v>
      </c>
      <c r="P50">
        <v>2.5</v>
      </c>
    </row>
    <row r="51" spans="1:16" ht="15.75" x14ac:dyDescent="0.25">
      <c r="A51" s="9" t="s">
        <v>27</v>
      </c>
      <c r="B51" s="10">
        <v>6.3513210000000004</v>
      </c>
      <c r="C51" s="11">
        <v>3</v>
      </c>
      <c r="D51" s="12">
        <v>4</v>
      </c>
      <c r="K51">
        <v>5.4994490000000003</v>
      </c>
      <c r="L51">
        <v>5.1182169999999996</v>
      </c>
      <c r="N51">
        <v>1</v>
      </c>
      <c r="P51">
        <v>2</v>
      </c>
    </row>
    <row r="52" spans="1:16" ht="15.75" x14ac:dyDescent="0.25">
      <c r="A52" s="9" t="s">
        <v>50</v>
      </c>
      <c r="B52" s="10">
        <v>5.2355710000000002</v>
      </c>
      <c r="C52" s="11">
        <v>8</v>
      </c>
      <c r="D52" s="12">
        <v>9</v>
      </c>
      <c r="G52">
        <v>7</v>
      </c>
      <c r="I52">
        <v>2.1052729999999999</v>
      </c>
      <c r="J52">
        <v>2.29</v>
      </c>
      <c r="K52">
        <v>3.9554619999999998</v>
      </c>
      <c r="L52">
        <v>3.9737819999999999</v>
      </c>
      <c r="M52">
        <v>2.5</v>
      </c>
      <c r="N52">
        <v>2</v>
      </c>
      <c r="O52">
        <v>3.25</v>
      </c>
      <c r="P52">
        <v>1.5</v>
      </c>
    </row>
    <row r="53" spans="1:16" ht="15.75" x14ac:dyDescent="0.25">
      <c r="A53" s="9" t="s">
        <v>142</v>
      </c>
      <c r="B53" s="10">
        <v>2.0041220000000002</v>
      </c>
      <c r="C53" s="11">
        <v>6</v>
      </c>
      <c r="D53" s="12">
        <v>7</v>
      </c>
      <c r="F53">
        <v>3</v>
      </c>
      <c r="G53">
        <v>2.5</v>
      </c>
      <c r="H53">
        <v>2.5</v>
      </c>
      <c r="K53">
        <v>2.4979969999999998</v>
      </c>
      <c r="L53">
        <v>2.6889560000000001</v>
      </c>
      <c r="N53">
        <v>3</v>
      </c>
      <c r="P53">
        <v>4</v>
      </c>
    </row>
    <row r="54" spans="1:16" ht="15.75" x14ac:dyDescent="0.25">
      <c r="A54" s="9" t="s">
        <v>1</v>
      </c>
      <c r="B54" s="10">
        <v>9.3069509999999998</v>
      </c>
      <c r="C54" s="11">
        <v>6</v>
      </c>
      <c r="D54" s="12">
        <v>7</v>
      </c>
      <c r="I54">
        <v>9.2537409999999998</v>
      </c>
      <c r="J54">
        <v>8.65</v>
      </c>
      <c r="K54">
        <v>6.5794420000000002</v>
      </c>
      <c r="L54">
        <v>6.5805470000000001</v>
      </c>
      <c r="M54">
        <v>8.5</v>
      </c>
      <c r="N54">
        <v>0</v>
      </c>
      <c r="P54">
        <v>1</v>
      </c>
    </row>
    <row r="55" spans="1:16" ht="15.75" x14ac:dyDescent="0.25">
      <c r="A55" s="9" t="s">
        <v>88</v>
      </c>
      <c r="B55" s="10">
        <v>2.9585309999999998</v>
      </c>
      <c r="C55" s="11">
        <v>4</v>
      </c>
      <c r="D55" s="12">
        <v>4</v>
      </c>
      <c r="F55">
        <v>3.5</v>
      </c>
      <c r="H55">
        <v>2.5</v>
      </c>
      <c r="N55">
        <v>3</v>
      </c>
      <c r="P55">
        <v>3</v>
      </c>
    </row>
    <row r="56" spans="1:16" ht="15.75" x14ac:dyDescent="0.25">
      <c r="A56" s="9" t="s">
        <v>42</v>
      </c>
      <c r="B56" s="10">
        <v>5.9689620000000003</v>
      </c>
      <c r="C56" s="11">
        <v>3</v>
      </c>
      <c r="D56" s="12">
        <v>3</v>
      </c>
      <c r="H56">
        <v>4</v>
      </c>
      <c r="N56">
        <v>1</v>
      </c>
      <c r="P56">
        <v>2</v>
      </c>
    </row>
    <row r="57" spans="1:16" ht="15.75" x14ac:dyDescent="0.25">
      <c r="A57" s="9" t="s">
        <v>97</v>
      </c>
      <c r="B57" s="10">
        <v>2.9676230000000001</v>
      </c>
      <c r="C57" s="11">
        <v>5</v>
      </c>
      <c r="D57" s="12">
        <v>5</v>
      </c>
      <c r="G57">
        <v>4</v>
      </c>
      <c r="K57">
        <v>3.4375490000000002</v>
      </c>
      <c r="L57">
        <v>3.4516</v>
      </c>
      <c r="N57">
        <v>3</v>
      </c>
      <c r="P57">
        <v>3</v>
      </c>
    </row>
    <row r="58" spans="1:16" ht="15.75" x14ac:dyDescent="0.25">
      <c r="A58" s="9" t="s">
        <v>123</v>
      </c>
      <c r="B58" s="10">
        <v>1.978734</v>
      </c>
      <c r="C58" s="11">
        <v>5</v>
      </c>
      <c r="D58" s="12">
        <v>5</v>
      </c>
      <c r="G58">
        <v>4</v>
      </c>
      <c r="K58">
        <v>3.1020240000000001</v>
      </c>
      <c r="L58">
        <v>3.084762</v>
      </c>
      <c r="N58">
        <v>4</v>
      </c>
      <c r="P58">
        <v>4</v>
      </c>
    </row>
    <row r="59" spans="1:16" ht="15.75" x14ac:dyDescent="0.25">
      <c r="A59" s="9" t="s">
        <v>95</v>
      </c>
      <c r="B59" s="10">
        <v>2.8186680000000002</v>
      </c>
      <c r="C59" s="11">
        <v>6</v>
      </c>
      <c r="D59" s="12">
        <v>6</v>
      </c>
      <c r="F59">
        <v>3</v>
      </c>
      <c r="G59">
        <v>4</v>
      </c>
      <c r="K59">
        <v>3.312729</v>
      </c>
      <c r="L59">
        <v>3.8892709999999999</v>
      </c>
      <c r="N59">
        <v>3</v>
      </c>
      <c r="P59">
        <v>3.5</v>
      </c>
    </row>
    <row r="60" spans="1:16" ht="15.75" x14ac:dyDescent="0.25">
      <c r="A60" s="9" t="s">
        <v>70</v>
      </c>
      <c r="B60" s="10">
        <v>3.912534</v>
      </c>
      <c r="C60" s="11">
        <v>5</v>
      </c>
      <c r="D60" s="12">
        <v>5</v>
      </c>
      <c r="G60">
        <v>5.5</v>
      </c>
      <c r="K60">
        <v>3.9546329999999998</v>
      </c>
      <c r="L60">
        <v>4.0257540000000001</v>
      </c>
      <c r="N60">
        <v>3</v>
      </c>
      <c r="P60">
        <v>3.5</v>
      </c>
    </row>
    <row r="61" spans="1:16" ht="15.75" x14ac:dyDescent="0.25">
      <c r="A61" s="9" t="s">
        <v>162</v>
      </c>
      <c r="B61" s="10">
        <v>1.7125440000000001</v>
      </c>
      <c r="C61" s="11">
        <v>4</v>
      </c>
      <c r="D61" s="12">
        <v>3</v>
      </c>
      <c r="F61">
        <v>2</v>
      </c>
      <c r="N61">
        <v>4</v>
      </c>
      <c r="P61">
        <v>4</v>
      </c>
    </row>
    <row r="62" spans="1:16" ht="15.75" x14ac:dyDescent="0.25">
      <c r="A62" s="9" t="s">
        <v>119</v>
      </c>
      <c r="B62" s="10">
        <v>2.602163</v>
      </c>
      <c r="C62" s="11">
        <v>5</v>
      </c>
      <c r="D62" s="12">
        <v>4</v>
      </c>
      <c r="F62">
        <v>2</v>
      </c>
      <c r="G62">
        <v>3.5</v>
      </c>
      <c r="H62">
        <v>2</v>
      </c>
      <c r="P62">
        <v>2.5</v>
      </c>
    </row>
    <row r="63" spans="1:16" ht="15.75" x14ac:dyDescent="0.25">
      <c r="A63" s="9" t="s">
        <v>25</v>
      </c>
      <c r="B63" s="10">
        <v>6.6035440000000003</v>
      </c>
      <c r="C63" s="11">
        <v>8</v>
      </c>
      <c r="D63" s="12">
        <v>8</v>
      </c>
      <c r="G63">
        <v>9</v>
      </c>
      <c r="I63">
        <v>5.44001</v>
      </c>
      <c r="J63">
        <v>5.44</v>
      </c>
      <c r="K63">
        <v>5.3617889999999999</v>
      </c>
      <c r="L63">
        <v>5.4404760000000003</v>
      </c>
      <c r="N63">
        <v>2</v>
      </c>
      <c r="O63">
        <v>2.5</v>
      </c>
      <c r="P63">
        <v>2</v>
      </c>
    </row>
    <row r="64" spans="1:16" ht="15.75" x14ac:dyDescent="0.25">
      <c r="A64" s="9" t="s">
        <v>112</v>
      </c>
      <c r="B64" s="10">
        <v>2.5606930000000001</v>
      </c>
      <c r="C64" s="11">
        <v>7</v>
      </c>
      <c r="D64" s="12">
        <v>7</v>
      </c>
      <c r="F64">
        <v>3.5</v>
      </c>
      <c r="G64">
        <v>3.5</v>
      </c>
      <c r="H64">
        <v>2.5</v>
      </c>
      <c r="K64">
        <v>3.4910399999999999</v>
      </c>
      <c r="L64">
        <v>3.165438</v>
      </c>
      <c r="N64">
        <v>3</v>
      </c>
      <c r="P64">
        <v>3.5</v>
      </c>
    </row>
    <row r="65" spans="1:16" ht="15.75" x14ac:dyDescent="0.25">
      <c r="A65" s="9" t="s">
        <v>193</v>
      </c>
      <c r="B65" s="10">
        <v>2.9913280000000002</v>
      </c>
      <c r="C65" s="11">
        <v>2</v>
      </c>
      <c r="D65" s="12">
        <v>1</v>
      </c>
      <c r="P65">
        <v>3.5</v>
      </c>
    </row>
    <row r="66" spans="1:16" ht="15.75" x14ac:dyDescent="0.25">
      <c r="A66" s="9" t="s">
        <v>4</v>
      </c>
      <c r="B66" s="10">
        <v>9.0407449999999994</v>
      </c>
      <c r="C66" s="11">
        <v>6</v>
      </c>
      <c r="D66" s="12">
        <v>7</v>
      </c>
      <c r="I66">
        <v>8.9491619999999994</v>
      </c>
      <c r="J66">
        <v>7.96</v>
      </c>
      <c r="K66">
        <v>6.6279669999999999</v>
      </c>
      <c r="L66">
        <v>6.4665749999999997</v>
      </c>
      <c r="M66">
        <v>10</v>
      </c>
      <c r="N66">
        <v>0</v>
      </c>
      <c r="P66">
        <v>1.5</v>
      </c>
    </row>
    <row r="67" spans="1:16" ht="15.75" x14ac:dyDescent="0.25">
      <c r="A67" s="9" t="s">
        <v>24</v>
      </c>
      <c r="B67" s="10">
        <v>6.9333499999999999</v>
      </c>
      <c r="C67" s="11">
        <v>6</v>
      </c>
      <c r="D67" s="12">
        <v>7</v>
      </c>
      <c r="I67">
        <v>5.7849560000000002</v>
      </c>
      <c r="J67">
        <v>5.77</v>
      </c>
      <c r="K67">
        <v>5.4768739999999996</v>
      </c>
      <c r="L67">
        <v>5.3069439999999997</v>
      </c>
      <c r="M67">
        <v>5.5</v>
      </c>
      <c r="N67">
        <v>1</v>
      </c>
      <c r="P67">
        <v>2</v>
      </c>
    </row>
    <row r="68" spans="1:16" ht="15.75" x14ac:dyDescent="0.25">
      <c r="A68" s="9" t="s">
        <v>194</v>
      </c>
      <c r="B68" s="10">
        <v>5.9195180000000001</v>
      </c>
      <c r="C68" s="11">
        <v>1</v>
      </c>
      <c r="D68" s="12">
        <v>1</v>
      </c>
      <c r="P68">
        <v>2</v>
      </c>
    </row>
    <row r="69" spans="1:16" ht="15.75" x14ac:dyDescent="0.25">
      <c r="A69" s="9" t="s">
        <v>108</v>
      </c>
      <c r="B69" s="10">
        <v>3.1367219999999998</v>
      </c>
      <c r="C69" s="11">
        <v>4</v>
      </c>
      <c r="D69" s="12">
        <v>3</v>
      </c>
      <c r="F69">
        <v>3.5</v>
      </c>
      <c r="N69">
        <v>3</v>
      </c>
      <c r="P69">
        <v>3.5</v>
      </c>
    </row>
    <row r="70" spans="1:16" ht="15.75" x14ac:dyDescent="0.25">
      <c r="A70" s="9" t="s">
        <v>89</v>
      </c>
      <c r="B70" s="10">
        <v>1.8889769999999999</v>
      </c>
      <c r="C70" s="11">
        <v>5</v>
      </c>
      <c r="D70" s="12">
        <v>5</v>
      </c>
      <c r="F70">
        <v>1.5</v>
      </c>
      <c r="H70">
        <v>2</v>
      </c>
      <c r="K70">
        <v>4.2053919999999998</v>
      </c>
      <c r="L70">
        <v>4.5124009999999997</v>
      </c>
      <c r="P70">
        <v>4</v>
      </c>
    </row>
    <row r="71" spans="1:16" ht="15.75" x14ac:dyDescent="0.25">
      <c r="A71" s="9" t="s">
        <v>64</v>
      </c>
      <c r="B71" s="10">
        <v>3.8542999999999998</v>
      </c>
      <c r="C71" s="11">
        <v>7</v>
      </c>
      <c r="D71" s="12">
        <v>7</v>
      </c>
      <c r="E71">
        <v>4</v>
      </c>
      <c r="G71">
        <v>6.5</v>
      </c>
      <c r="H71">
        <v>3</v>
      </c>
      <c r="K71">
        <v>4.8272449999999996</v>
      </c>
      <c r="L71">
        <v>4.7313539999999996</v>
      </c>
      <c r="O71">
        <v>5</v>
      </c>
      <c r="P71">
        <v>3</v>
      </c>
    </row>
    <row r="72" spans="1:16" ht="15.75" x14ac:dyDescent="0.25">
      <c r="A72" s="9" t="s">
        <v>16</v>
      </c>
      <c r="B72" s="10">
        <v>7.8506289999999996</v>
      </c>
      <c r="C72" s="11">
        <v>6</v>
      </c>
      <c r="D72" s="12">
        <v>7</v>
      </c>
      <c r="I72">
        <v>6.3243340000000003</v>
      </c>
      <c r="J72">
        <v>6.5</v>
      </c>
      <c r="K72">
        <v>5.8719539999999997</v>
      </c>
      <c r="L72">
        <v>5.9293649999999998</v>
      </c>
      <c r="M72">
        <v>7</v>
      </c>
      <c r="N72">
        <v>0</v>
      </c>
      <c r="P72">
        <v>1.5</v>
      </c>
    </row>
    <row r="73" spans="1:16" ht="15.75" x14ac:dyDescent="0.25">
      <c r="A73" s="9" t="s">
        <v>60</v>
      </c>
      <c r="B73" s="10">
        <v>3.9152049999999998</v>
      </c>
      <c r="C73" s="11">
        <v>6</v>
      </c>
      <c r="D73" s="12">
        <v>7</v>
      </c>
      <c r="F73">
        <v>4.5</v>
      </c>
      <c r="G73">
        <v>5.5</v>
      </c>
      <c r="H73">
        <v>4</v>
      </c>
      <c r="K73">
        <v>3.177</v>
      </c>
      <c r="L73">
        <v>3.1950379999999998</v>
      </c>
      <c r="N73">
        <v>2</v>
      </c>
      <c r="P73">
        <v>3</v>
      </c>
    </row>
    <row r="74" spans="1:16" ht="15.75" x14ac:dyDescent="0.25">
      <c r="A74" s="9" t="s">
        <v>76</v>
      </c>
      <c r="B74" s="10">
        <v>4.6578689999999998</v>
      </c>
      <c r="C74" s="11">
        <v>6</v>
      </c>
      <c r="D74" s="12">
        <v>7</v>
      </c>
      <c r="I74">
        <v>1.735304</v>
      </c>
      <c r="J74">
        <v>2.12</v>
      </c>
      <c r="K74">
        <v>3.4895939999999999</v>
      </c>
      <c r="L74">
        <v>3.428258</v>
      </c>
      <c r="M74">
        <v>1</v>
      </c>
      <c r="N74">
        <v>2</v>
      </c>
      <c r="P74">
        <v>3</v>
      </c>
    </row>
    <row r="75" spans="1:16" ht="15.75" x14ac:dyDescent="0.25">
      <c r="A75" s="9" t="s">
        <v>195</v>
      </c>
      <c r="B75" s="10">
        <v>4.648269</v>
      </c>
      <c r="C75" s="11">
        <v>2</v>
      </c>
      <c r="D75" s="12">
        <v>2</v>
      </c>
      <c r="H75">
        <v>4</v>
      </c>
      <c r="P75">
        <v>2.5</v>
      </c>
    </row>
    <row r="76" spans="1:16" ht="15.75" x14ac:dyDescent="0.25">
      <c r="A76" s="9" t="s">
        <v>196</v>
      </c>
      <c r="B76" s="10">
        <v>5.9195180000000001</v>
      </c>
      <c r="C76" s="11">
        <v>1</v>
      </c>
      <c r="D76" s="12">
        <v>1</v>
      </c>
      <c r="P76">
        <v>2</v>
      </c>
    </row>
    <row r="77" spans="1:16" ht="15.75" x14ac:dyDescent="0.25">
      <c r="A77" s="9" t="s">
        <v>90</v>
      </c>
      <c r="B77" s="10">
        <v>3.0831559999999998</v>
      </c>
      <c r="C77" s="11">
        <v>5</v>
      </c>
      <c r="D77" s="12">
        <v>5</v>
      </c>
      <c r="G77">
        <v>5</v>
      </c>
      <c r="K77">
        <v>4.3323410000000004</v>
      </c>
      <c r="L77">
        <v>3.7758929999999999</v>
      </c>
      <c r="N77">
        <v>3</v>
      </c>
      <c r="P77">
        <v>3.5</v>
      </c>
    </row>
    <row r="78" spans="1:16" ht="15.75" x14ac:dyDescent="0.25">
      <c r="A78" s="9" t="s">
        <v>158</v>
      </c>
      <c r="B78" s="10">
        <v>1.6293949999999999</v>
      </c>
      <c r="C78" s="11">
        <v>6</v>
      </c>
      <c r="D78" s="12">
        <v>5</v>
      </c>
      <c r="F78">
        <v>2.5</v>
      </c>
      <c r="G78">
        <v>2.5</v>
      </c>
      <c r="H78">
        <v>2</v>
      </c>
      <c r="N78">
        <v>4</v>
      </c>
      <c r="P78">
        <v>4</v>
      </c>
    </row>
    <row r="79" spans="1:16" ht="15.75" x14ac:dyDescent="0.25">
      <c r="A79" s="9" t="s">
        <v>152</v>
      </c>
      <c r="B79" s="10">
        <v>1.9167050000000001</v>
      </c>
      <c r="C79" s="11">
        <v>3</v>
      </c>
      <c r="D79" s="12">
        <v>3</v>
      </c>
      <c r="F79">
        <v>2.5</v>
      </c>
      <c r="H79">
        <v>2.5</v>
      </c>
      <c r="P79">
        <v>4</v>
      </c>
    </row>
    <row r="80" spans="1:16" ht="15.75" x14ac:dyDescent="0.25">
      <c r="A80" s="9" t="s">
        <v>113</v>
      </c>
      <c r="B80" s="10">
        <v>2.5731700000000002</v>
      </c>
      <c r="C80" s="11">
        <v>4</v>
      </c>
      <c r="D80" s="12">
        <v>4</v>
      </c>
      <c r="H80">
        <v>3</v>
      </c>
      <c r="K80">
        <v>3.1944910000000002</v>
      </c>
      <c r="L80">
        <v>3.1723430000000001</v>
      </c>
      <c r="P80">
        <v>3.5</v>
      </c>
    </row>
    <row r="81" spans="1:18" ht="15.75" x14ac:dyDescent="0.25">
      <c r="A81" s="9" t="s">
        <v>143</v>
      </c>
      <c r="B81" s="10">
        <v>1.4330620000000001</v>
      </c>
      <c r="C81" s="11">
        <v>4</v>
      </c>
      <c r="D81" s="12">
        <v>3</v>
      </c>
      <c r="G81">
        <v>3.5</v>
      </c>
      <c r="H81">
        <v>2</v>
      </c>
      <c r="P81">
        <v>4.5</v>
      </c>
    </row>
    <row r="82" spans="1:18" ht="15.75" x14ac:dyDescent="0.25">
      <c r="A82" s="9" t="s">
        <v>131</v>
      </c>
      <c r="B82" s="10">
        <v>2.6250420000000001</v>
      </c>
      <c r="C82" s="11">
        <v>6</v>
      </c>
      <c r="D82" s="12">
        <v>6</v>
      </c>
      <c r="G82">
        <v>3.5</v>
      </c>
      <c r="H82">
        <v>3</v>
      </c>
      <c r="K82">
        <v>3.3121990000000001</v>
      </c>
      <c r="L82">
        <v>3.4570379999999998</v>
      </c>
      <c r="N82">
        <v>4</v>
      </c>
      <c r="P82">
        <v>3.5</v>
      </c>
    </row>
    <row r="83" spans="1:18" ht="15.75" x14ac:dyDescent="0.25">
      <c r="A83" s="9" t="s">
        <v>13</v>
      </c>
      <c r="B83" s="10">
        <v>8.1217319999999997</v>
      </c>
      <c r="C83" s="11">
        <v>8</v>
      </c>
      <c r="D83" s="12">
        <v>8</v>
      </c>
      <c r="I83">
        <v>6.8333440000000003</v>
      </c>
      <c r="J83">
        <v>6.94</v>
      </c>
      <c r="K83">
        <v>6.0586869999999999</v>
      </c>
      <c r="L83">
        <v>5.9021980000000003</v>
      </c>
      <c r="N83">
        <v>0</v>
      </c>
      <c r="P83">
        <v>1.5</v>
      </c>
      <c r="Q83">
        <v>1.8</v>
      </c>
      <c r="R83">
        <v>1.89</v>
      </c>
    </row>
    <row r="84" spans="1:18" ht="15.75" x14ac:dyDescent="0.25">
      <c r="A84" s="9" t="s">
        <v>47</v>
      </c>
      <c r="B84" s="10">
        <v>5.1206199999999997</v>
      </c>
      <c r="C84" s="11">
        <v>8</v>
      </c>
      <c r="D84" s="12">
        <v>9</v>
      </c>
      <c r="G84">
        <v>7.5</v>
      </c>
      <c r="I84">
        <v>1.9473780000000001</v>
      </c>
      <c r="J84">
        <v>2.4</v>
      </c>
      <c r="K84">
        <v>4.1822749999999997</v>
      </c>
      <c r="L84">
        <v>3.9727459999999999</v>
      </c>
      <c r="M84">
        <v>2.5</v>
      </c>
      <c r="N84">
        <v>1</v>
      </c>
      <c r="O84">
        <v>3.25</v>
      </c>
      <c r="P84">
        <v>2</v>
      </c>
    </row>
    <row r="85" spans="1:18" ht="15.75" x14ac:dyDescent="0.25">
      <c r="A85" s="9" t="s">
        <v>11</v>
      </c>
      <c r="B85" s="10">
        <v>8.9296000000000006</v>
      </c>
      <c r="C85" s="11">
        <v>5</v>
      </c>
      <c r="D85" s="12">
        <v>5</v>
      </c>
      <c r="K85">
        <v>6.7255289999999999</v>
      </c>
      <c r="L85">
        <v>6.3860999999999999</v>
      </c>
      <c r="M85">
        <v>8.5</v>
      </c>
      <c r="N85">
        <v>1</v>
      </c>
      <c r="P85">
        <v>1</v>
      </c>
    </row>
    <row r="86" spans="1:18" ht="15.75" x14ac:dyDescent="0.25">
      <c r="A86" s="9" t="s">
        <v>84</v>
      </c>
      <c r="B86" s="10">
        <v>3.411025</v>
      </c>
      <c r="C86" s="11">
        <v>10</v>
      </c>
      <c r="D86" s="12">
        <v>10</v>
      </c>
      <c r="G86">
        <v>5.5</v>
      </c>
      <c r="H86">
        <v>3.5</v>
      </c>
      <c r="I86">
        <v>1.580257</v>
      </c>
      <c r="J86">
        <v>1.82</v>
      </c>
      <c r="K86">
        <v>3.7920750000000001</v>
      </c>
      <c r="L86">
        <v>3.6929970000000001</v>
      </c>
      <c r="N86">
        <v>3</v>
      </c>
      <c r="P86">
        <v>3</v>
      </c>
      <c r="Q86">
        <v>7.25</v>
      </c>
      <c r="R86">
        <v>7.21</v>
      </c>
    </row>
    <row r="87" spans="1:18" ht="15.75" x14ac:dyDescent="0.25">
      <c r="A87" s="9" t="s">
        <v>109</v>
      </c>
      <c r="B87" s="10">
        <v>2.5836410000000001</v>
      </c>
      <c r="C87" s="11">
        <v>10</v>
      </c>
      <c r="D87" s="12">
        <v>9</v>
      </c>
      <c r="G87">
        <v>5</v>
      </c>
      <c r="I87">
        <v>1.395359</v>
      </c>
      <c r="J87">
        <v>1.75</v>
      </c>
      <c r="K87">
        <v>3.2755519999999998</v>
      </c>
      <c r="L87">
        <v>3.4427509999999999</v>
      </c>
      <c r="N87">
        <v>4</v>
      </c>
      <c r="P87">
        <v>3.5</v>
      </c>
      <c r="Q87">
        <v>7.98</v>
      </c>
      <c r="R87">
        <v>8.32</v>
      </c>
    </row>
    <row r="88" spans="1:18" ht="15.75" x14ac:dyDescent="0.25">
      <c r="A88" s="9" t="s">
        <v>144</v>
      </c>
      <c r="B88" s="10">
        <v>2.2760549999999999</v>
      </c>
      <c r="C88" s="11">
        <v>4</v>
      </c>
      <c r="D88" s="12">
        <v>3</v>
      </c>
      <c r="G88">
        <v>2.5</v>
      </c>
      <c r="N88">
        <v>4</v>
      </c>
      <c r="P88">
        <v>4</v>
      </c>
    </row>
    <row r="89" spans="1:18" ht="15.75" x14ac:dyDescent="0.25">
      <c r="A89" s="9" t="s">
        <v>168</v>
      </c>
      <c r="B89" s="10">
        <v>1.34788</v>
      </c>
      <c r="C89" s="11">
        <v>4</v>
      </c>
      <c r="D89" s="12">
        <v>3</v>
      </c>
      <c r="G89">
        <v>1.5</v>
      </c>
      <c r="N89">
        <v>4</v>
      </c>
      <c r="P89">
        <v>4.5</v>
      </c>
    </row>
    <row r="90" spans="1:18" ht="15.75" x14ac:dyDescent="0.25">
      <c r="A90" s="9" t="s">
        <v>14</v>
      </c>
      <c r="B90" s="10">
        <v>7.7051980000000002</v>
      </c>
      <c r="C90" s="11">
        <v>6</v>
      </c>
      <c r="D90" s="12">
        <v>7</v>
      </c>
      <c r="I90">
        <v>6.3500100000000002</v>
      </c>
      <c r="J90">
        <v>6</v>
      </c>
      <c r="K90">
        <v>6.0889730000000002</v>
      </c>
      <c r="L90">
        <v>5.9229320000000003</v>
      </c>
      <c r="M90">
        <v>7</v>
      </c>
      <c r="N90">
        <v>0</v>
      </c>
      <c r="P90">
        <v>1.5</v>
      </c>
    </row>
    <row r="91" spans="1:18" ht="15.75" x14ac:dyDescent="0.25">
      <c r="A91" s="9" t="s">
        <v>29</v>
      </c>
      <c r="B91" s="10">
        <v>5.9766760000000003</v>
      </c>
      <c r="C91" s="11">
        <v>6</v>
      </c>
      <c r="D91" s="12">
        <v>6</v>
      </c>
      <c r="I91">
        <v>4.8571530000000003</v>
      </c>
      <c r="J91">
        <v>3.81</v>
      </c>
      <c r="K91">
        <v>5.4203869999999998</v>
      </c>
      <c r="L91">
        <v>5.6667810000000003</v>
      </c>
      <c r="N91">
        <v>2</v>
      </c>
      <c r="P91">
        <v>2.5</v>
      </c>
    </row>
    <row r="92" spans="1:18" ht="15.75" x14ac:dyDescent="0.25">
      <c r="A92" s="9" t="s">
        <v>63</v>
      </c>
      <c r="B92" s="10">
        <v>4.8062009999999997</v>
      </c>
      <c r="C92" s="11">
        <v>6</v>
      </c>
      <c r="D92" s="12">
        <v>7</v>
      </c>
      <c r="I92">
        <v>2.1914989999999999</v>
      </c>
      <c r="J92">
        <v>2.61</v>
      </c>
      <c r="K92">
        <v>4.0769279999999997</v>
      </c>
      <c r="L92">
        <v>3.9298700000000002</v>
      </c>
      <c r="M92">
        <v>1</v>
      </c>
      <c r="N92">
        <v>2</v>
      </c>
      <c r="P92">
        <v>3</v>
      </c>
    </row>
    <row r="93" spans="1:18" ht="15.75" x14ac:dyDescent="0.25">
      <c r="A93" s="9" t="s">
        <v>85</v>
      </c>
      <c r="B93" s="10">
        <v>3.0615480000000002</v>
      </c>
      <c r="C93" s="11">
        <v>5</v>
      </c>
      <c r="D93" s="12">
        <v>5</v>
      </c>
      <c r="G93">
        <v>4</v>
      </c>
      <c r="K93">
        <v>3.7065260000000002</v>
      </c>
      <c r="L93">
        <v>3.7651789999999998</v>
      </c>
      <c r="N93">
        <v>3</v>
      </c>
      <c r="P93">
        <v>3.5</v>
      </c>
    </row>
    <row r="94" spans="1:18" ht="15.75" x14ac:dyDescent="0.25">
      <c r="A94" s="9" t="s">
        <v>18</v>
      </c>
      <c r="B94" s="10">
        <v>7.296405</v>
      </c>
      <c r="C94" s="11">
        <v>8</v>
      </c>
      <c r="D94" s="12">
        <v>9</v>
      </c>
      <c r="I94">
        <v>6.2608800000000002</v>
      </c>
      <c r="J94">
        <v>5.53</v>
      </c>
      <c r="K94">
        <v>5.8396939999999997</v>
      </c>
      <c r="L94">
        <v>6.0075859999999999</v>
      </c>
      <c r="M94">
        <v>4</v>
      </c>
      <c r="N94">
        <v>0</v>
      </c>
      <c r="P94">
        <v>1.5</v>
      </c>
      <c r="Q94">
        <v>2.25</v>
      </c>
      <c r="R94">
        <v>3.99</v>
      </c>
    </row>
    <row r="95" spans="1:18" ht="15.75" x14ac:dyDescent="0.25">
      <c r="A95" s="9" t="s">
        <v>48</v>
      </c>
      <c r="B95" s="10">
        <v>5.1099009999999998</v>
      </c>
      <c r="C95" s="11">
        <v>7</v>
      </c>
      <c r="D95" s="12">
        <v>7</v>
      </c>
      <c r="G95">
        <v>4.5</v>
      </c>
      <c r="I95">
        <v>3.9649220000000001</v>
      </c>
      <c r="J95">
        <v>5.64</v>
      </c>
      <c r="K95">
        <v>5.1461649999999999</v>
      </c>
      <c r="L95">
        <v>4.9949339999999998</v>
      </c>
      <c r="N95">
        <v>3</v>
      </c>
      <c r="P95">
        <v>3</v>
      </c>
    </row>
    <row r="96" spans="1:18" ht="15.75" x14ac:dyDescent="0.25">
      <c r="A96" s="9" t="s">
        <v>103</v>
      </c>
      <c r="B96" s="10">
        <v>2.201765</v>
      </c>
      <c r="C96" s="11">
        <v>6</v>
      </c>
      <c r="D96" s="12">
        <v>7</v>
      </c>
      <c r="G96">
        <v>4</v>
      </c>
      <c r="I96">
        <v>2.0555659999999998</v>
      </c>
      <c r="K96">
        <v>3.4515169999999999</v>
      </c>
      <c r="L96">
        <v>3.35242</v>
      </c>
      <c r="N96">
        <v>4</v>
      </c>
      <c r="O96">
        <v>6.5</v>
      </c>
      <c r="P96">
        <v>4</v>
      </c>
    </row>
    <row r="97" spans="1:18" ht="15.75" x14ac:dyDescent="0.25">
      <c r="A97" s="9" t="s">
        <v>153</v>
      </c>
      <c r="B97" s="10">
        <v>2.1257419999999998</v>
      </c>
      <c r="C97" s="11">
        <v>7</v>
      </c>
      <c r="D97" s="12">
        <v>7</v>
      </c>
      <c r="F97">
        <v>3</v>
      </c>
      <c r="G97">
        <v>3</v>
      </c>
      <c r="H97">
        <v>3</v>
      </c>
      <c r="K97">
        <v>3.338571</v>
      </c>
      <c r="L97">
        <v>2.7280470000000001</v>
      </c>
      <c r="N97">
        <v>4</v>
      </c>
      <c r="P97">
        <v>4</v>
      </c>
    </row>
    <row r="98" spans="1:18" ht="15.75" x14ac:dyDescent="0.25">
      <c r="A98" s="9" t="s">
        <v>91</v>
      </c>
      <c r="B98" s="10">
        <v>3.0940949999999998</v>
      </c>
      <c r="C98" s="11">
        <v>3</v>
      </c>
      <c r="D98" s="12">
        <v>3</v>
      </c>
      <c r="E98">
        <v>3</v>
      </c>
      <c r="H98">
        <v>3</v>
      </c>
      <c r="P98">
        <v>3</v>
      </c>
    </row>
    <row r="99" spans="1:18" ht="15.75" x14ac:dyDescent="0.25">
      <c r="A99" s="9" t="s">
        <v>110</v>
      </c>
      <c r="B99" s="10">
        <v>2.8707210000000001</v>
      </c>
      <c r="C99" s="11">
        <v>1</v>
      </c>
      <c r="D99" s="12">
        <v>2</v>
      </c>
      <c r="G99">
        <v>4.5</v>
      </c>
      <c r="O99">
        <v>5.75</v>
      </c>
    </row>
    <row r="100" spans="1:18" ht="15.75" x14ac:dyDescent="0.25">
      <c r="A100" s="9" t="s">
        <v>51</v>
      </c>
      <c r="B100" s="10">
        <v>4.3486099999999999</v>
      </c>
      <c r="C100" s="11">
        <v>5</v>
      </c>
      <c r="D100" s="12">
        <v>5</v>
      </c>
      <c r="G100">
        <v>4</v>
      </c>
      <c r="K100">
        <v>4.1969120000000002</v>
      </c>
      <c r="L100">
        <v>4.1588919999999998</v>
      </c>
      <c r="N100">
        <v>3</v>
      </c>
      <c r="P100">
        <v>2</v>
      </c>
    </row>
    <row r="101" spans="1:18" ht="15.75" x14ac:dyDescent="0.25">
      <c r="A101" s="9" t="s">
        <v>159</v>
      </c>
      <c r="B101" s="10">
        <v>1.8195589999999999</v>
      </c>
      <c r="C101" s="11">
        <v>7</v>
      </c>
      <c r="D101" s="12">
        <v>7</v>
      </c>
      <c r="E101">
        <v>3</v>
      </c>
      <c r="G101">
        <v>2.5</v>
      </c>
      <c r="H101">
        <v>2.5</v>
      </c>
      <c r="K101">
        <v>2.8689019999999998</v>
      </c>
      <c r="L101">
        <v>2.4921639999999998</v>
      </c>
      <c r="O101">
        <v>6.25</v>
      </c>
      <c r="P101">
        <v>4</v>
      </c>
    </row>
    <row r="102" spans="1:18" ht="15.75" x14ac:dyDescent="0.25">
      <c r="A102" s="9" t="s">
        <v>154</v>
      </c>
      <c r="B102" s="10">
        <v>1.9557960000000001</v>
      </c>
      <c r="C102" s="11">
        <v>6</v>
      </c>
      <c r="D102" s="12">
        <v>4</v>
      </c>
      <c r="E102">
        <v>3.5</v>
      </c>
      <c r="G102">
        <v>2</v>
      </c>
      <c r="H102">
        <v>2</v>
      </c>
      <c r="P102">
        <v>4</v>
      </c>
    </row>
    <row r="103" spans="1:18" ht="15.75" x14ac:dyDescent="0.25">
      <c r="A103" s="9" t="s">
        <v>56</v>
      </c>
      <c r="B103" s="10">
        <v>5.0295610000000002</v>
      </c>
      <c r="C103" s="11">
        <v>6</v>
      </c>
      <c r="D103" s="12">
        <v>6</v>
      </c>
      <c r="G103">
        <v>6.5</v>
      </c>
      <c r="K103">
        <v>4.1694639999999996</v>
      </c>
      <c r="L103">
        <v>3.8940329999999999</v>
      </c>
      <c r="N103">
        <v>2</v>
      </c>
      <c r="O103">
        <v>3.25</v>
      </c>
      <c r="P103">
        <v>2.5</v>
      </c>
    </row>
    <row r="104" spans="1:18" ht="15.75" x14ac:dyDescent="0.25">
      <c r="A104" s="9" t="s">
        <v>124</v>
      </c>
      <c r="B104" s="10">
        <v>3.001703</v>
      </c>
      <c r="C104" s="11">
        <v>4</v>
      </c>
      <c r="D104" s="12">
        <v>3</v>
      </c>
      <c r="G104">
        <v>3</v>
      </c>
      <c r="N104">
        <v>3</v>
      </c>
      <c r="P104">
        <v>3.5</v>
      </c>
    </row>
    <row r="105" spans="1:18" ht="15.75" x14ac:dyDescent="0.25">
      <c r="A105" s="9" t="s">
        <v>77</v>
      </c>
      <c r="B105" s="10">
        <v>3.220561</v>
      </c>
      <c r="C105" s="11">
        <v>5</v>
      </c>
      <c r="D105" s="12">
        <v>6</v>
      </c>
      <c r="F105">
        <v>3.5</v>
      </c>
      <c r="G105">
        <v>5</v>
      </c>
      <c r="H105">
        <v>3.5</v>
      </c>
      <c r="K105">
        <v>3.1178159999999999</v>
      </c>
      <c r="L105">
        <v>3.2463769999999998</v>
      </c>
      <c r="P105">
        <v>2.5</v>
      </c>
    </row>
    <row r="106" spans="1:18" ht="15.75" x14ac:dyDescent="0.25">
      <c r="A106" s="9" t="s">
        <v>86</v>
      </c>
      <c r="B106" s="10">
        <v>2.3928020000000001</v>
      </c>
      <c r="C106" s="11">
        <v>4</v>
      </c>
      <c r="D106" s="12">
        <v>3</v>
      </c>
      <c r="F106">
        <v>4</v>
      </c>
      <c r="G106">
        <v>5</v>
      </c>
      <c r="P106">
        <v>4</v>
      </c>
    </row>
    <row r="107" spans="1:18" ht="15.75" x14ac:dyDescent="0.25">
      <c r="A107" s="9" t="s">
        <v>145</v>
      </c>
      <c r="B107" s="10">
        <v>2.644333</v>
      </c>
      <c r="C107" s="11">
        <v>5</v>
      </c>
      <c r="D107" s="12">
        <v>6</v>
      </c>
      <c r="F107">
        <v>3</v>
      </c>
      <c r="G107">
        <v>3.5</v>
      </c>
      <c r="K107">
        <v>3.6623380000000001</v>
      </c>
      <c r="L107">
        <v>3.1460319999999999</v>
      </c>
      <c r="N107">
        <v>4</v>
      </c>
      <c r="P107">
        <v>3.5</v>
      </c>
    </row>
    <row r="108" spans="1:18" ht="15.75" x14ac:dyDescent="0.25">
      <c r="A108" s="9" t="s">
        <v>197</v>
      </c>
      <c r="B108" s="10">
        <v>7.3684700000000003</v>
      </c>
      <c r="C108" s="11">
        <v>2</v>
      </c>
      <c r="D108" s="12">
        <v>2</v>
      </c>
      <c r="N108">
        <v>1</v>
      </c>
      <c r="P108">
        <v>1.5</v>
      </c>
    </row>
    <row r="109" spans="1:18" ht="15.75" x14ac:dyDescent="0.25">
      <c r="A109" s="9" t="s">
        <v>44</v>
      </c>
      <c r="B109" s="10">
        <v>4.6132819999999999</v>
      </c>
      <c r="C109" s="11">
        <v>8</v>
      </c>
      <c r="D109" s="12">
        <v>8</v>
      </c>
      <c r="G109">
        <v>7.5</v>
      </c>
      <c r="I109">
        <v>2.1428669999999999</v>
      </c>
      <c r="J109">
        <v>1.73</v>
      </c>
      <c r="K109">
        <v>4.218413</v>
      </c>
      <c r="L109">
        <v>4.4123809999999999</v>
      </c>
      <c r="N109">
        <v>1</v>
      </c>
      <c r="O109">
        <v>3.75</v>
      </c>
      <c r="P109">
        <v>2.5</v>
      </c>
    </row>
    <row r="110" spans="1:18" ht="15.75" x14ac:dyDescent="0.25">
      <c r="A110" s="9" t="s">
        <v>12</v>
      </c>
      <c r="B110" s="10">
        <v>8.3311790000000006</v>
      </c>
      <c r="C110" s="11">
        <v>6</v>
      </c>
      <c r="D110" s="12">
        <v>7</v>
      </c>
      <c r="I110">
        <v>6.9091009999999997</v>
      </c>
      <c r="J110">
        <v>7.61</v>
      </c>
      <c r="K110">
        <v>6.0929149999999996</v>
      </c>
      <c r="L110">
        <v>6.1444020000000004</v>
      </c>
      <c r="M110">
        <v>5.5</v>
      </c>
      <c r="N110">
        <v>1</v>
      </c>
      <c r="P110">
        <v>1.5</v>
      </c>
    </row>
    <row r="111" spans="1:18" ht="15.75" x14ac:dyDescent="0.25">
      <c r="A111" s="9" t="s">
        <v>177</v>
      </c>
      <c r="B111" s="10">
        <v>5.4105509999999999</v>
      </c>
      <c r="C111" s="11">
        <v>4</v>
      </c>
      <c r="D111" s="12">
        <v>3</v>
      </c>
      <c r="P111">
        <v>3</v>
      </c>
      <c r="Q111">
        <v>3.3</v>
      </c>
      <c r="R111">
        <v>5.84</v>
      </c>
    </row>
    <row r="112" spans="1:18" ht="15.75" x14ac:dyDescent="0.25">
      <c r="A112" s="9" t="s">
        <v>178</v>
      </c>
      <c r="B112" s="10">
        <v>3.6207379999999998</v>
      </c>
      <c r="C112" s="11">
        <v>6</v>
      </c>
      <c r="D112" s="12">
        <v>6</v>
      </c>
      <c r="G112">
        <v>6</v>
      </c>
      <c r="K112">
        <v>3.9684889999999999</v>
      </c>
      <c r="L112">
        <v>4.2998940000000001</v>
      </c>
      <c r="N112">
        <v>3</v>
      </c>
      <c r="O112">
        <v>4.25</v>
      </c>
      <c r="P112">
        <v>3</v>
      </c>
    </row>
    <row r="113" spans="1:18" ht="15.75" x14ac:dyDescent="0.25">
      <c r="A113" s="9" t="s">
        <v>120</v>
      </c>
      <c r="B113" s="10">
        <v>3.3910300000000002</v>
      </c>
      <c r="C113" s="11">
        <v>7</v>
      </c>
      <c r="D113" s="12">
        <v>7</v>
      </c>
      <c r="F113">
        <v>3.5</v>
      </c>
      <c r="G113">
        <v>5</v>
      </c>
      <c r="H113">
        <v>3.5</v>
      </c>
      <c r="K113">
        <v>3.2053940000000001</v>
      </c>
      <c r="L113">
        <v>3.1760429999999999</v>
      </c>
      <c r="N113">
        <v>3</v>
      </c>
      <c r="P113">
        <v>3</v>
      </c>
    </row>
    <row r="114" spans="1:18" ht="15.75" x14ac:dyDescent="0.25">
      <c r="A114" s="9" t="s">
        <v>81</v>
      </c>
      <c r="B114" s="10">
        <v>2.7965650000000002</v>
      </c>
      <c r="C114" s="11">
        <v>6</v>
      </c>
      <c r="D114" s="12">
        <v>7</v>
      </c>
      <c r="F114">
        <v>3.5</v>
      </c>
      <c r="G114">
        <v>5.5</v>
      </c>
      <c r="H114">
        <v>3</v>
      </c>
      <c r="K114">
        <v>4.0264850000000001</v>
      </c>
      <c r="L114">
        <v>4.4346649999999999</v>
      </c>
      <c r="N114">
        <v>3</v>
      </c>
      <c r="P114">
        <v>4</v>
      </c>
    </row>
    <row r="115" spans="1:18" ht="15.75" x14ac:dyDescent="0.25">
      <c r="A115" s="9" t="s">
        <v>53</v>
      </c>
      <c r="B115" s="10">
        <v>5.1169710000000004</v>
      </c>
      <c r="C115" s="11">
        <v>9</v>
      </c>
      <c r="D115" s="12">
        <v>9</v>
      </c>
      <c r="G115">
        <v>6</v>
      </c>
      <c r="I115">
        <v>3.0000100000000001</v>
      </c>
      <c r="J115">
        <v>3.77</v>
      </c>
      <c r="K115">
        <v>4.7489340000000002</v>
      </c>
      <c r="L115">
        <v>4.2030810000000001</v>
      </c>
      <c r="N115">
        <v>3</v>
      </c>
      <c r="P115">
        <v>3</v>
      </c>
      <c r="Q115">
        <v>6.37</v>
      </c>
      <c r="R115">
        <v>6.7</v>
      </c>
    </row>
    <row r="116" spans="1:18" ht="15.75" x14ac:dyDescent="0.25">
      <c r="A116" s="9" t="s">
        <v>138</v>
      </c>
      <c r="B116" s="10">
        <v>2.8471109999999999</v>
      </c>
      <c r="C116" s="11">
        <v>4</v>
      </c>
      <c r="D116" s="12">
        <v>4</v>
      </c>
      <c r="E116">
        <v>2.5</v>
      </c>
      <c r="H116">
        <v>2.5</v>
      </c>
      <c r="N116">
        <v>3</v>
      </c>
      <c r="P116">
        <v>3</v>
      </c>
    </row>
    <row r="117" spans="1:18" ht="15.75" x14ac:dyDescent="0.25">
      <c r="A117" s="9" t="s">
        <v>114</v>
      </c>
      <c r="B117" s="10">
        <v>3.0660219999999998</v>
      </c>
      <c r="C117" s="11">
        <v>6</v>
      </c>
      <c r="D117" s="12">
        <v>6</v>
      </c>
      <c r="F117">
        <v>3.5</v>
      </c>
      <c r="G117">
        <v>4.5</v>
      </c>
      <c r="H117">
        <v>3.5</v>
      </c>
      <c r="K117">
        <v>2.8434789999999999</v>
      </c>
      <c r="L117">
        <v>2.9233150000000001</v>
      </c>
      <c r="P117">
        <v>3</v>
      </c>
    </row>
    <row r="118" spans="1:18" ht="15.75" x14ac:dyDescent="0.25">
      <c r="A118" s="9" t="s">
        <v>36</v>
      </c>
      <c r="B118" s="10">
        <v>5.8132989999999998</v>
      </c>
      <c r="C118" s="11">
        <v>4</v>
      </c>
      <c r="D118" s="12">
        <v>4</v>
      </c>
      <c r="K118">
        <v>4.969697</v>
      </c>
      <c r="L118">
        <v>4.7464849999999998</v>
      </c>
      <c r="N118">
        <v>1</v>
      </c>
      <c r="P118">
        <v>3</v>
      </c>
    </row>
    <row r="119" spans="1:18" ht="15.75" x14ac:dyDescent="0.25">
      <c r="A119" s="9" t="s">
        <v>198</v>
      </c>
      <c r="B119" s="10">
        <v>1.522994</v>
      </c>
      <c r="C119" s="11">
        <v>1</v>
      </c>
      <c r="D119" s="12">
        <v>1</v>
      </c>
      <c r="E119">
        <v>2.5</v>
      </c>
    </row>
    <row r="120" spans="1:18" ht="15.75" x14ac:dyDescent="0.25">
      <c r="A120" s="9" t="s">
        <v>199</v>
      </c>
      <c r="B120" s="10">
        <v>5.9195180000000001</v>
      </c>
      <c r="C120" s="11">
        <v>1</v>
      </c>
      <c r="D120" s="12">
        <v>1</v>
      </c>
      <c r="P120">
        <v>2</v>
      </c>
    </row>
    <row r="121" spans="1:18" ht="15.75" x14ac:dyDescent="0.25">
      <c r="A121" s="9" t="s">
        <v>139</v>
      </c>
      <c r="B121" s="10">
        <v>2.830158</v>
      </c>
      <c r="C121" s="11">
        <v>7</v>
      </c>
      <c r="D121" s="12">
        <v>7</v>
      </c>
      <c r="F121">
        <v>2.5</v>
      </c>
      <c r="G121">
        <v>3</v>
      </c>
      <c r="H121">
        <v>2.5</v>
      </c>
      <c r="K121">
        <v>2.8381829999999999</v>
      </c>
      <c r="L121">
        <v>3.1296300000000001</v>
      </c>
      <c r="N121">
        <v>2</v>
      </c>
      <c r="P121">
        <v>3.5</v>
      </c>
    </row>
    <row r="122" spans="1:18" ht="15.75" x14ac:dyDescent="0.25">
      <c r="A122" s="9" t="s">
        <v>38</v>
      </c>
      <c r="B122" s="10">
        <v>5.5465840000000002</v>
      </c>
      <c r="C122" s="11">
        <v>5</v>
      </c>
      <c r="D122" s="12">
        <v>6</v>
      </c>
      <c r="F122">
        <v>4.5</v>
      </c>
      <c r="G122">
        <v>7.5</v>
      </c>
      <c r="K122">
        <v>4.8101469999999997</v>
      </c>
      <c r="L122">
        <v>4.6439199999999996</v>
      </c>
      <c r="N122">
        <v>1</v>
      </c>
      <c r="P122">
        <v>2.5</v>
      </c>
    </row>
    <row r="123" spans="1:18" ht="15.75" x14ac:dyDescent="0.25">
      <c r="A123" s="9" t="s">
        <v>96</v>
      </c>
      <c r="B123" s="10">
        <v>3.5628259999999998</v>
      </c>
      <c r="C123" s="11">
        <v>7</v>
      </c>
      <c r="D123" s="12">
        <v>8</v>
      </c>
      <c r="G123">
        <v>4.5</v>
      </c>
      <c r="I123">
        <v>1.70001</v>
      </c>
      <c r="J123">
        <v>1.86</v>
      </c>
      <c r="K123">
        <v>3.6830229999999999</v>
      </c>
      <c r="L123">
        <v>3.56324</v>
      </c>
      <c r="M123">
        <v>1</v>
      </c>
      <c r="N123">
        <v>3</v>
      </c>
      <c r="P123">
        <v>3</v>
      </c>
    </row>
    <row r="124" spans="1:18" ht="15.75" x14ac:dyDescent="0.25">
      <c r="A124" s="9" t="s">
        <v>200</v>
      </c>
      <c r="B124" s="10">
        <v>3.532254</v>
      </c>
      <c r="C124" s="11">
        <v>2</v>
      </c>
      <c r="D124" s="12">
        <v>2</v>
      </c>
      <c r="E124">
        <v>3</v>
      </c>
      <c r="P124">
        <v>2.5</v>
      </c>
    </row>
    <row r="125" spans="1:18" ht="15.75" x14ac:dyDescent="0.25">
      <c r="A125" s="9" t="s">
        <v>104</v>
      </c>
      <c r="B125" s="10">
        <v>2.9140570000000001</v>
      </c>
      <c r="C125" s="11">
        <v>7</v>
      </c>
      <c r="D125" s="12">
        <v>6</v>
      </c>
      <c r="G125">
        <v>4.5</v>
      </c>
      <c r="H125">
        <v>3</v>
      </c>
      <c r="K125">
        <v>4.7910050000000002</v>
      </c>
      <c r="N125">
        <v>3</v>
      </c>
      <c r="O125">
        <v>6</v>
      </c>
      <c r="P125">
        <v>3</v>
      </c>
    </row>
    <row r="126" spans="1:18" ht="15.75" x14ac:dyDescent="0.25">
      <c r="A126" s="9" t="s">
        <v>115</v>
      </c>
      <c r="B126" s="10">
        <v>3.0181960000000001</v>
      </c>
      <c r="C126" s="11">
        <v>7</v>
      </c>
      <c r="D126" s="12">
        <v>7</v>
      </c>
      <c r="E126">
        <v>3.5</v>
      </c>
      <c r="G126">
        <v>4</v>
      </c>
      <c r="H126">
        <v>3</v>
      </c>
      <c r="K126">
        <v>2.8634919999999999</v>
      </c>
      <c r="L126">
        <v>2.8550779999999998</v>
      </c>
      <c r="N126">
        <v>3</v>
      </c>
      <c r="P126">
        <v>3</v>
      </c>
    </row>
    <row r="127" spans="1:18" ht="15.75" x14ac:dyDescent="0.25">
      <c r="A127" s="9" t="s">
        <v>201</v>
      </c>
      <c r="B127" s="10">
        <v>5.2571789999999998</v>
      </c>
      <c r="C127" s="11">
        <v>1</v>
      </c>
      <c r="D127" s="12">
        <v>1</v>
      </c>
      <c r="N127">
        <v>2</v>
      </c>
    </row>
    <row r="128" spans="1:18" ht="15.75" x14ac:dyDescent="0.25">
      <c r="A128" s="9" t="s">
        <v>67</v>
      </c>
      <c r="B128" s="10">
        <v>3.4064299999999998</v>
      </c>
      <c r="C128" s="11">
        <v>5</v>
      </c>
      <c r="D128" s="12">
        <v>5</v>
      </c>
      <c r="G128">
        <v>5</v>
      </c>
      <c r="K128">
        <v>4.0657019999999999</v>
      </c>
      <c r="L128">
        <v>4.1833929999999997</v>
      </c>
      <c r="O128">
        <v>5</v>
      </c>
      <c r="P128">
        <v>2.5</v>
      </c>
    </row>
    <row r="129" spans="1:16" ht="15.75" x14ac:dyDescent="0.25">
      <c r="A129" s="9" t="s">
        <v>82</v>
      </c>
      <c r="B129" s="10">
        <v>3.5290810000000001</v>
      </c>
      <c r="C129" s="11">
        <v>6</v>
      </c>
      <c r="D129" s="12">
        <v>6</v>
      </c>
      <c r="F129">
        <v>3.5</v>
      </c>
      <c r="G129">
        <v>3.5</v>
      </c>
      <c r="K129">
        <v>3.7938139999999998</v>
      </c>
      <c r="L129">
        <v>3.744799</v>
      </c>
      <c r="N129">
        <v>3</v>
      </c>
      <c r="P129">
        <v>2.5</v>
      </c>
    </row>
    <row r="130" spans="1:16" ht="15.75" x14ac:dyDescent="0.25">
      <c r="A130" s="9" t="s">
        <v>116</v>
      </c>
      <c r="B130" s="10">
        <v>2.5891030000000002</v>
      </c>
      <c r="C130" s="11">
        <v>7</v>
      </c>
      <c r="D130" s="12">
        <v>7</v>
      </c>
      <c r="F130">
        <v>2.5</v>
      </c>
      <c r="G130">
        <v>3.5</v>
      </c>
      <c r="H130">
        <v>3</v>
      </c>
      <c r="K130">
        <v>3.247366</v>
      </c>
      <c r="L130">
        <v>3.3186149999999999</v>
      </c>
      <c r="N130">
        <v>3</v>
      </c>
      <c r="P130">
        <v>3.5</v>
      </c>
    </row>
    <row r="131" spans="1:16" ht="15.75" x14ac:dyDescent="0.25">
      <c r="A131" s="9" t="s">
        <v>170</v>
      </c>
      <c r="B131" s="10">
        <v>1.2551410000000001</v>
      </c>
      <c r="C131" s="11">
        <v>4</v>
      </c>
      <c r="D131" s="12">
        <v>3</v>
      </c>
      <c r="G131">
        <v>1</v>
      </c>
      <c r="N131">
        <v>4</v>
      </c>
      <c r="P131">
        <v>4.5</v>
      </c>
    </row>
    <row r="132" spans="1:16" ht="15.75" x14ac:dyDescent="0.25">
      <c r="A132" s="9" t="s">
        <v>54</v>
      </c>
      <c r="B132" s="10">
        <v>4.4802030000000004</v>
      </c>
      <c r="C132" s="11">
        <v>6</v>
      </c>
      <c r="D132" s="12">
        <v>6</v>
      </c>
      <c r="F132">
        <v>4</v>
      </c>
      <c r="G132">
        <v>6.5</v>
      </c>
      <c r="K132">
        <v>5.0526309999999999</v>
      </c>
      <c r="L132">
        <v>4.5614559999999997</v>
      </c>
      <c r="N132">
        <v>3</v>
      </c>
      <c r="P132">
        <v>2.5</v>
      </c>
    </row>
    <row r="133" spans="1:16" ht="15.75" x14ac:dyDescent="0.25">
      <c r="A133" s="9" t="s">
        <v>202</v>
      </c>
      <c r="B133" s="10">
        <v>2.4986790000000001</v>
      </c>
      <c r="C133" s="11">
        <v>1</v>
      </c>
      <c r="D133" s="12">
        <v>1</v>
      </c>
      <c r="E133">
        <v>3</v>
      </c>
    </row>
    <row r="134" spans="1:16" ht="15.75" x14ac:dyDescent="0.25">
      <c r="A134" s="9" t="s">
        <v>146</v>
      </c>
      <c r="B134" s="10">
        <v>2.6915140000000002</v>
      </c>
      <c r="C134" s="11">
        <v>6</v>
      </c>
      <c r="D134" s="12">
        <v>6</v>
      </c>
      <c r="E134">
        <v>3.5</v>
      </c>
      <c r="G134">
        <v>3</v>
      </c>
      <c r="H134">
        <v>3</v>
      </c>
      <c r="K134">
        <v>2.7902819999999999</v>
      </c>
      <c r="L134">
        <v>2.6595</v>
      </c>
      <c r="P134">
        <v>3.5</v>
      </c>
    </row>
    <row r="135" spans="1:16" ht="15.75" x14ac:dyDescent="0.25">
      <c r="A135" s="9" t="s">
        <v>7</v>
      </c>
      <c r="B135" s="10">
        <v>8.9006469999999993</v>
      </c>
      <c r="C135" s="11">
        <v>6</v>
      </c>
      <c r="D135" s="12">
        <v>7</v>
      </c>
      <c r="I135">
        <v>7.3663470000000002</v>
      </c>
      <c r="J135">
        <v>7.39</v>
      </c>
      <c r="K135">
        <v>6.2157600000000004</v>
      </c>
      <c r="L135">
        <v>6.0811260000000003</v>
      </c>
      <c r="M135">
        <v>8.5</v>
      </c>
      <c r="N135">
        <v>0</v>
      </c>
      <c r="P135">
        <v>1</v>
      </c>
    </row>
    <row r="136" spans="1:16" ht="15.75" x14ac:dyDescent="0.25">
      <c r="A136" s="9" t="s">
        <v>203</v>
      </c>
      <c r="B136" s="10">
        <v>5.3919689999999996</v>
      </c>
      <c r="C136" s="11">
        <v>2</v>
      </c>
      <c r="D136" s="12">
        <v>2</v>
      </c>
      <c r="N136">
        <v>2</v>
      </c>
      <c r="P136">
        <v>2</v>
      </c>
    </row>
    <row r="137" spans="1:16" ht="15.75" x14ac:dyDescent="0.25">
      <c r="A137" s="9" t="s">
        <v>2</v>
      </c>
      <c r="B137" s="10">
        <v>9.3403729999999996</v>
      </c>
      <c r="C137" s="11">
        <v>6</v>
      </c>
      <c r="D137" s="12">
        <v>7</v>
      </c>
      <c r="I137">
        <v>8.8780579999999993</v>
      </c>
      <c r="J137">
        <v>8.89</v>
      </c>
      <c r="K137">
        <v>6.6877069999999996</v>
      </c>
      <c r="L137">
        <v>6.7492070000000002</v>
      </c>
      <c r="M137">
        <v>10</v>
      </c>
      <c r="N137">
        <v>0</v>
      </c>
      <c r="P137">
        <v>1</v>
      </c>
    </row>
    <row r="138" spans="1:16" ht="15.75" x14ac:dyDescent="0.25">
      <c r="A138" s="9" t="s">
        <v>125</v>
      </c>
      <c r="B138" s="10">
        <v>2.4897740000000002</v>
      </c>
      <c r="C138" s="11">
        <v>6</v>
      </c>
      <c r="D138" s="12">
        <v>6</v>
      </c>
      <c r="G138">
        <v>4</v>
      </c>
      <c r="H138">
        <v>3</v>
      </c>
      <c r="K138">
        <v>3.2426810000000001</v>
      </c>
      <c r="L138">
        <v>3.3296899999999998</v>
      </c>
      <c r="N138">
        <v>4</v>
      </c>
      <c r="P138">
        <v>3.5</v>
      </c>
    </row>
    <row r="139" spans="1:16" ht="15.75" x14ac:dyDescent="0.25">
      <c r="A139" s="9" t="s">
        <v>121</v>
      </c>
      <c r="B139" s="10">
        <v>2.7590129999999999</v>
      </c>
      <c r="C139" s="11">
        <v>6</v>
      </c>
      <c r="D139" s="12">
        <v>5</v>
      </c>
      <c r="F139">
        <v>3.5</v>
      </c>
      <c r="G139">
        <v>4.5</v>
      </c>
      <c r="H139">
        <v>3</v>
      </c>
      <c r="N139">
        <v>3</v>
      </c>
      <c r="P139">
        <v>3.5</v>
      </c>
    </row>
    <row r="140" spans="1:16" ht="15.75" x14ac:dyDescent="0.25">
      <c r="A140" s="9" t="s">
        <v>132</v>
      </c>
      <c r="B140" s="10">
        <v>2.653518</v>
      </c>
      <c r="C140" s="11">
        <v>7</v>
      </c>
      <c r="D140" s="12">
        <v>7</v>
      </c>
      <c r="F140">
        <v>3</v>
      </c>
      <c r="G140">
        <v>3.5</v>
      </c>
      <c r="H140">
        <v>3</v>
      </c>
      <c r="K140">
        <v>3.3684029999999998</v>
      </c>
      <c r="L140">
        <v>2.7955009999999998</v>
      </c>
      <c r="N140">
        <v>3</v>
      </c>
      <c r="P140">
        <v>4</v>
      </c>
    </row>
    <row r="141" spans="1:16" ht="15.75" x14ac:dyDescent="0.25">
      <c r="A141" s="9" t="s">
        <v>183</v>
      </c>
      <c r="B141" s="10">
        <v>1.082532</v>
      </c>
      <c r="C141" s="11">
        <v>2</v>
      </c>
      <c r="D141" s="12">
        <v>2</v>
      </c>
      <c r="G141">
        <v>2</v>
      </c>
      <c r="P141">
        <v>5</v>
      </c>
    </row>
    <row r="142" spans="1:16" ht="15.75" x14ac:dyDescent="0.25">
      <c r="A142" s="9" t="s">
        <v>10</v>
      </c>
      <c r="B142" s="10">
        <v>7.8953040000000003</v>
      </c>
      <c r="C142" s="11">
        <v>6</v>
      </c>
      <c r="D142" s="12">
        <v>7</v>
      </c>
      <c r="I142">
        <v>6.5091010000000002</v>
      </c>
      <c r="J142">
        <v>5.54</v>
      </c>
      <c r="K142">
        <v>6.2416989999999997</v>
      </c>
      <c r="L142">
        <v>6.1602240000000004</v>
      </c>
      <c r="M142">
        <v>8.5</v>
      </c>
      <c r="N142">
        <v>0</v>
      </c>
      <c r="P142">
        <v>1</v>
      </c>
    </row>
    <row r="143" spans="1:16" ht="15.75" x14ac:dyDescent="0.25">
      <c r="A143" s="9" t="s">
        <v>40</v>
      </c>
      <c r="B143" s="10">
        <v>5.4543569999999999</v>
      </c>
      <c r="C143" s="11">
        <v>5</v>
      </c>
      <c r="D143" s="12">
        <v>5</v>
      </c>
      <c r="G143">
        <v>4.5</v>
      </c>
      <c r="K143">
        <v>5.499091</v>
      </c>
      <c r="L143">
        <v>5.2529640000000004</v>
      </c>
      <c r="N143">
        <v>2</v>
      </c>
      <c r="P143">
        <v>2</v>
      </c>
    </row>
    <row r="144" spans="1:16" ht="15.75" x14ac:dyDescent="0.25">
      <c r="A144" s="9" t="s">
        <v>140</v>
      </c>
      <c r="B144" s="10">
        <v>2.461265</v>
      </c>
      <c r="C144" s="11">
        <v>7</v>
      </c>
      <c r="D144" s="12">
        <v>7</v>
      </c>
      <c r="E144">
        <v>3</v>
      </c>
      <c r="G144">
        <v>2.5</v>
      </c>
      <c r="H144">
        <v>2.5</v>
      </c>
      <c r="K144">
        <v>3.3803200000000002</v>
      </c>
      <c r="L144">
        <v>3.154175</v>
      </c>
      <c r="N144">
        <v>3</v>
      </c>
      <c r="P144">
        <v>4</v>
      </c>
    </row>
    <row r="145" spans="1:18" ht="15.75" x14ac:dyDescent="0.25">
      <c r="A145" s="9" t="s">
        <v>204</v>
      </c>
      <c r="B145" s="10"/>
      <c r="C145" s="11"/>
      <c r="D145" s="12">
        <v>1</v>
      </c>
      <c r="E145">
        <v>3</v>
      </c>
    </row>
    <row r="146" spans="1:18" ht="15.75" x14ac:dyDescent="0.25">
      <c r="A146" s="9" t="s">
        <v>205</v>
      </c>
      <c r="B146" s="10">
        <v>2.2137280000000001</v>
      </c>
      <c r="C146" s="11">
        <v>2</v>
      </c>
      <c r="D146" s="12">
        <v>1</v>
      </c>
      <c r="P146">
        <v>4.5</v>
      </c>
    </row>
    <row r="147" spans="1:18" ht="15.75" x14ac:dyDescent="0.25">
      <c r="A147" s="9" t="s">
        <v>71</v>
      </c>
      <c r="B147" s="10">
        <v>3.3754949999999999</v>
      </c>
      <c r="C147" s="11">
        <v>5</v>
      </c>
      <c r="D147" s="12">
        <v>5</v>
      </c>
      <c r="G147">
        <v>4.5</v>
      </c>
      <c r="K147">
        <v>4.0833069999999996</v>
      </c>
      <c r="L147">
        <v>4.0050759999999999</v>
      </c>
      <c r="N147">
        <v>3</v>
      </c>
      <c r="P147">
        <v>3</v>
      </c>
    </row>
    <row r="148" spans="1:18" ht="15.75" x14ac:dyDescent="0.25">
      <c r="A148" s="9" t="s">
        <v>155</v>
      </c>
      <c r="B148" s="10">
        <v>1.9645870000000001</v>
      </c>
      <c r="C148" s="11">
        <v>6</v>
      </c>
      <c r="D148" s="12">
        <v>5</v>
      </c>
      <c r="E148">
        <v>3</v>
      </c>
      <c r="G148">
        <v>3.5</v>
      </c>
      <c r="H148">
        <v>3</v>
      </c>
      <c r="N148">
        <v>4</v>
      </c>
      <c r="P148">
        <v>4.5</v>
      </c>
    </row>
    <row r="149" spans="1:18" ht="15.75" x14ac:dyDescent="0.25">
      <c r="A149" s="9" t="s">
        <v>147</v>
      </c>
      <c r="B149" s="10">
        <v>2.3649849999999999</v>
      </c>
      <c r="C149" s="11">
        <v>5</v>
      </c>
      <c r="D149" s="12">
        <v>5</v>
      </c>
      <c r="G149">
        <v>4</v>
      </c>
      <c r="K149">
        <v>2.6905600000000001</v>
      </c>
      <c r="L149">
        <v>2.5806550000000001</v>
      </c>
      <c r="N149">
        <v>4</v>
      </c>
      <c r="P149">
        <v>3.5</v>
      </c>
    </row>
    <row r="150" spans="1:18" ht="15.75" x14ac:dyDescent="0.25">
      <c r="A150" s="9" t="s">
        <v>78</v>
      </c>
      <c r="B150" s="10">
        <v>3.6329340000000001</v>
      </c>
      <c r="C150" s="11">
        <v>6</v>
      </c>
      <c r="D150" s="12">
        <v>7</v>
      </c>
      <c r="G150">
        <v>5</v>
      </c>
      <c r="I150">
        <v>1.542867</v>
      </c>
      <c r="J150">
        <v>2.35</v>
      </c>
      <c r="K150">
        <v>4.3541020000000001</v>
      </c>
      <c r="L150">
        <v>3.786959</v>
      </c>
      <c r="N150">
        <v>3</v>
      </c>
      <c r="P150">
        <v>3</v>
      </c>
    </row>
    <row r="151" spans="1:18" ht="15.75" x14ac:dyDescent="0.25">
      <c r="A151" s="9" t="s">
        <v>133</v>
      </c>
      <c r="B151" s="10">
        <v>2.2734580000000002</v>
      </c>
      <c r="C151" s="11">
        <v>9</v>
      </c>
      <c r="D151" s="12">
        <v>9</v>
      </c>
      <c r="G151">
        <v>4</v>
      </c>
      <c r="I151">
        <v>0.7595037</v>
      </c>
      <c r="J151">
        <v>0.94</v>
      </c>
      <c r="K151">
        <v>2.9753829999999999</v>
      </c>
      <c r="L151">
        <v>2.7814410000000001</v>
      </c>
      <c r="N151">
        <v>4</v>
      </c>
      <c r="P151">
        <v>3.5</v>
      </c>
      <c r="Q151">
        <v>9</v>
      </c>
      <c r="R151">
        <v>7</v>
      </c>
    </row>
    <row r="152" spans="1:18" ht="15.75" x14ac:dyDescent="0.25">
      <c r="A152" s="9" t="s">
        <v>41</v>
      </c>
      <c r="B152" s="10">
        <v>4.6195130000000004</v>
      </c>
      <c r="C152" s="11">
        <v>8</v>
      </c>
      <c r="D152" s="12">
        <v>9</v>
      </c>
      <c r="G152">
        <v>7.5</v>
      </c>
      <c r="I152">
        <v>2.1428669999999999</v>
      </c>
      <c r="J152">
        <v>2.35</v>
      </c>
      <c r="K152">
        <v>4.4009179999999999</v>
      </c>
      <c r="L152">
        <v>4.8536809999999999</v>
      </c>
      <c r="M152">
        <v>1</v>
      </c>
      <c r="N152">
        <v>3</v>
      </c>
      <c r="O152">
        <v>2.75</v>
      </c>
      <c r="P152">
        <v>2</v>
      </c>
    </row>
    <row r="153" spans="1:18" ht="15.75" x14ac:dyDescent="0.25">
      <c r="A153" s="9" t="s">
        <v>31</v>
      </c>
      <c r="B153" s="10">
        <v>6.0897139999999998</v>
      </c>
      <c r="C153" s="11">
        <v>6</v>
      </c>
      <c r="D153" s="12">
        <v>7</v>
      </c>
      <c r="I153">
        <v>3.40001</v>
      </c>
      <c r="J153">
        <v>3.65</v>
      </c>
      <c r="K153">
        <v>4.9997319999999998</v>
      </c>
      <c r="L153">
        <v>4.9780220000000002</v>
      </c>
      <c r="M153">
        <v>4</v>
      </c>
      <c r="N153">
        <v>1</v>
      </c>
      <c r="P153">
        <v>2</v>
      </c>
    </row>
    <row r="154" spans="1:18" ht="15.75" x14ac:dyDescent="0.25">
      <c r="A154" s="9" t="s">
        <v>33</v>
      </c>
      <c r="B154" s="10">
        <v>5.8076160000000003</v>
      </c>
      <c r="C154" s="11">
        <v>4</v>
      </c>
      <c r="D154" s="12">
        <v>4</v>
      </c>
      <c r="K154">
        <v>4.6384109999999996</v>
      </c>
      <c r="L154">
        <v>4.784732</v>
      </c>
      <c r="N154">
        <v>1</v>
      </c>
      <c r="P154">
        <v>2</v>
      </c>
    </row>
    <row r="155" spans="1:18" ht="15.75" x14ac:dyDescent="0.25">
      <c r="A155" s="9" t="s">
        <v>19</v>
      </c>
      <c r="B155" s="10">
        <v>6.4863119999999999</v>
      </c>
      <c r="C155" s="11">
        <v>4</v>
      </c>
      <c r="D155" s="12">
        <v>6</v>
      </c>
      <c r="G155">
        <v>6</v>
      </c>
      <c r="I155">
        <v>6.5714389999999998</v>
      </c>
      <c r="K155">
        <v>5.7114539999999998</v>
      </c>
      <c r="L155">
        <v>6.1898499999999999</v>
      </c>
      <c r="N155">
        <v>2</v>
      </c>
      <c r="P155">
        <v>1.5</v>
      </c>
    </row>
    <row r="156" spans="1:18" ht="15.75" x14ac:dyDescent="0.25">
      <c r="A156" s="9" t="s">
        <v>206</v>
      </c>
      <c r="B156" s="10">
        <v>5.9195180000000001</v>
      </c>
      <c r="C156" s="11">
        <v>1</v>
      </c>
      <c r="D156" s="12">
        <v>1</v>
      </c>
      <c r="P156">
        <v>2</v>
      </c>
    </row>
    <row r="157" spans="1:18" ht="15.75" x14ac:dyDescent="0.25">
      <c r="A157" s="9" t="s">
        <v>68</v>
      </c>
      <c r="B157" s="10">
        <v>3.807407</v>
      </c>
      <c r="C157" s="11">
        <v>8</v>
      </c>
      <c r="D157" s="12">
        <v>8</v>
      </c>
      <c r="G157">
        <v>6.5</v>
      </c>
      <c r="I157">
        <v>0.98246619999999996</v>
      </c>
      <c r="J157">
        <v>1.08</v>
      </c>
      <c r="K157">
        <v>4.593178</v>
      </c>
      <c r="L157">
        <v>4.3253969999999997</v>
      </c>
      <c r="N157">
        <v>3</v>
      </c>
      <c r="O157">
        <v>4</v>
      </c>
      <c r="P157">
        <v>3</v>
      </c>
    </row>
    <row r="158" spans="1:18" ht="15.75" x14ac:dyDescent="0.25">
      <c r="A158" s="9" t="s">
        <v>156</v>
      </c>
      <c r="B158" s="10">
        <v>2.1254300000000002</v>
      </c>
      <c r="C158" s="11">
        <v>8</v>
      </c>
      <c r="D158" s="12">
        <v>8</v>
      </c>
      <c r="G158">
        <v>3.5</v>
      </c>
      <c r="I158">
        <v>0.65625999999999995</v>
      </c>
      <c r="J158">
        <v>0.47</v>
      </c>
      <c r="K158">
        <v>3.2599239999999998</v>
      </c>
      <c r="L158">
        <v>3.0624790000000002</v>
      </c>
      <c r="N158">
        <v>4</v>
      </c>
      <c r="O158">
        <v>6.25</v>
      </c>
      <c r="P158">
        <v>3.5</v>
      </c>
    </row>
    <row r="159" spans="1:18" ht="15.75" x14ac:dyDescent="0.25">
      <c r="A159" s="9" t="s">
        <v>62</v>
      </c>
      <c r="B159" s="10">
        <v>2.992607</v>
      </c>
      <c r="C159" s="11">
        <v>5</v>
      </c>
      <c r="D159" s="12">
        <v>4</v>
      </c>
      <c r="F159">
        <v>4</v>
      </c>
      <c r="G159">
        <v>5</v>
      </c>
      <c r="H159">
        <v>3.5</v>
      </c>
      <c r="P159">
        <v>3.5</v>
      </c>
    </row>
    <row r="160" spans="1:18" ht="15.75" x14ac:dyDescent="0.25">
      <c r="A160" s="9" t="s">
        <v>174</v>
      </c>
      <c r="B160" s="10">
        <v>7.1222760000000003</v>
      </c>
      <c r="C160" s="11">
        <v>3</v>
      </c>
      <c r="D160" s="12">
        <v>3</v>
      </c>
      <c r="H160">
        <v>4.5</v>
      </c>
      <c r="N160">
        <v>1</v>
      </c>
      <c r="P160">
        <v>1.5</v>
      </c>
    </row>
    <row r="161" spans="1:18" ht="15.75" x14ac:dyDescent="0.25">
      <c r="A161" s="9" t="s">
        <v>175</v>
      </c>
      <c r="B161" s="10">
        <v>6.489217</v>
      </c>
      <c r="C161" s="11">
        <v>3</v>
      </c>
      <c r="D161" s="12">
        <v>3</v>
      </c>
      <c r="H161">
        <v>4</v>
      </c>
      <c r="N161">
        <v>1</v>
      </c>
      <c r="P161">
        <v>1.5</v>
      </c>
    </row>
    <row r="162" spans="1:18" ht="15.75" x14ac:dyDescent="0.25">
      <c r="A162" s="9" t="s">
        <v>61</v>
      </c>
      <c r="B162" s="10">
        <v>4.3559279999999996</v>
      </c>
      <c r="C162" s="11">
        <v>3</v>
      </c>
      <c r="D162" s="12">
        <v>3</v>
      </c>
      <c r="E162">
        <v>4.5</v>
      </c>
      <c r="H162">
        <v>4</v>
      </c>
      <c r="P162">
        <v>3</v>
      </c>
    </row>
    <row r="163" spans="1:18" ht="15.75" x14ac:dyDescent="0.25">
      <c r="A163" s="9" t="s">
        <v>98</v>
      </c>
      <c r="B163" s="10">
        <v>2.6964630000000001</v>
      </c>
      <c r="C163" s="11">
        <v>3</v>
      </c>
      <c r="D163" s="12">
        <v>3</v>
      </c>
      <c r="F163">
        <v>3</v>
      </c>
      <c r="H163">
        <v>3.5</v>
      </c>
      <c r="P163">
        <v>3.5</v>
      </c>
    </row>
    <row r="164" spans="1:18" ht="15.75" x14ac:dyDescent="0.25">
      <c r="A164" s="9" t="s">
        <v>49</v>
      </c>
      <c r="B164" s="10">
        <v>3.4544999999999999</v>
      </c>
      <c r="C164" s="11">
        <v>5</v>
      </c>
      <c r="D164" s="12">
        <v>5</v>
      </c>
      <c r="G164">
        <v>3.5</v>
      </c>
      <c r="K164">
        <v>4.8339030000000003</v>
      </c>
      <c r="L164">
        <v>4.9507779999999997</v>
      </c>
      <c r="N164">
        <v>3</v>
      </c>
      <c r="P164">
        <v>2.5</v>
      </c>
    </row>
    <row r="165" spans="1:18" ht="15.75" x14ac:dyDescent="0.25">
      <c r="A165" s="9" t="s">
        <v>105</v>
      </c>
      <c r="B165" s="10">
        <v>3.3642940000000001</v>
      </c>
      <c r="C165" s="11">
        <v>7</v>
      </c>
      <c r="D165" s="12">
        <v>7</v>
      </c>
      <c r="F165">
        <v>3.5</v>
      </c>
      <c r="G165">
        <v>4</v>
      </c>
      <c r="H165">
        <v>3</v>
      </c>
      <c r="K165">
        <v>2.7537199999999999</v>
      </c>
      <c r="L165">
        <v>3.544746</v>
      </c>
      <c r="N165">
        <v>2</v>
      </c>
      <c r="P165">
        <v>3.5</v>
      </c>
    </row>
    <row r="166" spans="1:18" ht="15.75" x14ac:dyDescent="0.25">
      <c r="A166" s="9" t="s">
        <v>79</v>
      </c>
      <c r="B166" s="10">
        <v>3.3924799999999999</v>
      </c>
      <c r="C166" s="11">
        <v>6</v>
      </c>
      <c r="D166" s="12">
        <v>6</v>
      </c>
      <c r="G166">
        <v>6</v>
      </c>
      <c r="K166">
        <v>3.9413269999999998</v>
      </c>
      <c r="L166">
        <v>3.6703299999999999</v>
      </c>
      <c r="N166">
        <v>3</v>
      </c>
      <c r="O166">
        <v>4.5</v>
      </c>
      <c r="P166">
        <v>3</v>
      </c>
    </row>
    <row r="167" spans="1:18" ht="15.75" x14ac:dyDescent="0.25">
      <c r="A167" s="9" t="s">
        <v>46</v>
      </c>
      <c r="B167" s="10">
        <v>4.7975539999999999</v>
      </c>
      <c r="C167" s="11">
        <v>4</v>
      </c>
      <c r="D167" s="12">
        <v>3</v>
      </c>
      <c r="F167">
        <v>3.5</v>
      </c>
      <c r="N167">
        <v>1</v>
      </c>
      <c r="P167">
        <v>2.5</v>
      </c>
    </row>
    <row r="168" spans="1:18" ht="15.75" x14ac:dyDescent="0.25">
      <c r="A168" s="9" t="s">
        <v>134</v>
      </c>
      <c r="B168" s="10">
        <v>1.9013869999999999</v>
      </c>
      <c r="C168" s="11">
        <v>5</v>
      </c>
      <c r="D168" s="12">
        <v>5</v>
      </c>
      <c r="F168">
        <v>3</v>
      </c>
      <c r="G168">
        <v>4</v>
      </c>
      <c r="H168">
        <v>2.5</v>
      </c>
      <c r="N168">
        <v>4</v>
      </c>
      <c r="P168">
        <v>4</v>
      </c>
    </row>
    <row r="169" spans="1:18" ht="15.75" x14ac:dyDescent="0.25">
      <c r="A169" s="9" t="s">
        <v>3</v>
      </c>
      <c r="B169" s="10">
        <v>9.1634469999999997</v>
      </c>
      <c r="C169" s="11">
        <v>9</v>
      </c>
      <c r="D169" s="12">
        <v>9</v>
      </c>
      <c r="G169">
        <v>10</v>
      </c>
      <c r="I169">
        <v>8.0247010000000003</v>
      </c>
      <c r="J169">
        <v>8.41</v>
      </c>
      <c r="K169">
        <v>6.6359279999999998</v>
      </c>
      <c r="L169">
        <v>6.5446549999999997</v>
      </c>
      <c r="N169">
        <v>0</v>
      </c>
      <c r="P169">
        <v>1</v>
      </c>
      <c r="Q169">
        <v>1.1299999999999999</v>
      </c>
      <c r="R169">
        <v>1.07</v>
      </c>
    </row>
    <row r="170" spans="1:18" ht="15.75" x14ac:dyDescent="0.25">
      <c r="A170" s="9" t="s">
        <v>57</v>
      </c>
      <c r="B170" s="10">
        <v>4.98156</v>
      </c>
      <c r="C170" s="11">
        <v>8</v>
      </c>
      <c r="D170" s="12">
        <v>9</v>
      </c>
      <c r="G170">
        <v>7</v>
      </c>
      <c r="I170">
        <v>1.8571530000000001</v>
      </c>
      <c r="J170">
        <v>2.4500000000000002</v>
      </c>
      <c r="K170">
        <v>3.9314520000000002</v>
      </c>
      <c r="L170">
        <v>3.7824119999999999</v>
      </c>
      <c r="M170">
        <v>2.5</v>
      </c>
      <c r="N170">
        <v>2</v>
      </c>
      <c r="O170">
        <v>3.25</v>
      </c>
      <c r="P170">
        <v>2.5</v>
      </c>
    </row>
    <row r="171" spans="1:18" ht="15.75" x14ac:dyDescent="0.25">
      <c r="A171" s="9" t="s">
        <v>26</v>
      </c>
      <c r="B171" s="10">
        <v>6.7223470000000001</v>
      </c>
      <c r="C171" s="11">
        <v>8</v>
      </c>
      <c r="D171" s="12">
        <v>8</v>
      </c>
      <c r="G171">
        <v>8.5</v>
      </c>
      <c r="I171">
        <v>3.9833430000000001</v>
      </c>
      <c r="J171">
        <v>3.79</v>
      </c>
      <c r="K171">
        <v>4.989382</v>
      </c>
      <c r="L171">
        <v>5.387588</v>
      </c>
      <c r="N171">
        <v>1</v>
      </c>
      <c r="O171">
        <v>2.5</v>
      </c>
      <c r="P171">
        <v>1.5</v>
      </c>
    </row>
    <row r="172" spans="1:18" ht="15.75" x14ac:dyDescent="0.25">
      <c r="A172" s="9" t="s">
        <v>111</v>
      </c>
      <c r="B172" s="10">
        <v>2.867121</v>
      </c>
      <c r="C172" s="11">
        <v>3</v>
      </c>
      <c r="D172" s="12">
        <v>3</v>
      </c>
      <c r="E172">
        <v>3</v>
      </c>
      <c r="H172">
        <v>3</v>
      </c>
      <c r="P172">
        <v>3</v>
      </c>
    </row>
    <row r="173" spans="1:18" ht="15.75" x14ac:dyDescent="0.25">
      <c r="A173" s="9" t="s">
        <v>171</v>
      </c>
      <c r="B173" s="10">
        <v>1.017468</v>
      </c>
      <c r="C173" s="11">
        <v>4</v>
      </c>
      <c r="D173" s="12">
        <v>3</v>
      </c>
      <c r="F173">
        <v>1</v>
      </c>
      <c r="G173">
        <v>1</v>
      </c>
      <c r="P173">
        <v>4.5</v>
      </c>
    </row>
    <row r="174" spans="1:18" ht="15.75" x14ac:dyDescent="0.25">
      <c r="A174" s="9" t="s">
        <v>52</v>
      </c>
      <c r="B174" s="10">
        <v>4.8553439999999997</v>
      </c>
      <c r="C174" s="11">
        <v>8</v>
      </c>
      <c r="D174" s="12">
        <v>8</v>
      </c>
      <c r="F174">
        <v>4.5</v>
      </c>
      <c r="G174">
        <v>5.5</v>
      </c>
      <c r="I174">
        <v>1.918377</v>
      </c>
      <c r="J174">
        <v>1.88</v>
      </c>
      <c r="K174">
        <v>4.753539</v>
      </c>
      <c r="L174">
        <v>4.5829269999999998</v>
      </c>
      <c r="N174">
        <v>2</v>
      </c>
      <c r="P174">
        <v>2.5</v>
      </c>
    </row>
    <row r="175" spans="1:18" ht="15.75" x14ac:dyDescent="0.25">
      <c r="A175" s="9" t="s">
        <v>176</v>
      </c>
      <c r="B175" s="10">
        <v>5.6024909999999997</v>
      </c>
      <c r="C175" s="11">
        <v>9</v>
      </c>
      <c r="D175" s="12">
        <v>10</v>
      </c>
      <c r="G175">
        <v>8</v>
      </c>
      <c r="I175">
        <v>3.4107240000000001</v>
      </c>
      <c r="J175">
        <v>3.3</v>
      </c>
      <c r="K175">
        <v>4.5248359999999996</v>
      </c>
      <c r="L175">
        <v>4.6390320000000003</v>
      </c>
      <c r="M175">
        <v>2.5</v>
      </c>
      <c r="N175">
        <v>2</v>
      </c>
      <c r="P175">
        <v>2</v>
      </c>
      <c r="Q175">
        <v>5.65</v>
      </c>
      <c r="R175">
        <v>4.6399999999999997</v>
      </c>
    </row>
    <row r="176" spans="1:18" ht="15.75" x14ac:dyDescent="0.25">
      <c r="A176" s="9" t="s">
        <v>30</v>
      </c>
      <c r="B176" s="10">
        <v>6.4549459999999996</v>
      </c>
      <c r="C176" s="11">
        <v>6</v>
      </c>
      <c r="D176" s="12">
        <v>7</v>
      </c>
      <c r="I176">
        <v>4.6444539999999996</v>
      </c>
      <c r="J176">
        <v>5.34</v>
      </c>
      <c r="K176">
        <v>5.1916359999999999</v>
      </c>
      <c r="L176">
        <v>4.820773</v>
      </c>
      <c r="M176">
        <v>4</v>
      </c>
      <c r="N176">
        <v>1</v>
      </c>
      <c r="P176">
        <v>2.5</v>
      </c>
    </row>
    <row r="177" spans="1:18" ht="15.75" x14ac:dyDescent="0.25">
      <c r="A177" s="9" t="s">
        <v>92</v>
      </c>
      <c r="B177" s="10">
        <v>3.2496200000000002</v>
      </c>
      <c r="C177" s="11">
        <v>7</v>
      </c>
      <c r="D177" s="12">
        <v>7</v>
      </c>
      <c r="E177">
        <v>3</v>
      </c>
      <c r="G177">
        <v>4.5</v>
      </c>
      <c r="H177">
        <v>3</v>
      </c>
      <c r="K177">
        <v>3.8876439999999999</v>
      </c>
      <c r="L177">
        <v>3.9850240000000001</v>
      </c>
      <c r="N177">
        <v>3</v>
      </c>
      <c r="P177">
        <v>3</v>
      </c>
    </row>
    <row r="178" spans="1:18" ht="15.75" x14ac:dyDescent="0.25">
      <c r="A178" s="9" t="s">
        <v>207</v>
      </c>
      <c r="B178" s="10">
        <v>5.3919689999999996</v>
      </c>
      <c r="C178" s="11">
        <v>2</v>
      </c>
      <c r="D178" s="12">
        <v>2</v>
      </c>
      <c r="N178">
        <v>2</v>
      </c>
      <c r="P178">
        <v>1.5</v>
      </c>
    </row>
    <row r="179" spans="1:18" ht="15.75" x14ac:dyDescent="0.25">
      <c r="A179" s="9" t="s">
        <v>165</v>
      </c>
      <c r="B179" s="10">
        <v>1.6070359999999999</v>
      </c>
      <c r="C179" s="11">
        <v>6</v>
      </c>
      <c r="D179" s="12">
        <v>5</v>
      </c>
      <c r="F179">
        <v>2</v>
      </c>
      <c r="G179">
        <v>1.5</v>
      </c>
      <c r="H179">
        <v>2</v>
      </c>
      <c r="N179">
        <v>4</v>
      </c>
      <c r="P179">
        <v>4.5</v>
      </c>
    </row>
    <row r="180" spans="1:18" ht="15.75" x14ac:dyDescent="0.25">
      <c r="A180" s="9" t="s">
        <v>179</v>
      </c>
      <c r="B180" s="10">
        <v>3.6275629999999999</v>
      </c>
      <c r="C180" s="11">
        <v>4</v>
      </c>
      <c r="D180" s="12">
        <v>3</v>
      </c>
      <c r="K180">
        <v>3.6280320000000001</v>
      </c>
      <c r="L180">
        <v>3.4481790000000001</v>
      </c>
      <c r="P180">
        <v>2.5</v>
      </c>
    </row>
    <row r="181" spans="1:18" ht="15.75" x14ac:dyDescent="0.25">
      <c r="A181" s="9" t="s">
        <v>93</v>
      </c>
      <c r="B181" s="10">
        <v>3.631694</v>
      </c>
      <c r="C181" s="11">
        <v>4</v>
      </c>
      <c r="D181" s="12">
        <v>3</v>
      </c>
      <c r="F181">
        <v>3.5</v>
      </c>
      <c r="N181">
        <v>3</v>
      </c>
      <c r="P181">
        <v>2.5</v>
      </c>
    </row>
    <row r="182" spans="1:18" ht="15.75" x14ac:dyDescent="0.25">
      <c r="A182" s="9" t="s">
        <v>5</v>
      </c>
      <c r="B182" s="10">
        <v>9.3122319999999998</v>
      </c>
      <c r="C182" s="11">
        <v>6</v>
      </c>
      <c r="D182" s="12">
        <v>7</v>
      </c>
      <c r="I182">
        <v>7.7419450000000003</v>
      </c>
      <c r="J182">
        <v>7.82</v>
      </c>
      <c r="K182">
        <v>6.5552149999999996</v>
      </c>
      <c r="L182">
        <v>6.5546980000000001</v>
      </c>
      <c r="M182">
        <v>10</v>
      </c>
      <c r="N182">
        <v>0</v>
      </c>
      <c r="P182">
        <v>1</v>
      </c>
    </row>
    <row r="183" spans="1:18" ht="15.75" x14ac:dyDescent="0.25">
      <c r="A183" s="9" t="s">
        <v>9</v>
      </c>
      <c r="B183" s="10">
        <v>8.9741689999999998</v>
      </c>
      <c r="C183" s="11">
        <v>6</v>
      </c>
      <c r="D183" s="12">
        <v>7</v>
      </c>
      <c r="I183">
        <v>7.5957549999999996</v>
      </c>
      <c r="J183">
        <v>7.65</v>
      </c>
      <c r="K183">
        <v>6.2266769999999996</v>
      </c>
      <c r="L183">
        <v>6.1061909999999999</v>
      </c>
      <c r="M183">
        <v>8.5</v>
      </c>
      <c r="N183">
        <v>0</v>
      </c>
      <c r="P183">
        <v>1</v>
      </c>
    </row>
    <row r="184" spans="1:18" ht="15.75" x14ac:dyDescent="0.25">
      <c r="A184" s="9" t="s">
        <v>126</v>
      </c>
      <c r="B184" s="10">
        <v>2.0944020000000001</v>
      </c>
      <c r="C184" s="11">
        <v>5</v>
      </c>
      <c r="D184" s="12">
        <v>5</v>
      </c>
      <c r="G184">
        <v>2.5</v>
      </c>
      <c r="K184">
        <v>3.4129550000000002</v>
      </c>
      <c r="L184">
        <v>3.00549</v>
      </c>
      <c r="N184">
        <v>3</v>
      </c>
      <c r="P184">
        <v>3.5</v>
      </c>
    </row>
    <row r="185" spans="1:18" ht="15.75" x14ac:dyDescent="0.25">
      <c r="A185" s="9" t="s">
        <v>34</v>
      </c>
      <c r="B185" s="10">
        <v>5.6928729999999996</v>
      </c>
      <c r="C185" s="11">
        <v>9</v>
      </c>
      <c r="D185" s="12">
        <v>9</v>
      </c>
      <c r="G185">
        <v>8.5</v>
      </c>
      <c r="I185">
        <v>3.8260969999999999</v>
      </c>
      <c r="J185">
        <v>3.44</v>
      </c>
      <c r="K185">
        <v>5.1379440000000001</v>
      </c>
      <c r="L185">
        <v>4.8365080000000003</v>
      </c>
      <c r="N185">
        <v>2</v>
      </c>
      <c r="P185">
        <v>2</v>
      </c>
      <c r="Q185">
        <v>6.55</v>
      </c>
      <c r="R185">
        <v>6.47</v>
      </c>
    </row>
    <row r="186" spans="1:18" ht="15.75" x14ac:dyDescent="0.25">
      <c r="A186" s="9" t="s">
        <v>157</v>
      </c>
      <c r="B186" s="10">
        <v>1.9736</v>
      </c>
      <c r="C186" s="11">
        <v>8</v>
      </c>
      <c r="D186" s="12">
        <v>8</v>
      </c>
      <c r="E186">
        <v>2.5</v>
      </c>
      <c r="G186">
        <v>2</v>
      </c>
      <c r="H186">
        <v>2</v>
      </c>
      <c r="K186">
        <v>3.61294</v>
      </c>
      <c r="L186">
        <v>3.5748989999999998</v>
      </c>
      <c r="N186">
        <v>4</v>
      </c>
      <c r="O186">
        <v>6.25</v>
      </c>
      <c r="P186">
        <v>4.5</v>
      </c>
    </row>
    <row r="187" spans="1:18" ht="15.75" x14ac:dyDescent="0.25">
      <c r="A187" s="14" t="s">
        <v>117</v>
      </c>
      <c r="B187" s="10">
        <v>2.9647830000000002</v>
      </c>
      <c r="C187" s="11">
        <v>7</v>
      </c>
      <c r="D187" s="12">
        <v>7</v>
      </c>
      <c r="F187">
        <v>3.5</v>
      </c>
      <c r="G187">
        <v>4.5</v>
      </c>
      <c r="H187">
        <v>3</v>
      </c>
      <c r="K187">
        <v>3.0432079999999999</v>
      </c>
      <c r="L187">
        <v>3.089102</v>
      </c>
      <c r="N187">
        <v>3</v>
      </c>
      <c r="P187">
        <v>4</v>
      </c>
    </row>
    <row r="188" spans="1:18" ht="15.75" x14ac:dyDescent="0.25">
      <c r="A188" s="9" t="s">
        <v>80</v>
      </c>
      <c r="B188" s="10">
        <v>3.4740510000000002</v>
      </c>
      <c r="C188" s="11">
        <v>9</v>
      </c>
      <c r="D188" s="12">
        <v>9</v>
      </c>
      <c r="G188">
        <v>5.5</v>
      </c>
      <c r="I188">
        <v>1.910458</v>
      </c>
      <c r="J188">
        <v>1.95</v>
      </c>
      <c r="K188">
        <v>3.9544640000000002</v>
      </c>
      <c r="L188">
        <v>3.8778540000000001</v>
      </c>
      <c r="N188">
        <v>3</v>
      </c>
      <c r="P188">
        <v>3</v>
      </c>
      <c r="Q188">
        <v>8</v>
      </c>
      <c r="R188">
        <v>7.63</v>
      </c>
    </row>
    <row r="189" spans="1:18" ht="15.75" x14ac:dyDescent="0.25">
      <c r="A189" s="9" t="s">
        <v>127</v>
      </c>
      <c r="B189" s="10">
        <v>2.2154289999999999</v>
      </c>
      <c r="C189" s="11">
        <v>4</v>
      </c>
      <c r="D189" s="12">
        <v>5</v>
      </c>
      <c r="E189">
        <v>2</v>
      </c>
      <c r="H189">
        <v>3</v>
      </c>
      <c r="K189">
        <v>3.0850230000000001</v>
      </c>
      <c r="L189">
        <v>3.2269839999999999</v>
      </c>
      <c r="P189">
        <v>4</v>
      </c>
    </row>
    <row r="190" spans="1:18" ht="15.75" x14ac:dyDescent="0.25">
      <c r="A190" s="9" t="s">
        <v>135</v>
      </c>
      <c r="B190" s="10">
        <v>2.652174</v>
      </c>
      <c r="C190" s="11">
        <v>6</v>
      </c>
      <c r="D190" s="12">
        <v>5</v>
      </c>
      <c r="F190">
        <v>3</v>
      </c>
      <c r="G190">
        <v>3</v>
      </c>
      <c r="H190">
        <v>2</v>
      </c>
      <c r="N190">
        <v>2</v>
      </c>
      <c r="P190">
        <v>3</v>
      </c>
    </row>
    <row r="191" spans="1:18" ht="15.75" x14ac:dyDescent="0.25">
      <c r="A191" s="9" t="s">
        <v>99</v>
      </c>
      <c r="B191" s="10">
        <v>2.3689819999999999</v>
      </c>
      <c r="C191" s="11">
        <v>3</v>
      </c>
      <c r="D191" s="12">
        <v>3</v>
      </c>
      <c r="E191">
        <v>3.5</v>
      </c>
      <c r="H191">
        <v>3.5</v>
      </c>
      <c r="P191">
        <v>3.5</v>
      </c>
    </row>
    <row r="192" spans="1:18" ht="15.75" x14ac:dyDescent="0.25">
      <c r="A192" s="9" t="s">
        <v>72</v>
      </c>
      <c r="B192" s="10">
        <v>3.5664639999999999</v>
      </c>
      <c r="C192" s="11">
        <v>4</v>
      </c>
      <c r="D192" s="12">
        <v>4</v>
      </c>
      <c r="K192">
        <v>3.384226</v>
      </c>
      <c r="L192">
        <v>3.9296920000000002</v>
      </c>
      <c r="N192">
        <v>3</v>
      </c>
      <c r="P192">
        <v>2.5</v>
      </c>
    </row>
    <row r="193" spans="1:18" ht="15.75" x14ac:dyDescent="0.25">
      <c r="A193" s="9" t="s">
        <v>58</v>
      </c>
      <c r="B193" s="10">
        <v>4.4363669999999997</v>
      </c>
      <c r="C193" s="11">
        <v>6</v>
      </c>
      <c r="D193" s="12">
        <v>6</v>
      </c>
      <c r="F193">
        <v>3</v>
      </c>
      <c r="G193">
        <v>3.5</v>
      </c>
      <c r="K193">
        <v>5.2059800000000003</v>
      </c>
      <c r="L193">
        <v>5.267976</v>
      </c>
      <c r="N193">
        <v>3</v>
      </c>
      <c r="P193">
        <v>2.5</v>
      </c>
    </row>
    <row r="194" spans="1:18" ht="15.75" x14ac:dyDescent="0.25">
      <c r="A194" s="9" t="s">
        <v>55</v>
      </c>
      <c r="B194" s="10">
        <v>4.6145560000000003</v>
      </c>
      <c r="C194" s="11">
        <v>7</v>
      </c>
      <c r="D194" s="12">
        <v>8</v>
      </c>
      <c r="G194">
        <v>6</v>
      </c>
      <c r="I194">
        <v>3.0000100000000001</v>
      </c>
      <c r="J194">
        <v>3.14</v>
      </c>
      <c r="K194">
        <v>4.101521</v>
      </c>
      <c r="L194">
        <v>4.1462060000000003</v>
      </c>
      <c r="M194">
        <v>1</v>
      </c>
      <c r="N194">
        <v>3</v>
      </c>
      <c r="P194">
        <v>2.5</v>
      </c>
    </row>
    <row r="195" spans="1:18" ht="15.75" x14ac:dyDescent="0.25">
      <c r="A195" s="9" t="s">
        <v>166</v>
      </c>
      <c r="B195" s="10">
        <v>1.8345910000000001</v>
      </c>
      <c r="C195" s="11">
        <v>5</v>
      </c>
      <c r="D195" s="12">
        <v>4</v>
      </c>
      <c r="G195">
        <v>2.5</v>
      </c>
      <c r="N195">
        <v>4</v>
      </c>
      <c r="O195">
        <v>6.75</v>
      </c>
      <c r="P195">
        <v>4</v>
      </c>
    </row>
    <row r="196" spans="1:18" ht="15.75" x14ac:dyDescent="0.25">
      <c r="A196" s="9" t="s">
        <v>208</v>
      </c>
      <c r="B196" s="10">
        <v>7.2566600000000001</v>
      </c>
      <c r="C196" s="11">
        <v>1</v>
      </c>
      <c r="D196" s="12">
        <v>0</v>
      </c>
    </row>
    <row r="197" spans="1:18" ht="15.75" x14ac:dyDescent="0.25">
      <c r="A197" s="9" t="s">
        <v>209</v>
      </c>
      <c r="B197" s="10">
        <v>2.9668420000000002</v>
      </c>
      <c r="C197" s="11">
        <v>2</v>
      </c>
      <c r="D197" s="12">
        <v>2</v>
      </c>
      <c r="E197">
        <v>3</v>
      </c>
      <c r="P197">
        <v>3</v>
      </c>
    </row>
    <row r="198" spans="1:18" ht="15.75" x14ac:dyDescent="0.25">
      <c r="A198" s="9" t="s">
        <v>173</v>
      </c>
      <c r="B198" s="10">
        <v>7.2759049999999998</v>
      </c>
      <c r="C198" s="11">
        <v>8</v>
      </c>
      <c r="D198" s="12">
        <v>9</v>
      </c>
      <c r="I198">
        <v>4.9380629999999996</v>
      </c>
      <c r="J198">
        <v>5.86</v>
      </c>
      <c r="K198">
        <v>5.9150210000000003</v>
      </c>
      <c r="L198">
        <v>4.8405779999999998</v>
      </c>
      <c r="M198">
        <v>5.5</v>
      </c>
      <c r="N198">
        <v>0</v>
      </c>
      <c r="P198">
        <v>1.5</v>
      </c>
      <c r="Q198">
        <v>1.18</v>
      </c>
      <c r="R198">
        <v>2.89</v>
      </c>
    </row>
    <row r="199" spans="1:18" ht="15.75" x14ac:dyDescent="0.25">
      <c r="A199" s="9" t="s">
        <v>128</v>
      </c>
      <c r="B199" s="10">
        <v>2.557804</v>
      </c>
      <c r="C199" s="11">
        <v>7</v>
      </c>
      <c r="D199" s="12">
        <v>7</v>
      </c>
      <c r="F199">
        <v>3</v>
      </c>
      <c r="G199">
        <v>5</v>
      </c>
      <c r="H199">
        <v>3</v>
      </c>
      <c r="K199">
        <v>2.7985709999999999</v>
      </c>
      <c r="L199">
        <v>2.736634</v>
      </c>
      <c r="N199">
        <v>3</v>
      </c>
      <c r="P199">
        <v>4</v>
      </c>
    </row>
    <row r="200" spans="1:18" ht="15.75" x14ac:dyDescent="0.25">
      <c r="A200" s="9" t="s">
        <v>136</v>
      </c>
      <c r="B200" s="10">
        <v>2.5087869999999999</v>
      </c>
      <c r="C200" s="11">
        <v>8</v>
      </c>
      <c r="D200" s="12">
        <v>8</v>
      </c>
      <c r="G200">
        <v>4.5</v>
      </c>
      <c r="I200">
        <v>0.47273730000000003</v>
      </c>
      <c r="J200">
        <v>0.65</v>
      </c>
      <c r="K200">
        <v>3.333917</v>
      </c>
      <c r="L200">
        <v>2.6989960000000002</v>
      </c>
      <c r="N200">
        <v>4</v>
      </c>
      <c r="O200">
        <v>5.75</v>
      </c>
      <c r="P200">
        <v>4</v>
      </c>
    </row>
    <row r="201" spans="1:18" ht="15.75" x14ac:dyDescent="0.25">
      <c r="A201" s="9" t="s">
        <v>28</v>
      </c>
      <c r="B201" s="10">
        <v>5.9098490000000004</v>
      </c>
      <c r="C201" s="11">
        <v>5</v>
      </c>
      <c r="D201" s="12">
        <v>5</v>
      </c>
      <c r="G201">
        <v>6.5</v>
      </c>
      <c r="K201">
        <v>5.6253970000000004</v>
      </c>
      <c r="L201">
        <v>5.8655309999999998</v>
      </c>
      <c r="N201">
        <v>2</v>
      </c>
      <c r="P201">
        <v>1.5</v>
      </c>
    </row>
    <row r="202" spans="1:18" ht="15.75" x14ac:dyDescent="0.25">
      <c r="A202" s="9" t="s">
        <v>20</v>
      </c>
      <c r="B202" s="10">
        <v>7.6780900000000001</v>
      </c>
      <c r="C202" s="11">
        <v>6</v>
      </c>
      <c r="D202" s="12">
        <v>7</v>
      </c>
      <c r="I202">
        <v>6.3809620000000002</v>
      </c>
      <c r="J202">
        <v>6.38</v>
      </c>
      <c r="K202">
        <v>5.4376980000000001</v>
      </c>
      <c r="L202">
        <v>5.8671639999999998</v>
      </c>
      <c r="M202">
        <v>7</v>
      </c>
      <c r="N202">
        <v>0</v>
      </c>
      <c r="P202">
        <v>1.5</v>
      </c>
    </row>
    <row r="203" spans="1:18" ht="15.75" x14ac:dyDescent="0.25">
      <c r="A203" s="9" t="s">
        <v>23</v>
      </c>
      <c r="B203" s="10">
        <v>6.8546589999999998</v>
      </c>
      <c r="C203" s="11">
        <v>5</v>
      </c>
      <c r="D203" s="12">
        <v>5</v>
      </c>
      <c r="G203">
        <v>9</v>
      </c>
      <c r="K203">
        <v>5.1650970000000003</v>
      </c>
      <c r="L203">
        <v>5.1908859999999999</v>
      </c>
      <c r="N203">
        <v>1</v>
      </c>
      <c r="P203">
        <v>1.5</v>
      </c>
    </row>
    <row r="204" spans="1:18" ht="15.75" x14ac:dyDescent="0.25">
      <c r="A204" s="9" t="s">
        <v>167</v>
      </c>
      <c r="B204" s="10">
        <v>1.770648</v>
      </c>
      <c r="C204" s="11">
        <v>8</v>
      </c>
      <c r="D204" s="12">
        <v>6</v>
      </c>
      <c r="E204">
        <v>2.5</v>
      </c>
      <c r="G204">
        <v>2</v>
      </c>
      <c r="H204">
        <v>1.5</v>
      </c>
      <c r="N204">
        <v>4</v>
      </c>
      <c r="O204">
        <v>6.5</v>
      </c>
      <c r="P204">
        <v>4</v>
      </c>
    </row>
    <row r="205" spans="1:18" ht="15.75" x14ac:dyDescent="0.25">
      <c r="A205" s="9" t="s">
        <v>73</v>
      </c>
      <c r="B205" s="10">
        <v>2.867121</v>
      </c>
      <c r="C205" s="11">
        <v>3</v>
      </c>
      <c r="D205" s="12">
        <v>3</v>
      </c>
      <c r="E205">
        <v>3</v>
      </c>
      <c r="H205">
        <v>3</v>
      </c>
      <c r="P205">
        <v>2.5</v>
      </c>
    </row>
    <row r="206" spans="1:18" ht="15.75" x14ac:dyDescent="0.25">
      <c r="A206" s="9" t="s">
        <v>160</v>
      </c>
      <c r="B206" s="10">
        <v>1.8835249999999999</v>
      </c>
      <c r="C206" s="11">
        <v>7</v>
      </c>
      <c r="D206" s="12">
        <v>7</v>
      </c>
      <c r="G206">
        <v>2</v>
      </c>
      <c r="I206">
        <v>0.95653180000000004</v>
      </c>
      <c r="J206">
        <v>0.68</v>
      </c>
      <c r="K206">
        <v>2.7423380000000002</v>
      </c>
      <c r="L206">
        <v>2.7590479999999999</v>
      </c>
      <c r="N206">
        <v>4</v>
      </c>
      <c r="P206">
        <v>4</v>
      </c>
    </row>
    <row r="207" spans="1:18" ht="15.75" x14ac:dyDescent="0.25">
      <c r="A207" s="9" t="s">
        <v>180</v>
      </c>
      <c r="B207" s="10">
        <v>2.7010290000000001</v>
      </c>
      <c r="C207" s="11">
        <v>9</v>
      </c>
      <c r="D207" s="12">
        <v>9</v>
      </c>
      <c r="E207">
        <v>4</v>
      </c>
      <c r="G207">
        <v>3.5</v>
      </c>
      <c r="H207">
        <v>3</v>
      </c>
      <c r="K207">
        <v>3.1474359999999999</v>
      </c>
      <c r="L207">
        <v>3.296395</v>
      </c>
      <c r="N207">
        <v>4</v>
      </c>
      <c r="P207">
        <v>4</v>
      </c>
      <c r="Q207">
        <v>7.75</v>
      </c>
      <c r="R207">
        <v>7.11</v>
      </c>
    </row>
    <row r="208" spans="1:18" ht="15.75" x14ac:dyDescent="0.25">
      <c r="A208" s="9" t="s">
        <v>210</v>
      </c>
      <c r="B208" s="10">
        <v>5.2571789999999998</v>
      </c>
      <c r="C208" s="11">
        <v>1</v>
      </c>
      <c r="D208" s="12">
        <v>1</v>
      </c>
      <c r="N208">
        <v>1</v>
      </c>
    </row>
    <row r="209" spans="1:16" ht="15.75" x14ac:dyDescent="0.25">
      <c r="A209" s="9" t="s">
        <v>211</v>
      </c>
      <c r="B209" s="10">
        <v>5.9195180000000001</v>
      </c>
      <c r="C209" s="11">
        <v>1</v>
      </c>
      <c r="D209" s="12">
        <v>1</v>
      </c>
      <c r="P209">
        <v>2</v>
      </c>
    </row>
    <row r="210" spans="1:16" ht="15.75" x14ac:dyDescent="0.25">
      <c r="A210" s="9" t="s">
        <v>148</v>
      </c>
      <c r="B210" s="10">
        <v>2.316319</v>
      </c>
      <c r="C210" s="11">
        <v>5</v>
      </c>
      <c r="D210" s="12">
        <v>4</v>
      </c>
      <c r="G210">
        <v>3.5</v>
      </c>
      <c r="H210">
        <v>3</v>
      </c>
      <c r="N210">
        <v>4</v>
      </c>
      <c r="P210">
        <v>4.5</v>
      </c>
    </row>
    <row r="211" spans="1:16" ht="15.75" x14ac:dyDescent="0.25">
      <c r="A211" s="9" t="s">
        <v>100</v>
      </c>
      <c r="B211" s="10">
        <v>2.7617889999999998</v>
      </c>
      <c r="C211" s="11">
        <v>7</v>
      </c>
      <c r="D211" s="12">
        <v>7</v>
      </c>
      <c r="F211">
        <v>3.5</v>
      </c>
      <c r="G211">
        <v>4.5</v>
      </c>
      <c r="H211">
        <v>3</v>
      </c>
      <c r="K211">
        <v>3.420906</v>
      </c>
      <c r="L211">
        <v>3.8267199999999999</v>
      </c>
      <c r="N211">
        <v>3</v>
      </c>
      <c r="P211">
        <v>3.5</v>
      </c>
    </row>
    <row r="212" spans="1:16" ht="15.75" x14ac:dyDescent="0.25">
      <c r="A212" s="9" t="s">
        <v>137</v>
      </c>
      <c r="B212" s="10">
        <v>1.7868230000000001</v>
      </c>
      <c r="C212" s="11">
        <v>7</v>
      </c>
      <c r="D212" s="12">
        <v>7</v>
      </c>
      <c r="F212">
        <v>1.5</v>
      </c>
      <c r="G212">
        <v>2</v>
      </c>
      <c r="H212">
        <v>1</v>
      </c>
      <c r="K212">
        <v>3.6178810000000001</v>
      </c>
      <c r="L212">
        <v>3.6495959999999998</v>
      </c>
      <c r="N212">
        <v>3</v>
      </c>
      <c r="P212">
        <v>4</v>
      </c>
    </row>
  </sheetData>
  <customSheetViews>
    <customSheetView guid="{0B59833F-5AE9-46E5-998B-A2C6554FCA70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279341D-4A93-45C7-96BD-49257ECF5365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D1F0CD4F-E178-400D-8129-E15FD202F118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62F7D542-8BF7-4494-AF3C-DE037CC9A023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74EB1777-F5EA-4A6C-95F8-C57AD2099046}" state="hidden" showRuler="0" topLeftCell="D1">
      <selection activeCell="L2" sqref="L2"/>
      <pageMargins left="0.75" right="0.75" top="1" bottom="1" header="0.5" footer="0.5"/>
      <headerFooter alignWithMargins="0"/>
    </customSheetView>
    <customSheetView guid="{DD87A1E5-C277-4B9A-9C1E-660DC3647D12}" state="hidden" topLeftCell="D1">
      <selection activeCell="L2" sqref="L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"/>
  <sheetViews>
    <sheetView tabSelected="1" workbookViewId="0">
      <selection activeCell="B1" sqref="B1:B2"/>
    </sheetView>
  </sheetViews>
  <sheetFormatPr defaultRowHeight="12.75" x14ac:dyDescent="0.2"/>
  <cols>
    <col min="1" max="1" width="4.7109375" style="23" customWidth="1"/>
    <col min="2" max="2" width="32.5703125" style="23" customWidth="1"/>
    <col min="3" max="3" width="9.140625" style="23"/>
    <col min="4" max="4" width="4" customWidth="1"/>
    <col min="9" max="10" width="11" customWidth="1"/>
    <col min="11" max="27" width="5.28515625" customWidth="1"/>
  </cols>
  <sheetData>
    <row r="1" spans="1:29" ht="52.5" customHeight="1" x14ac:dyDescent="0.2">
      <c r="A1" s="31" t="s">
        <v>264</v>
      </c>
      <c r="B1" s="29" t="s">
        <v>265</v>
      </c>
      <c r="C1" s="29" t="s">
        <v>274</v>
      </c>
      <c r="D1" s="31" t="s">
        <v>264</v>
      </c>
      <c r="E1" s="33" t="s">
        <v>266</v>
      </c>
      <c r="F1" s="29" t="s">
        <v>267</v>
      </c>
      <c r="G1" s="36" t="s">
        <v>268</v>
      </c>
      <c r="H1" s="37"/>
      <c r="I1" s="36" t="s">
        <v>269</v>
      </c>
      <c r="J1" s="38"/>
      <c r="K1" s="39" t="s">
        <v>247</v>
      </c>
      <c r="L1" s="34" t="s">
        <v>248</v>
      </c>
      <c r="M1" s="34" t="s">
        <v>249</v>
      </c>
      <c r="N1" s="34" t="s">
        <v>250</v>
      </c>
      <c r="O1" s="34" t="s">
        <v>251</v>
      </c>
      <c r="P1" s="34" t="s">
        <v>252</v>
      </c>
      <c r="Q1" s="34" t="s">
        <v>253</v>
      </c>
      <c r="R1" s="34" t="s">
        <v>254</v>
      </c>
      <c r="S1" s="34" t="s">
        <v>255</v>
      </c>
      <c r="T1" s="34" t="s">
        <v>256</v>
      </c>
      <c r="U1" s="34" t="s">
        <v>257</v>
      </c>
      <c r="V1" s="34" t="s">
        <v>258</v>
      </c>
      <c r="W1" s="34" t="s">
        <v>259</v>
      </c>
      <c r="X1" s="34" t="s">
        <v>260</v>
      </c>
      <c r="Y1" s="34" t="s">
        <v>261</v>
      </c>
      <c r="Z1" s="34" t="s">
        <v>262</v>
      </c>
      <c r="AA1" s="34" t="s">
        <v>263</v>
      </c>
    </row>
    <row r="2" spans="1:29" ht="27" customHeight="1" thickBot="1" x14ac:dyDescent="0.25">
      <c r="A2" s="31"/>
      <c r="B2" s="32"/>
      <c r="C2" s="32"/>
      <c r="D2" s="31"/>
      <c r="E2" s="33"/>
      <c r="F2" s="30"/>
      <c r="G2" s="18" t="s">
        <v>271</v>
      </c>
      <c r="H2" s="18" t="s">
        <v>270</v>
      </c>
      <c r="I2" s="26" t="s">
        <v>272</v>
      </c>
      <c r="J2" s="27" t="s">
        <v>273</v>
      </c>
      <c r="K2" s="40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C2" t="s">
        <v>284</v>
      </c>
    </row>
    <row r="3" spans="1:29" x14ac:dyDescent="0.2">
      <c r="A3" s="23">
        <v>1</v>
      </c>
      <c r="B3" s="23" t="s">
        <v>2</v>
      </c>
      <c r="C3" s="24">
        <v>9.4626809999999999</v>
      </c>
      <c r="D3">
        <v>1</v>
      </c>
      <c r="E3">
        <v>9</v>
      </c>
      <c r="F3" s="25">
        <v>4.8599400000000001E-2</v>
      </c>
      <c r="G3" s="21">
        <v>9.6980640000000005</v>
      </c>
      <c r="H3" s="21">
        <v>9.1339389999999998</v>
      </c>
      <c r="I3" s="28">
        <v>9.3783429999999992</v>
      </c>
      <c r="J3" s="28">
        <v>9.5388730000000006</v>
      </c>
      <c r="K3" s="21"/>
      <c r="L3" s="21"/>
      <c r="M3" s="21">
        <v>9.6980640000000005</v>
      </c>
      <c r="N3" s="21"/>
      <c r="O3" s="21">
        <v>9.1339389999999998</v>
      </c>
      <c r="P3" s="21"/>
      <c r="Q3" s="21">
        <v>9.3180350000000001</v>
      </c>
      <c r="R3" s="21">
        <v>9.4981530000000003</v>
      </c>
      <c r="S3" s="21">
        <v>9.4807199999999998</v>
      </c>
      <c r="T3" s="21"/>
      <c r="U3" s="21"/>
      <c r="V3" s="21">
        <v>9.4762950000000004</v>
      </c>
      <c r="W3" s="21"/>
      <c r="X3" s="21"/>
      <c r="Y3" s="21">
        <v>9.5303850000000008</v>
      </c>
      <c r="Z3" s="21">
        <v>9.4981530000000003</v>
      </c>
      <c r="AA3" s="21">
        <v>9.5303850000000008</v>
      </c>
    </row>
    <row r="4" spans="1:29" x14ac:dyDescent="0.2">
      <c r="A4" s="23">
        <v>2</v>
      </c>
      <c r="B4" s="23" t="s">
        <v>1</v>
      </c>
      <c r="C4" s="24">
        <v>9.39208</v>
      </c>
      <c r="D4">
        <v>2</v>
      </c>
      <c r="E4">
        <v>8</v>
      </c>
      <c r="F4" s="25">
        <v>5.4693199999999997E-2</v>
      </c>
      <c r="G4" s="21">
        <v>9.5303850000000008</v>
      </c>
      <c r="H4" s="21">
        <v>9.1339389999999998</v>
      </c>
      <c r="I4" s="28">
        <v>9.2971470000000007</v>
      </c>
      <c r="J4" s="28">
        <v>9.4769469999999991</v>
      </c>
      <c r="K4" s="21"/>
      <c r="L4" s="21"/>
      <c r="M4" s="21">
        <v>9.1673639999999992</v>
      </c>
      <c r="N4" s="21"/>
      <c r="O4" s="21">
        <v>9.1339389999999998</v>
      </c>
      <c r="P4" s="21"/>
      <c r="Q4" s="21">
        <v>9.3180350000000001</v>
      </c>
      <c r="R4" s="21">
        <v>9.5303850000000008</v>
      </c>
      <c r="S4" s="21">
        <v>9.5303850000000008</v>
      </c>
      <c r="T4" s="21"/>
      <c r="U4" s="21"/>
      <c r="V4" s="21">
        <v>9.4762950000000004</v>
      </c>
      <c r="W4" s="21"/>
      <c r="X4" s="21"/>
      <c r="Y4" s="21">
        <v>9.4498510000000007</v>
      </c>
      <c r="Z4" s="21">
        <v>9.5303850000000008</v>
      </c>
      <c r="AA4" s="21"/>
    </row>
    <row r="5" spans="1:29" x14ac:dyDescent="0.2">
      <c r="A5" s="23">
        <v>2</v>
      </c>
      <c r="B5" s="23" t="s">
        <v>4</v>
      </c>
      <c r="C5" s="24">
        <v>9.4039269999999995</v>
      </c>
      <c r="D5">
        <v>2</v>
      </c>
      <c r="E5">
        <v>8</v>
      </c>
      <c r="F5" s="25">
        <v>6.8975700000000001E-2</v>
      </c>
      <c r="G5" s="21">
        <v>9.7917389999999997</v>
      </c>
      <c r="H5" s="21">
        <v>9.1339389999999998</v>
      </c>
      <c r="I5" s="28">
        <v>9.2942090000000004</v>
      </c>
      <c r="J5" s="28">
        <v>9.5208150000000007</v>
      </c>
      <c r="K5" s="21"/>
      <c r="L5" s="21"/>
      <c r="M5" s="21">
        <v>9.1673639999999992</v>
      </c>
      <c r="N5" s="21"/>
      <c r="O5" s="21">
        <v>9.1339389999999998</v>
      </c>
      <c r="P5" s="21"/>
      <c r="Q5" s="21">
        <v>9.3180350000000001</v>
      </c>
      <c r="R5" s="21">
        <v>9.4807199999999998</v>
      </c>
      <c r="S5" s="21">
        <v>9.4981530000000003</v>
      </c>
      <c r="T5" s="21"/>
      <c r="U5" s="21"/>
      <c r="V5" s="21">
        <v>9.7917389999999997</v>
      </c>
      <c r="W5" s="21"/>
      <c r="X5" s="21"/>
      <c r="Y5" s="21">
        <v>9.420731</v>
      </c>
      <c r="Z5" s="21">
        <v>9.420731</v>
      </c>
      <c r="AA5" s="21"/>
    </row>
    <row r="6" spans="1:29" x14ac:dyDescent="0.2">
      <c r="A6" s="23">
        <v>4</v>
      </c>
      <c r="B6" s="23" t="s">
        <v>5</v>
      </c>
      <c r="C6" s="24">
        <v>9.2984880000000008</v>
      </c>
      <c r="D6">
        <v>4</v>
      </c>
      <c r="E6">
        <v>9</v>
      </c>
      <c r="F6" s="25">
        <v>7.6848200000000005E-2</v>
      </c>
      <c r="G6" s="21">
        <v>9.6980640000000005</v>
      </c>
      <c r="H6" s="21">
        <v>8.9442489999999992</v>
      </c>
      <c r="I6" s="28">
        <v>9.1713070000000005</v>
      </c>
      <c r="J6" s="28">
        <v>9.4257050000000007</v>
      </c>
      <c r="K6" s="21"/>
      <c r="L6" s="21"/>
      <c r="M6" s="21">
        <v>9.6980640000000005</v>
      </c>
      <c r="N6" s="21"/>
      <c r="O6" s="21">
        <v>9.1339389999999998</v>
      </c>
      <c r="P6" s="21"/>
      <c r="Q6" s="21">
        <v>9.3180350000000001</v>
      </c>
      <c r="R6" s="21">
        <v>9.4498510000000007</v>
      </c>
      <c r="S6" s="21">
        <v>9.0007059999999992</v>
      </c>
      <c r="T6" s="21"/>
      <c r="U6" s="21"/>
      <c r="V6" s="21">
        <v>8.9442489999999992</v>
      </c>
      <c r="W6" s="21"/>
      <c r="X6" s="21"/>
      <c r="Y6" s="21">
        <v>9.4807199999999998</v>
      </c>
      <c r="Z6" s="21">
        <v>9.4498510000000007</v>
      </c>
      <c r="AA6" s="21">
        <v>9.2109729999999992</v>
      </c>
    </row>
    <row r="7" spans="1:29" x14ac:dyDescent="0.2">
      <c r="A7" s="23">
        <v>5</v>
      </c>
      <c r="B7" s="23" t="s">
        <v>3</v>
      </c>
      <c r="C7" s="24">
        <v>9.1668389999999995</v>
      </c>
      <c r="D7">
        <v>5</v>
      </c>
      <c r="E7">
        <v>12</v>
      </c>
      <c r="F7" s="25">
        <v>0.13055259999999999</v>
      </c>
      <c r="G7" s="21">
        <v>9.4981530000000003</v>
      </c>
      <c r="H7" s="21">
        <v>8.0925580000000004</v>
      </c>
      <c r="I7" s="28">
        <v>8.9371399999999994</v>
      </c>
      <c r="J7" s="28">
        <v>9.3658619999999999</v>
      </c>
      <c r="K7" s="21"/>
      <c r="L7" s="21"/>
      <c r="M7" s="21"/>
      <c r="N7" s="21">
        <v>8.3307400000000005</v>
      </c>
      <c r="O7" s="21">
        <v>9.1339389999999998</v>
      </c>
      <c r="P7" s="21"/>
      <c r="Q7" s="21">
        <v>9.3180350000000001</v>
      </c>
      <c r="R7" s="21">
        <v>9.420731</v>
      </c>
      <c r="S7" s="21">
        <v>9.0740590000000001</v>
      </c>
      <c r="T7" s="21">
        <v>9.4807199999999998</v>
      </c>
      <c r="U7" s="21">
        <v>9.4807199999999998</v>
      </c>
      <c r="V7" s="21">
        <v>8.0925580000000004</v>
      </c>
      <c r="W7" s="21">
        <v>9.4807199999999998</v>
      </c>
      <c r="X7" s="21"/>
      <c r="Y7" s="21">
        <v>9.4981530000000003</v>
      </c>
      <c r="Z7" s="21">
        <v>9.4807199999999998</v>
      </c>
      <c r="AA7" s="21">
        <v>9.2109729999999992</v>
      </c>
    </row>
    <row r="8" spans="1:29" x14ac:dyDescent="0.2">
      <c r="A8" s="23">
        <v>6</v>
      </c>
      <c r="B8" s="23" t="s">
        <v>10</v>
      </c>
      <c r="C8" s="24">
        <v>8.9898539999999993</v>
      </c>
      <c r="D8">
        <v>6</v>
      </c>
      <c r="E8">
        <v>9</v>
      </c>
      <c r="F8" s="25">
        <v>6.5815200000000004E-2</v>
      </c>
      <c r="G8" s="21">
        <v>9.3180350000000001</v>
      </c>
      <c r="H8" s="21">
        <v>8.6534399999999998</v>
      </c>
      <c r="I8" s="28">
        <v>8.8796199999999992</v>
      </c>
      <c r="J8" s="28">
        <v>9.0982280000000006</v>
      </c>
      <c r="K8" s="21"/>
      <c r="L8" s="21"/>
      <c r="M8" s="21">
        <v>8.759862</v>
      </c>
      <c r="N8" s="21"/>
      <c r="O8" s="21">
        <v>9.1339389999999998</v>
      </c>
      <c r="P8" s="21"/>
      <c r="Q8" s="21">
        <v>9.3180350000000001</v>
      </c>
      <c r="R8" s="21">
        <v>8.6534399999999998</v>
      </c>
      <c r="S8" s="21">
        <v>8.8253050000000002</v>
      </c>
      <c r="T8" s="21"/>
      <c r="U8" s="21"/>
      <c r="V8" s="21">
        <v>8.9442489999999992</v>
      </c>
      <c r="W8" s="21"/>
      <c r="X8" s="21"/>
      <c r="Y8" s="21">
        <v>9.0998970000000003</v>
      </c>
      <c r="Z8" s="21">
        <v>9.0740590000000001</v>
      </c>
      <c r="AA8" s="21">
        <v>9.0998970000000003</v>
      </c>
    </row>
    <row r="9" spans="1:29" x14ac:dyDescent="0.2">
      <c r="A9" s="23">
        <v>7</v>
      </c>
      <c r="B9" s="23" t="s">
        <v>7</v>
      </c>
      <c r="C9" s="24">
        <v>8.8944969999999994</v>
      </c>
      <c r="D9">
        <v>7</v>
      </c>
      <c r="E9">
        <v>9</v>
      </c>
      <c r="F9" s="25">
        <v>0.10520699999999999</v>
      </c>
      <c r="G9" s="21">
        <v>9.3180350000000001</v>
      </c>
      <c r="H9" s="21">
        <v>8.1174780000000002</v>
      </c>
      <c r="I9" s="28">
        <v>8.7101629999999997</v>
      </c>
      <c r="J9" s="28">
        <v>9.0534929999999996</v>
      </c>
      <c r="K9" s="21"/>
      <c r="L9" s="21"/>
      <c r="M9" s="21">
        <v>8.1174780000000002</v>
      </c>
      <c r="N9" s="21"/>
      <c r="O9" s="21">
        <v>9.1339389999999998</v>
      </c>
      <c r="P9" s="21"/>
      <c r="Q9" s="21">
        <v>9.3180350000000001</v>
      </c>
      <c r="R9" s="21">
        <v>8.9382040000000007</v>
      </c>
      <c r="S9" s="21">
        <v>9.0998970000000003</v>
      </c>
      <c r="T9" s="21"/>
      <c r="U9" s="21"/>
      <c r="V9" s="21">
        <v>8.9442489999999992</v>
      </c>
      <c r="W9" s="21"/>
      <c r="X9" s="21"/>
      <c r="Y9" s="21">
        <v>8.7351569999999992</v>
      </c>
      <c r="Z9" s="21">
        <v>8.8253050000000002</v>
      </c>
      <c r="AA9" s="21">
        <v>8.9382040000000007</v>
      </c>
    </row>
    <row r="10" spans="1:29" x14ac:dyDescent="0.2">
      <c r="A10" s="23">
        <v>8</v>
      </c>
      <c r="B10" s="23" t="s">
        <v>8</v>
      </c>
      <c r="C10" s="24">
        <v>8.8441559999999999</v>
      </c>
      <c r="D10">
        <v>8</v>
      </c>
      <c r="E10">
        <v>11</v>
      </c>
      <c r="F10" s="25">
        <v>0.1232545</v>
      </c>
      <c r="G10" s="21">
        <v>9.420731</v>
      </c>
      <c r="H10" s="21">
        <v>8.1509929999999997</v>
      </c>
      <c r="I10" s="28">
        <v>8.6341040000000007</v>
      </c>
      <c r="J10" s="28">
        <v>9.0391200000000005</v>
      </c>
      <c r="K10" s="21"/>
      <c r="L10" s="21"/>
      <c r="M10" s="21">
        <v>8.759862</v>
      </c>
      <c r="N10" s="21"/>
      <c r="O10" s="21">
        <v>9.1339389999999998</v>
      </c>
      <c r="P10" s="21"/>
      <c r="Q10" s="21">
        <v>9.3180350000000001</v>
      </c>
      <c r="R10" s="21">
        <v>9.0740590000000001</v>
      </c>
      <c r="S10" s="21">
        <v>9.420731</v>
      </c>
      <c r="T10" s="21">
        <v>8.9382040000000007</v>
      </c>
      <c r="U10" s="21">
        <v>8.9382040000000007</v>
      </c>
      <c r="V10" s="21">
        <v>8.9442489999999992</v>
      </c>
      <c r="W10" s="21"/>
      <c r="X10" s="21"/>
      <c r="Y10" s="21">
        <v>8.1509929999999997</v>
      </c>
      <c r="Z10" s="21">
        <v>8.1509929999999997</v>
      </c>
      <c r="AA10" s="21">
        <v>8.456448</v>
      </c>
    </row>
    <row r="11" spans="1:29" x14ac:dyDescent="0.2">
      <c r="A11" s="23">
        <v>8</v>
      </c>
      <c r="B11" s="23" t="s">
        <v>9</v>
      </c>
      <c r="C11" s="24">
        <v>8.8016740000000002</v>
      </c>
      <c r="D11">
        <v>8</v>
      </c>
      <c r="E11">
        <v>8</v>
      </c>
      <c r="F11" s="25">
        <v>0.21632299999999999</v>
      </c>
      <c r="G11" s="21">
        <v>9.4498510000000007</v>
      </c>
      <c r="H11" s="21">
        <v>7.5308719999999996</v>
      </c>
      <c r="I11" s="28">
        <v>8.4192300000000007</v>
      </c>
      <c r="J11" s="28">
        <v>9.1279749999999993</v>
      </c>
      <c r="K11" s="21"/>
      <c r="L11" s="21"/>
      <c r="M11" s="21">
        <v>9.1673639999999992</v>
      </c>
      <c r="N11" s="21"/>
      <c r="O11" s="21">
        <v>9.1339389999999998</v>
      </c>
      <c r="P11" s="21"/>
      <c r="Q11" s="21">
        <v>7.5308719999999996</v>
      </c>
      <c r="R11" s="21">
        <v>9.0998970000000003</v>
      </c>
      <c r="S11" s="21">
        <v>9.4498510000000007</v>
      </c>
      <c r="T11" s="21"/>
      <c r="U11" s="21"/>
      <c r="V11" s="21">
        <v>8.0925580000000004</v>
      </c>
      <c r="W11" s="21"/>
      <c r="X11" s="21"/>
      <c r="Y11" s="21">
        <v>9.0007059999999992</v>
      </c>
      <c r="Z11" s="21">
        <v>8.9382040000000007</v>
      </c>
      <c r="AA11" s="21"/>
    </row>
    <row r="12" spans="1:29" x14ac:dyDescent="0.2">
      <c r="A12" s="23">
        <v>10</v>
      </c>
      <c r="B12" s="23" t="s">
        <v>6</v>
      </c>
      <c r="C12" s="24">
        <v>8.6724569999999996</v>
      </c>
      <c r="D12">
        <v>10</v>
      </c>
      <c r="E12">
        <v>9</v>
      </c>
      <c r="F12" s="25">
        <v>0.15283430000000001</v>
      </c>
      <c r="G12" s="21">
        <v>9.3180350000000001</v>
      </c>
      <c r="H12" s="21">
        <v>8.0761939999999992</v>
      </c>
      <c r="I12" s="28">
        <v>8.4187670000000008</v>
      </c>
      <c r="J12" s="28">
        <v>8.9248480000000008</v>
      </c>
      <c r="K12" s="21"/>
      <c r="L12" s="21"/>
      <c r="M12" s="21">
        <v>9.1673639999999992</v>
      </c>
      <c r="N12" s="21"/>
      <c r="O12" s="21">
        <v>9.1339389999999998</v>
      </c>
      <c r="P12" s="21"/>
      <c r="Q12" s="21">
        <v>9.3180350000000001</v>
      </c>
      <c r="R12" s="21">
        <v>8.7351569999999992</v>
      </c>
      <c r="S12" s="21">
        <v>8.1916089999999997</v>
      </c>
      <c r="T12" s="21"/>
      <c r="U12" s="21"/>
      <c r="V12" s="21">
        <v>8.9442489999999992</v>
      </c>
      <c r="W12" s="21"/>
      <c r="X12" s="21"/>
      <c r="Y12" s="21">
        <v>8.1916089999999997</v>
      </c>
      <c r="Z12" s="21">
        <v>8.2939520000000009</v>
      </c>
      <c r="AA12" s="21">
        <v>8.0761939999999992</v>
      </c>
    </row>
    <row r="13" spans="1:29" x14ac:dyDescent="0.2">
      <c r="A13" s="23">
        <v>11</v>
      </c>
      <c r="B13" s="23" t="s">
        <v>12</v>
      </c>
      <c r="C13" s="24">
        <v>8.5070300000000003</v>
      </c>
      <c r="D13">
        <v>11</v>
      </c>
      <c r="E13">
        <v>8</v>
      </c>
      <c r="F13" s="25">
        <v>0.25362430000000002</v>
      </c>
      <c r="G13" s="21">
        <v>9.0998970000000003</v>
      </c>
      <c r="H13" s="21">
        <v>7.063669</v>
      </c>
      <c r="I13" s="28">
        <v>8.0659349999999996</v>
      </c>
      <c r="J13" s="28">
        <v>8.9100459999999995</v>
      </c>
      <c r="K13" s="21"/>
      <c r="L13" s="21"/>
      <c r="M13" s="21">
        <v>8.759862</v>
      </c>
      <c r="N13" s="21"/>
      <c r="O13" s="21">
        <v>7.063669</v>
      </c>
      <c r="P13" s="21"/>
      <c r="Q13" s="21">
        <v>7.5308719999999996</v>
      </c>
      <c r="R13" s="21">
        <v>9.0007059999999992</v>
      </c>
      <c r="S13" s="21">
        <v>8.9382040000000007</v>
      </c>
      <c r="T13" s="21"/>
      <c r="U13" s="21"/>
      <c r="V13" s="21">
        <v>8.9442489999999992</v>
      </c>
      <c r="W13" s="21"/>
      <c r="X13" s="21"/>
      <c r="Y13" s="21">
        <v>8.7187760000000001</v>
      </c>
      <c r="Z13" s="21">
        <v>9.0998970000000003</v>
      </c>
      <c r="AA13" s="21"/>
    </row>
    <row r="14" spans="1:29" x14ac:dyDescent="0.2">
      <c r="A14" s="23">
        <v>12</v>
      </c>
      <c r="B14" s="23" t="s">
        <v>13</v>
      </c>
      <c r="C14" s="24">
        <v>8.3898150000000005</v>
      </c>
      <c r="D14">
        <v>12</v>
      </c>
      <c r="E14">
        <v>11</v>
      </c>
      <c r="F14" s="25">
        <v>0.1705054</v>
      </c>
      <c r="G14" s="21">
        <v>9.1339389999999998</v>
      </c>
      <c r="H14" s="21">
        <v>7.3377739999999996</v>
      </c>
      <c r="I14" s="28">
        <v>8.0998129999999993</v>
      </c>
      <c r="J14" s="28">
        <v>8.6617580000000007</v>
      </c>
      <c r="K14" s="21"/>
      <c r="L14" s="21"/>
      <c r="M14" s="21"/>
      <c r="N14" s="21"/>
      <c r="O14" s="21">
        <v>9.1339389999999998</v>
      </c>
      <c r="P14" s="21"/>
      <c r="Q14" s="21">
        <v>7.5308719999999996</v>
      </c>
      <c r="R14" s="21">
        <v>8.1916089999999997</v>
      </c>
      <c r="S14" s="21">
        <v>8.6534399999999998</v>
      </c>
      <c r="T14" s="21">
        <v>8.0761939999999992</v>
      </c>
      <c r="U14" s="21">
        <v>7.3377739999999996</v>
      </c>
      <c r="V14" s="21">
        <v>8.0925580000000004</v>
      </c>
      <c r="W14" s="21">
        <v>8.6534399999999998</v>
      </c>
      <c r="X14" s="21"/>
      <c r="Y14" s="21">
        <v>9.0740590000000001</v>
      </c>
      <c r="Z14" s="21">
        <v>8.7187760000000001</v>
      </c>
      <c r="AA14" s="21">
        <v>8.8253050000000002</v>
      </c>
    </row>
    <row r="15" spans="1:29" x14ac:dyDescent="0.2">
      <c r="A15" s="23">
        <v>13</v>
      </c>
      <c r="B15" s="23" t="s">
        <v>11</v>
      </c>
      <c r="C15" s="24">
        <v>8.2740270000000002</v>
      </c>
      <c r="D15">
        <v>13</v>
      </c>
      <c r="E15">
        <v>8</v>
      </c>
      <c r="F15" s="25">
        <v>0.27032630000000002</v>
      </c>
      <c r="G15" s="21">
        <v>9.4762950000000004</v>
      </c>
      <c r="H15" s="21">
        <v>7.063669</v>
      </c>
      <c r="I15" s="28">
        <v>7.83474</v>
      </c>
      <c r="J15" s="28">
        <v>8.7244849999999996</v>
      </c>
      <c r="K15" s="21"/>
      <c r="L15" s="21"/>
      <c r="M15" s="21">
        <v>9.1673639999999992</v>
      </c>
      <c r="N15" s="21"/>
      <c r="O15" s="21">
        <v>7.063669</v>
      </c>
      <c r="P15" s="21"/>
      <c r="Q15" s="21">
        <v>7.5308719999999996</v>
      </c>
      <c r="R15" s="21">
        <v>7.9673920000000003</v>
      </c>
      <c r="S15" s="21">
        <v>8.0761939999999992</v>
      </c>
      <c r="T15" s="21"/>
      <c r="U15" s="21"/>
      <c r="V15" s="21">
        <v>9.4762950000000004</v>
      </c>
      <c r="W15" s="21"/>
      <c r="X15" s="21"/>
      <c r="Y15" s="21">
        <v>8.8253050000000002</v>
      </c>
      <c r="Z15" s="21">
        <v>8.0851240000000004</v>
      </c>
      <c r="AA15" s="21"/>
    </row>
    <row r="16" spans="1:29" x14ac:dyDescent="0.2">
      <c r="A16" s="23">
        <v>14</v>
      </c>
      <c r="B16" s="23" t="s">
        <v>16</v>
      </c>
      <c r="C16" s="24">
        <v>8.046144</v>
      </c>
      <c r="D16">
        <v>14</v>
      </c>
      <c r="E16">
        <v>10</v>
      </c>
      <c r="F16" s="25">
        <v>0.18403459999999999</v>
      </c>
      <c r="G16" s="21">
        <v>9.1339389999999998</v>
      </c>
      <c r="H16" s="21">
        <v>7.0652559999999998</v>
      </c>
      <c r="I16" s="28">
        <v>7.7525550000000001</v>
      </c>
      <c r="J16" s="28">
        <v>8.3539100000000008</v>
      </c>
      <c r="K16" s="21"/>
      <c r="L16" s="21"/>
      <c r="M16" s="21">
        <v>8.1174780000000002</v>
      </c>
      <c r="N16" s="21"/>
      <c r="O16" s="21">
        <v>9.1339389999999998</v>
      </c>
      <c r="P16" s="21"/>
      <c r="Q16" s="21">
        <v>7.5308719999999996</v>
      </c>
      <c r="R16" s="21">
        <v>8.1509929999999997</v>
      </c>
      <c r="S16" s="21">
        <v>7.8715789999999997</v>
      </c>
      <c r="T16" s="21"/>
      <c r="U16" s="21"/>
      <c r="V16" s="21">
        <v>8.9442489999999992</v>
      </c>
      <c r="W16" s="21">
        <v>7.8715789999999997</v>
      </c>
      <c r="X16" s="21"/>
      <c r="Y16" s="21">
        <v>7.0652559999999998</v>
      </c>
      <c r="Z16" s="21">
        <v>8.0761939999999992</v>
      </c>
      <c r="AA16" s="21">
        <v>7.6993080000000003</v>
      </c>
    </row>
    <row r="17" spans="1:27" x14ac:dyDescent="0.2">
      <c r="A17" s="23">
        <v>14</v>
      </c>
      <c r="B17" s="23" t="s">
        <v>18</v>
      </c>
      <c r="C17" s="24">
        <v>8.0409000000000006</v>
      </c>
      <c r="D17">
        <v>14</v>
      </c>
      <c r="E17">
        <v>12</v>
      </c>
      <c r="F17" s="25">
        <v>0.26719870000000001</v>
      </c>
      <c r="G17" s="21">
        <v>9.0740590000000001</v>
      </c>
      <c r="H17" s="21">
        <v>5.7024489999999997</v>
      </c>
      <c r="I17" s="28">
        <v>7.5780620000000001</v>
      </c>
      <c r="J17" s="28">
        <v>8.4540670000000002</v>
      </c>
      <c r="K17" s="21"/>
      <c r="L17" s="21"/>
      <c r="M17" s="21">
        <v>5.7024489999999997</v>
      </c>
      <c r="N17" s="21"/>
      <c r="O17" s="21">
        <v>7.063669</v>
      </c>
      <c r="P17" s="21"/>
      <c r="Q17" s="21">
        <v>7.5308719999999996</v>
      </c>
      <c r="R17" s="21">
        <v>8.7187760000000001</v>
      </c>
      <c r="S17" s="21">
        <v>7.9673920000000003</v>
      </c>
      <c r="T17" s="21">
        <v>8.6534399999999998</v>
      </c>
      <c r="U17" s="21">
        <v>8.6534399999999998</v>
      </c>
      <c r="V17" s="21">
        <v>8.0925580000000004</v>
      </c>
      <c r="W17" s="21">
        <v>7.4425090000000003</v>
      </c>
      <c r="X17" s="21"/>
      <c r="Y17" s="21">
        <v>8.9382040000000007</v>
      </c>
      <c r="Z17" s="21">
        <v>8.6534399999999998</v>
      </c>
      <c r="AA17" s="21">
        <v>9.0740590000000001</v>
      </c>
    </row>
    <row r="18" spans="1:27" x14ac:dyDescent="0.2">
      <c r="A18" s="23">
        <v>16</v>
      </c>
      <c r="B18" s="23" t="s">
        <v>15</v>
      </c>
      <c r="C18" s="24">
        <v>7.7869029999999997</v>
      </c>
      <c r="D18">
        <v>16</v>
      </c>
      <c r="E18">
        <v>10</v>
      </c>
      <c r="F18" s="25">
        <v>0.2411189</v>
      </c>
      <c r="G18" s="21">
        <v>8.9442489999999992</v>
      </c>
      <c r="H18" s="21">
        <v>6.6965389999999996</v>
      </c>
      <c r="I18" s="28">
        <v>7.413513</v>
      </c>
      <c r="J18" s="28">
        <v>8.2016010000000001</v>
      </c>
      <c r="K18" s="21"/>
      <c r="L18" s="21"/>
      <c r="M18" s="21">
        <v>8.1174780000000002</v>
      </c>
      <c r="N18" s="21"/>
      <c r="O18" s="21">
        <v>7.063669</v>
      </c>
      <c r="P18" s="21"/>
      <c r="Q18" s="21">
        <v>7.5308719999999996</v>
      </c>
      <c r="R18" s="21">
        <v>8.8253050000000002</v>
      </c>
      <c r="S18" s="21">
        <v>7.0652559999999998</v>
      </c>
      <c r="T18" s="21"/>
      <c r="U18" s="21"/>
      <c r="V18" s="21">
        <v>8.9442489999999992</v>
      </c>
      <c r="W18" s="21">
        <v>8.0761939999999992</v>
      </c>
      <c r="X18" s="21"/>
      <c r="Y18" s="21">
        <v>7.0930229999999996</v>
      </c>
      <c r="Z18" s="21">
        <v>6.6965389999999996</v>
      </c>
      <c r="AA18" s="21">
        <v>8.456448</v>
      </c>
    </row>
    <row r="19" spans="1:27" x14ac:dyDescent="0.2">
      <c r="A19" s="23">
        <v>16</v>
      </c>
      <c r="B19" s="23" t="s">
        <v>17</v>
      </c>
      <c r="C19" s="24">
        <v>7.7739019999999996</v>
      </c>
      <c r="D19">
        <v>16</v>
      </c>
      <c r="E19">
        <v>4</v>
      </c>
      <c r="F19" s="25">
        <v>0.40166190000000002</v>
      </c>
      <c r="G19" s="21">
        <v>9.1339389999999998</v>
      </c>
      <c r="H19" s="21">
        <v>7.0930229999999996</v>
      </c>
      <c r="I19" s="28">
        <v>7.2153980000000004</v>
      </c>
      <c r="J19" s="28">
        <v>8.6237100000000009</v>
      </c>
      <c r="K19" s="21"/>
      <c r="L19" s="21"/>
      <c r="M19" s="21"/>
      <c r="N19" s="21"/>
      <c r="O19" s="21">
        <v>9.1339389999999998</v>
      </c>
      <c r="P19" s="21"/>
      <c r="Q19" s="21">
        <v>7.5308719999999996</v>
      </c>
      <c r="R19" s="21"/>
      <c r="S19" s="21"/>
      <c r="T19" s="21"/>
      <c r="U19" s="21"/>
      <c r="V19" s="21"/>
      <c r="W19" s="21"/>
      <c r="X19" s="21"/>
      <c r="Y19" s="21">
        <v>7.3377739999999996</v>
      </c>
      <c r="Z19" s="21">
        <v>7.0930229999999996</v>
      </c>
      <c r="AA19" s="21"/>
    </row>
    <row r="20" spans="1:27" x14ac:dyDescent="0.2">
      <c r="A20" s="23">
        <v>16</v>
      </c>
      <c r="B20" s="23" t="s">
        <v>20</v>
      </c>
      <c r="C20" s="24">
        <v>7.7750839999999997</v>
      </c>
      <c r="D20">
        <v>16</v>
      </c>
      <c r="E20">
        <v>10</v>
      </c>
      <c r="F20" s="25">
        <v>0.14909729999999999</v>
      </c>
      <c r="G20" s="21">
        <v>8.2939520000000009</v>
      </c>
      <c r="H20" s="21">
        <v>7.063669</v>
      </c>
      <c r="I20" s="28">
        <v>7.5222100000000003</v>
      </c>
      <c r="J20" s="28">
        <v>8.013598</v>
      </c>
      <c r="K20" s="21"/>
      <c r="L20" s="21"/>
      <c r="M20" s="21">
        <v>8.1174780000000002</v>
      </c>
      <c r="N20" s="21"/>
      <c r="O20" s="21">
        <v>7.063669</v>
      </c>
      <c r="P20" s="21"/>
      <c r="Q20" s="21">
        <v>7.5308719999999996</v>
      </c>
      <c r="R20" s="21">
        <v>7.8715789999999997</v>
      </c>
      <c r="S20" s="21">
        <v>8.1509929999999997</v>
      </c>
      <c r="T20" s="21"/>
      <c r="U20" s="21"/>
      <c r="V20" s="21">
        <v>7.2738209999999999</v>
      </c>
      <c r="W20" s="21">
        <v>8.1916089999999997</v>
      </c>
      <c r="X20" s="21"/>
      <c r="Y20" s="21">
        <v>8.2939520000000009</v>
      </c>
      <c r="Z20" s="21">
        <v>8.1916089999999997</v>
      </c>
      <c r="AA20" s="21">
        <v>7.0652559999999998</v>
      </c>
    </row>
    <row r="21" spans="1:27" x14ac:dyDescent="0.2">
      <c r="A21" s="23">
        <v>19</v>
      </c>
      <c r="B21" s="23" t="s">
        <v>22</v>
      </c>
      <c r="C21" s="24">
        <v>7.4874309999999999</v>
      </c>
      <c r="D21">
        <v>19</v>
      </c>
      <c r="E21">
        <v>9</v>
      </c>
      <c r="F21" s="25">
        <v>0.21007110000000001</v>
      </c>
      <c r="G21" s="21">
        <v>8.9442489999999992</v>
      </c>
      <c r="H21" s="21">
        <v>6.6965389999999996</v>
      </c>
      <c r="I21" s="28">
        <v>7.1649050000000001</v>
      </c>
      <c r="J21" s="28">
        <v>7.8533379999999999</v>
      </c>
      <c r="K21" s="21"/>
      <c r="L21" s="21"/>
      <c r="M21" s="21">
        <v>8.1174780000000002</v>
      </c>
      <c r="N21" s="21"/>
      <c r="O21" s="21">
        <v>7.063669</v>
      </c>
      <c r="P21" s="21"/>
      <c r="Q21" s="21">
        <v>7.5308719999999996</v>
      </c>
      <c r="R21" s="21">
        <v>7.0652559999999998</v>
      </c>
      <c r="S21" s="21">
        <v>7.3377739999999996</v>
      </c>
      <c r="T21" s="21"/>
      <c r="U21" s="21"/>
      <c r="V21" s="21">
        <v>8.9442489999999992</v>
      </c>
      <c r="W21" s="21"/>
      <c r="X21" s="21"/>
      <c r="Y21" s="21">
        <v>6.6965389999999996</v>
      </c>
      <c r="Z21" s="21">
        <v>7.3155190000000001</v>
      </c>
      <c r="AA21" s="21">
        <v>7.3155190000000001</v>
      </c>
    </row>
    <row r="22" spans="1:27" x14ac:dyDescent="0.2">
      <c r="A22" s="23">
        <v>19</v>
      </c>
      <c r="B22" s="23" t="s">
        <v>14</v>
      </c>
      <c r="C22" s="24">
        <v>7.5360389999999997</v>
      </c>
      <c r="D22">
        <v>19</v>
      </c>
      <c r="E22">
        <v>8</v>
      </c>
      <c r="F22" s="25">
        <v>0.23183500000000001</v>
      </c>
      <c r="G22" s="21">
        <v>8.7351569999999992</v>
      </c>
      <c r="H22" s="21">
        <v>6.4803949999999997</v>
      </c>
      <c r="I22" s="28">
        <v>7.1626659999999998</v>
      </c>
      <c r="J22" s="28">
        <v>7.921087</v>
      </c>
      <c r="K22" s="21"/>
      <c r="L22" s="21"/>
      <c r="M22" s="21">
        <v>7.087936</v>
      </c>
      <c r="N22" s="21"/>
      <c r="O22" s="21">
        <v>7.063669</v>
      </c>
      <c r="P22" s="21"/>
      <c r="Q22" s="21">
        <v>7.5308719999999996</v>
      </c>
      <c r="R22" s="21">
        <v>8.0761939999999992</v>
      </c>
      <c r="S22" s="21">
        <v>7.4425090000000003</v>
      </c>
      <c r="T22" s="21"/>
      <c r="U22" s="21"/>
      <c r="V22" s="21">
        <v>6.4803949999999997</v>
      </c>
      <c r="W22" s="21"/>
      <c r="X22" s="21"/>
      <c r="Y22" s="21">
        <v>7.8715789999999997</v>
      </c>
      <c r="Z22" s="21">
        <v>8.7351569999999992</v>
      </c>
      <c r="AA22" s="21"/>
    </row>
    <row r="23" spans="1:27" x14ac:dyDescent="0.2">
      <c r="A23" s="23">
        <v>21</v>
      </c>
      <c r="B23" s="23" t="s">
        <v>172</v>
      </c>
      <c r="C23" s="24">
        <v>7.2894540000000001</v>
      </c>
      <c r="D23">
        <v>21</v>
      </c>
      <c r="E23">
        <v>3</v>
      </c>
      <c r="F23" s="25">
        <v>0.11000360000000001</v>
      </c>
      <c r="G23" s="21">
        <v>7.5308719999999996</v>
      </c>
      <c r="H23" s="21">
        <v>7.063669</v>
      </c>
      <c r="I23" s="28">
        <v>7.1337190000000001</v>
      </c>
      <c r="J23" s="28">
        <v>7.4451879999999999</v>
      </c>
      <c r="K23" s="21"/>
      <c r="L23" s="21"/>
      <c r="M23" s="21"/>
      <c r="N23" s="21"/>
      <c r="O23" s="21">
        <v>7.063669</v>
      </c>
      <c r="P23" s="21"/>
      <c r="Q23" s="21">
        <v>7.5308719999999996</v>
      </c>
      <c r="R23" s="21"/>
      <c r="S23" s="21"/>
      <c r="T23" s="21"/>
      <c r="U23" s="21"/>
      <c r="V23" s="21">
        <v>7.2738209999999999</v>
      </c>
      <c r="W23" s="21"/>
      <c r="X23" s="21"/>
      <c r="Y23" s="21"/>
      <c r="Z23" s="21"/>
      <c r="AA23" s="21"/>
    </row>
    <row r="24" spans="1:27" x14ac:dyDescent="0.2">
      <c r="A24" s="23">
        <v>22</v>
      </c>
      <c r="B24" s="23" t="s">
        <v>21</v>
      </c>
      <c r="C24" s="24">
        <v>7.2138559999999998</v>
      </c>
      <c r="D24">
        <v>22</v>
      </c>
      <c r="E24">
        <v>11</v>
      </c>
      <c r="F24" s="25">
        <v>0.2117791</v>
      </c>
      <c r="G24" s="21">
        <v>8.7187760000000001</v>
      </c>
      <c r="H24" s="21">
        <v>6.2929539999999999</v>
      </c>
      <c r="I24" s="28">
        <v>6.8747889999999998</v>
      </c>
      <c r="J24" s="28">
        <v>7.5765520000000004</v>
      </c>
      <c r="K24" s="21"/>
      <c r="L24" s="21"/>
      <c r="M24" s="21">
        <v>7.087936</v>
      </c>
      <c r="N24" s="21">
        <v>6.8953519999999999</v>
      </c>
      <c r="O24" s="21">
        <v>7.063669</v>
      </c>
      <c r="P24" s="21"/>
      <c r="Q24" s="21">
        <v>7.5308719999999996</v>
      </c>
      <c r="R24" s="21">
        <v>7.4425090000000003</v>
      </c>
      <c r="S24" s="21">
        <v>8.7187760000000001</v>
      </c>
      <c r="T24" s="21"/>
      <c r="U24" s="21"/>
      <c r="V24" s="21">
        <v>8.0925580000000004</v>
      </c>
      <c r="W24" s="21">
        <v>6.2929539999999999</v>
      </c>
      <c r="X24" s="21"/>
      <c r="Y24" s="21">
        <v>6.4631290000000003</v>
      </c>
      <c r="Z24" s="21">
        <v>7.3377739999999996</v>
      </c>
      <c r="AA24" s="21">
        <v>6.4268919999999996</v>
      </c>
    </row>
    <row r="25" spans="1:27" x14ac:dyDescent="0.2">
      <c r="A25" s="23">
        <v>22</v>
      </c>
      <c r="B25" s="23" t="s">
        <v>19</v>
      </c>
      <c r="C25" s="24">
        <v>7.1552689999999997</v>
      </c>
      <c r="D25">
        <v>22</v>
      </c>
      <c r="E25">
        <v>7</v>
      </c>
      <c r="F25" s="25">
        <v>0.79366020000000004</v>
      </c>
      <c r="G25" s="21">
        <v>9.3180350000000001</v>
      </c>
      <c r="H25" s="21">
        <v>3.6791109999999998</v>
      </c>
      <c r="I25" s="28">
        <v>5.8031709999999999</v>
      </c>
      <c r="J25" s="28">
        <v>8.4228970000000007</v>
      </c>
      <c r="K25" s="21"/>
      <c r="L25" s="21"/>
      <c r="M25" s="21"/>
      <c r="N25" s="21">
        <v>4.3435170000000003</v>
      </c>
      <c r="O25" s="21">
        <v>7.063669</v>
      </c>
      <c r="P25" s="21"/>
      <c r="Q25" s="21">
        <v>9.3180350000000001</v>
      </c>
      <c r="R25" s="21">
        <v>8.2939520000000009</v>
      </c>
      <c r="S25" s="21">
        <v>8.7351569999999992</v>
      </c>
      <c r="T25" s="21"/>
      <c r="U25" s="21"/>
      <c r="V25" s="21">
        <v>3.6791109999999998</v>
      </c>
      <c r="W25" s="21"/>
      <c r="X25" s="21"/>
      <c r="Y25" s="21">
        <v>8.6534399999999998</v>
      </c>
      <c r="Z25" s="21"/>
      <c r="AA25" s="21"/>
    </row>
    <row r="26" spans="1:27" x14ac:dyDescent="0.2">
      <c r="A26" s="23">
        <v>24</v>
      </c>
      <c r="B26" s="23" t="s">
        <v>276</v>
      </c>
      <c r="C26" s="24">
        <v>7.1356830000000002</v>
      </c>
      <c r="D26">
        <v>24</v>
      </c>
      <c r="E26">
        <v>12</v>
      </c>
      <c r="F26" s="25">
        <v>0.40496290000000001</v>
      </c>
      <c r="G26" s="21">
        <v>9.1673639999999992</v>
      </c>
      <c r="H26" s="21">
        <v>4.5119179999999997</v>
      </c>
      <c r="I26" s="28">
        <v>6.4628110000000003</v>
      </c>
      <c r="J26" s="28">
        <v>7.7985499999999996</v>
      </c>
      <c r="K26" s="21"/>
      <c r="L26" s="21"/>
      <c r="M26" s="21">
        <v>9.1673639999999992</v>
      </c>
      <c r="N26" s="21"/>
      <c r="O26" s="21">
        <v>9.1339389999999998</v>
      </c>
      <c r="P26" s="21"/>
      <c r="Q26" s="21">
        <v>7.5308719999999996</v>
      </c>
      <c r="R26" s="21">
        <v>6.5950129999999998</v>
      </c>
      <c r="S26" s="21">
        <v>8.2939520000000009</v>
      </c>
      <c r="T26" s="21">
        <v>7.3377739999999996</v>
      </c>
      <c r="U26" s="21">
        <v>8.0761939999999992</v>
      </c>
      <c r="V26" s="21">
        <v>7.2738209999999999</v>
      </c>
      <c r="W26" s="21">
        <v>4.5119179999999997</v>
      </c>
      <c r="X26" s="21"/>
      <c r="Y26" s="21">
        <v>5.5999559999999997</v>
      </c>
      <c r="Z26" s="21">
        <v>5.4108479999999997</v>
      </c>
      <c r="AA26" s="21">
        <v>6.6965389999999996</v>
      </c>
    </row>
    <row r="27" spans="1:27" x14ac:dyDescent="0.2">
      <c r="A27" s="23">
        <v>25</v>
      </c>
      <c r="B27" s="23" t="s">
        <v>24</v>
      </c>
      <c r="C27" s="24">
        <v>7.005064</v>
      </c>
      <c r="D27">
        <v>25</v>
      </c>
      <c r="E27">
        <v>10</v>
      </c>
      <c r="F27" s="25">
        <v>0.2656018</v>
      </c>
      <c r="G27" s="21">
        <v>8.1509929999999997</v>
      </c>
      <c r="H27" s="21">
        <v>5.7024489999999997</v>
      </c>
      <c r="I27" s="28">
        <v>6.5624269999999996</v>
      </c>
      <c r="J27" s="28">
        <v>7.4376350000000002</v>
      </c>
      <c r="K27" s="21"/>
      <c r="L27" s="21"/>
      <c r="M27" s="21">
        <v>5.7024489999999997</v>
      </c>
      <c r="N27" s="21"/>
      <c r="O27" s="21">
        <v>7.063669</v>
      </c>
      <c r="P27" s="21"/>
      <c r="Q27" s="21">
        <v>5.7710780000000002</v>
      </c>
      <c r="R27" s="21">
        <v>7.3377739999999996</v>
      </c>
      <c r="S27" s="21">
        <v>7.3155190000000001</v>
      </c>
      <c r="T27" s="21"/>
      <c r="U27" s="21"/>
      <c r="V27" s="21">
        <v>8.0925580000000004</v>
      </c>
      <c r="W27" s="21">
        <v>8.1509929999999997</v>
      </c>
      <c r="X27" s="21"/>
      <c r="Y27" s="21">
        <v>6.5950129999999998</v>
      </c>
      <c r="Z27" s="21">
        <v>6.3222779999999998</v>
      </c>
      <c r="AA27" s="21">
        <v>7.6993080000000003</v>
      </c>
    </row>
    <row r="28" spans="1:27" x14ac:dyDescent="0.2">
      <c r="A28" s="23">
        <v>25</v>
      </c>
      <c r="B28" s="23" t="s">
        <v>174</v>
      </c>
      <c r="C28" s="24">
        <v>7.0181940000000003</v>
      </c>
      <c r="D28">
        <v>25</v>
      </c>
      <c r="E28">
        <v>3</v>
      </c>
      <c r="F28" s="25">
        <v>0.25501649999999998</v>
      </c>
      <c r="G28" s="21">
        <v>7.5308719999999996</v>
      </c>
      <c r="H28" s="21">
        <v>6.4600419999999996</v>
      </c>
      <c r="I28" s="28">
        <v>6.661251</v>
      </c>
      <c r="J28" s="28">
        <v>7.3751369999999996</v>
      </c>
      <c r="K28" s="21"/>
      <c r="L28" s="21"/>
      <c r="M28" s="21"/>
      <c r="N28" s="21"/>
      <c r="O28" s="21">
        <v>7.063669</v>
      </c>
      <c r="P28" s="21"/>
      <c r="Q28" s="21">
        <v>7.5308719999999996</v>
      </c>
      <c r="R28" s="21"/>
      <c r="S28" s="21"/>
      <c r="T28" s="21"/>
      <c r="U28" s="21"/>
      <c r="V28" s="21"/>
      <c r="W28" s="21"/>
      <c r="X28" s="21">
        <v>6.4600419999999996</v>
      </c>
      <c r="Y28" s="21"/>
      <c r="Z28" s="21"/>
      <c r="AA28" s="21"/>
    </row>
    <row r="29" spans="1:27" x14ac:dyDescent="0.2">
      <c r="A29" s="23">
        <v>25</v>
      </c>
      <c r="B29" s="23" t="s">
        <v>23</v>
      </c>
      <c r="C29" s="24">
        <v>7.0444599999999999</v>
      </c>
      <c r="D29">
        <v>25</v>
      </c>
      <c r="E29">
        <v>6</v>
      </c>
      <c r="F29" s="25">
        <v>0.2833136</v>
      </c>
      <c r="G29" s="21">
        <v>8.3307400000000005</v>
      </c>
      <c r="H29" s="21">
        <v>6.3222779999999998</v>
      </c>
      <c r="I29" s="28">
        <v>6.6027690000000003</v>
      </c>
      <c r="J29" s="28">
        <v>7.5445479999999998</v>
      </c>
      <c r="K29" s="21"/>
      <c r="L29" s="21"/>
      <c r="M29" s="21"/>
      <c r="N29" s="21">
        <v>8.3307400000000005</v>
      </c>
      <c r="O29" s="21">
        <v>7.063669</v>
      </c>
      <c r="P29" s="21"/>
      <c r="Q29" s="21">
        <v>7.5308719999999996</v>
      </c>
      <c r="R29" s="21"/>
      <c r="S29" s="21"/>
      <c r="T29" s="21"/>
      <c r="U29" s="21"/>
      <c r="V29" s="21">
        <v>6.4803949999999997</v>
      </c>
      <c r="W29" s="21"/>
      <c r="X29" s="21"/>
      <c r="Y29" s="21">
        <v>6.3222779999999998</v>
      </c>
      <c r="Z29" s="21">
        <v>6.538805</v>
      </c>
      <c r="AA29" s="21"/>
    </row>
    <row r="30" spans="1:27" x14ac:dyDescent="0.2">
      <c r="A30" s="23">
        <v>28</v>
      </c>
      <c r="B30" s="23" t="s">
        <v>28</v>
      </c>
      <c r="C30" s="24">
        <v>6.8228879999999998</v>
      </c>
      <c r="D30">
        <v>28</v>
      </c>
      <c r="E30">
        <v>8</v>
      </c>
      <c r="F30" s="25">
        <v>0.45545530000000001</v>
      </c>
      <c r="G30" s="21">
        <v>9.0007059999999992</v>
      </c>
      <c r="H30" s="21">
        <v>4.9035880000000001</v>
      </c>
      <c r="I30" s="28">
        <v>6.0719339999999997</v>
      </c>
      <c r="J30" s="28">
        <v>7.5751650000000001</v>
      </c>
      <c r="K30" s="21"/>
      <c r="L30" s="21"/>
      <c r="M30" s="21"/>
      <c r="N30" s="21">
        <v>4.9035880000000001</v>
      </c>
      <c r="O30" s="21">
        <v>5.0577019999999999</v>
      </c>
      <c r="P30" s="21"/>
      <c r="Q30" s="21">
        <v>7.5308719999999996</v>
      </c>
      <c r="R30" s="21"/>
      <c r="S30" s="21">
        <v>6.5950129999999998</v>
      </c>
      <c r="T30" s="21"/>
      <c r="U30" s="21"/>
      <c r="V30" s="21">
        <v>6.4803949999999997</v>
      </c>
      <c r="W30" s="21"/>
      <c r="X30" s="21"/>
      <c r="Y30" s="21">
        <v>7.3155190000000001</v>
      </c>
      <c r="Z30" s="21">
        <v>9.0007059999999992</v>
      </c>
      <c r="AA30" s="21">
        <v>7.6993080000000003</v>
      </c>
    </row>
    <row r="31" spans="1:27" x14ac:dyDescent="0.2">
      <c r="A31" s="23">
        <v>29</v>
      </c>
      <c r="B31" s="23" t="s">
        <v>25</v>
      </c>
      <c r="C31" s="24">
        <v>6.3536109999999999</v>
      </c>
      <c r="D31">
        <v>29</v>
      </c>
      <c r="E31">
        <v>10</v>
      </c>
      <c r="F31" s="25">
        <v>0.29110530000000001</v>
      </c>
      <c r="G31" s="21">
        <v>8.456448</v>
      </c>
      <c r="H31" s="21">
        <v>5.0577019999999999</v>
      </c>
      <c r="I31" s="28">
        <v>5.8990109999999998</v>
      </c>
      <c r="J31" s="28">
        <v>6.8470579999999996</v>
      </c>
      <c r="K31" s="21"/>
      <c r="L31" s="21"/>
      <c r="M31" s="21"/>
      <c r="N31" s="21">
        <v>6.8953519999999999</v>
      </c>
      <c r="O31" s="21">
        <v>5.0577019999999999</v>
      </c>
      <c r="P31" s="21">
        <v>6.6965389999999996</v>
      </c>
      <c r="Q31" s="21">
        <v>5.7710780000000002</v>
      </c>
      <c r="R31" s="21">
        <v>6.6965389999999996</v>
      </c>
      <c r="S31" s="21">
        <v>6.538805</v>
      </c>
      <c r="T31" s="21"/>
      <c r="U31" s="21"/>
      <c r="V31" s="21">
        <v>5.2070540000000003</v>
      </c>
      <c r="W31" s="21"/>
      <c r="X31" s="21"/>
      <c r="Y31" s="21">
        <v>5.9514800000000001</v>
      </c>
      <c r="Z31" s="21">
        <v>6.2651079999999997</v>
      </c>
      <c r="AA31" s="21">
        <v>8.456448</v>
      </c>
    </row>
    <row r="32" spans="1:27" x14ac:dyDescent="0.2">
      <c r="A32" s="23">
        <v>30</v>
      </c>
      <c r="B32" s="23" t="s">
        <v>27</v>
      </c>
      <c r="C32" s="24">
        <v>6.265644</v>
      </c>
      <c r="D32">
        <v>30</v>
      </c>
      <c r="E32">
        <v>5</v>
      </c>
      <c r="F32" s="25">
        <v>0.37031649999999999</v>
      </c>
      <c r="G32" s="21">
        <v>7.2738209999999999</v>
      </c>
      <c r="H32" s="21">
        <v>5.0109430000000001</v>
      </c>
      <c r="I32" s="28">
        <v>5.6420760000000003</v>
      </c>
      <c r="J32" s="28">
        <v>6.8892110000000004</v>
      </c>
      <c r="K32" s="21"/>
      <c r="L32" s="21"/>
      <c r="M32" s="21"/>
      <c r="N32" s="21"/>
      <c r="O32" s="21">
        <v>7.063669</v>
      </c>
      <c r="P32" s="21"/>
      <c r="Q32" s="21">
        <v>5.7710780000000002</v>
      </c>
      <c r="R32" s="21"/>
      <c r="S32" s="21"/>
      <c r="T32" s="21"/>
      <c r="U32" s="21"/>
      <c r="V32" s="21">
        <v>7.2738209999999999</v>
      </c>
      <c r="W32" s="21"/>
      <c r="X32" s="21"/>
      <c r="Y32" s="21">
        <v>6.2087070000000004</v>
      </c>
      <c r="Z32" s="21">
        <v>5.0109430000000001</v>
      </c>
      <c r="AA32" s="21"/>
    </row>
    <row r="33" spans="1:27" x14ac:dyDescent="0.2">
      <c r="A33" s="23">
        <v>31</v>
      </c>
      <c r="B33" s="23" t="s">
        <v>30</v>
      </c>
      <c r="C33" s="24">
        <v>6.2295999999999996</v>
      </c>
      <c r="D33">
        <v>31</v>
      </c>
      <c r="E33">
        <v>9</v>
      </c>
      <c r="F33" s="25">
        <v>0.28436650000000002</v>
      </c>
      <c r="G33" s="21">
        <v>7.2738209999999999</v>
      </c>
      <c r="H33" s="21">
        <v>4.4682029999999999</v>
      </c>
      <c r="I33" s="28">
        <v>5.7479449999999996</v>
      </c>
      <c r="J33" s="28">
        <v>6.6835810000000002</v>
      </c>
      <c r="K33" s="21"/>
      <c r="L33" s="21"/>
      <c r="M33" s="21">
        <v>7.087936</v>
      </c>
      <c r="N33" s="21"/>
      <c r="O33" s="21">
        <v>7.063669</v>
      </c>
      <c r="P33" s="21"/>
      <c r="Q33" s="21">
        <v>5.7710780000000002</v>
      </c>
      <c r="R33" s="21">
        <v>6.2651079999999997</v>
      </c>
      <c r="S33" s="21">
        <v>6.3222779999999998</v>
      </c>
      <c r="T33" s="21"/>
      <c r="U33" s="21"/>
      <c r="V33" s="21">
        <v>7.2738209999999999</v>
      </c>
      <c r="W33" s="21"/>
      <c r="X33" s="21"/>
      <c r="Y33" s="21">
        <v>4.4682029999999999</v>
      </c>
      <c r="Z33" s="21">
        <v>5.3874199999999997</v>
      </c>
      <c r="AA33" s="21">
        <v>6.4268919999999996</v>
      </c>
    </row>
    <row r="34" spans="1:27" x14ac:dyDescent="0.2">
      <c r="A34" s="23">
        <v>32</v>
      </c>
      <c r="B34" s="23" t="s">
        <v>32</v>
      </c>
      <c r="C34" s="24">
        <v>6.0778819999999998</v>
      </c>
      <c r="D34">
        <v>32</v>
      </c>
      <c r="E34">
        <v>7</v>
      </c>
      <c r="F34" s="25">
        <v>0.19130549999999999</v>
      </c>
      <c r="G34" s="21">
        <v>7.063669</v>
      </c>
      <c r="H34" s="21">
        <v>5.4092580000000003</v>
      </c>
      <c r="I34" s="28">
        <v>5.784726</v>
      </c>
      <c r="J34" s="28">
        <v>6.4061750000000002</v>
      </c>
      <c r="K34" s="21">
        <v>5.7296209999999999</v>
      </c>
      <c r="L34" s="21"/>
      <c r="M34" s="21"/>
      <c r="N34" s="21">
        <v>6.0858470000000002</v>
      </c>
      <c r="O34" s="21">
        <v>7.063669</v>
      </c>
      <c r="P34" s="21"/>
      <c r="Q34" s="21">
        <v>5.7710780000000002</v>
      </c>
      <c r="R34" s="21"/>
      <c r="S34" s="21"/>
      <c r="T34" s="21"/>
      <c r="U34" s="21"/>
      <c r="V34" s="21">
        <v>6.4803949999999997</v>
      </c>
      <c r="W34" s="21"/>
      <c r="X34" s="21"/>
      <c r="Y34" s="21">
        <v>5.4092580000000003</v>
      </c>
      <c r="Z34" s="21">
        <v>6.0053039999999998</v>
      </c>
      <c r="AA34" s="21"/>
    </row>
    <row r="35" spans="1:27" x14ac:dyDescent="0.2">
      <c r="A35" s="23">
        <v>32</v>
      </c>
      <c r="B35" s="23" t="s">
        <v>31</v>
      </c>
      <c r="C35" s="24">
        <v>6.0976090000000003</v>
      </c>
      <c r="D35">
        <v>32</v>
      </c>
      <c r="E35">
        <v>8</v>
      </c>
      <c r="F35" s="25">
        <v>0.42086030000000002</v>
      </c>
      <c r="G35" s="21">
        <v>7.5308719999999996</v>
      </c>
      <c r="H35" s="21">
        <v>4.5119179999999997</v>
      </c>
      <c r="I35" s="28">
        <v>5.398237</v>
      </c>
      <c r="J35" s="28">
        <v>6.7608730000000001</v>
      </c>
      <c r="K35" s="21"/>
      <c r="L35" s="21"/>
      <c r="M35" s="21">
        <v>7.087936</v>
      </c>
      <c r="N35" s="21"/>
      <c r="O35" s="21">
        <v>7.063669</v>
      </c>
      <c r="P35" s="21"/>
      <c r="Q35" s="21">
        <v>7.5308719999999996</v>
      </c>
      <c r="R35" s="21">
        <v>4.6813440000000002</v>
      </c>
      <c r="S35" s="21">
        <v>5.3874199999999997</v>
      </c>
      <c r="T35" s="21"/>
      <c r="U35" s="21"/>
      <c r="V35" s="21">
        <v>7.2738209999999999</v>
      </c>
      <c r="W35" s="21"/>
      <c r="X35" s="21"/>
      <c r="Y35" s="21">
        <v>4.5119179999999997</v>
      </c>
      <c r="Z35" s="21">
        <v>5.2438900000000004</v>
      </c>
      <c r="AA35" s="21"/>
    </row>
    <row r="36" spans="1:27" x14ac:dyDescent="0.2">
      <c r="A36" s="23">
        <v>32</v>
      </c>
      <c r="B36" s="23" t="s">
        <v>34</v>
      </c>
      <c r="C36" s="24">
        <v>6.1363120000000002</v>
      </c>
      <c r="D36">
        <v>32</v>
      </c>
      <c r="E36">
        <v>10</v>
      </c>
      <c r="F36" s="25">
        <v>0.3094575</v>
      </c>
      <c r="G36" s="21">
        <v>8.3307400000000005</v>
      </c>
      <c r="H36" s="21">
        <v>5.0577019999999999</v>
      </c>
      <c r="I36" s="28">
        <v>5.663043</v>
      </c>
      <c r="J36" s="28">
        <v>6.6713829999999996</v>
      </c>
      <c r="K36" s="21"/>
      <c r="L36" s="21"/>
      <c r="M36" s="21"/>
      <c r="N36" s="21">
        <v>8.3307400000000005</v>
      </c>
      <c r="O36" s="21">
        <v>5.0577019999999999</v>
      </c>
      <c r="P36" s="21"/>
      <c r="Q36" s="21">
        <v>5.7710780000000002</v>
      </c>
      <c r="R36" s="21">
        <v>7.3155190000000001</v>
      </c>
      <c r="S36" s="21">
        <v>6.6965389999999996</v>
      </c>
      <c r="T36" s="21">
        <v>5.5086399999999998</v>
      </c>
      <c r="U36" s="21">
        <v>5.5086399999999998</v>
      </c>
      <c r="V36" s="21">
        <v>5.2070540000000003</v>
      </c>
      <c r="W36" s="21"/>
      <c r="X36" s="21"/>
      <c r="Y36" s="21">
        <v>6.0157280000000002</v>
      </c>
      <c r="Z36" s="21">
        <v>5.9514800000000001</v>
      </c>
      <c r="AA36" s="21"/>
    </row>
    <row r="37" spans="1:27" x14ac:dyDescent="0.2">
      <c r="A37" s="23">
        <v>35</v>
      </c>
      <c r="B37" s="23" t="s">
        <v>26</v>
      </c>
      <c r="C37" s="24">
        <v>5.8704869999999998</v>
      </c>
      <c r="D37">
        <v>35</v>
      </c>
      <c r="E37">
        <v>8</v>
      </c>
      <c r="F37" s="25">
        <v>0.39411669999999999</v>
      </c>
      <c r="G37" s="21">
        <v>7.5308719999999996</v>
      </c>
      <c r="H37" s="21">
        <v>4.4784430000000004</v>
      </c>
      <c r="I37" s="28">
        <v>5.2292129999999997</v>
      </c>
      <c r="J37" s="28">
        <v>6.537992</v>
      </c>
      <c r="K37" s="21"/>
      <c r="L37" s="21"/>
      <c r="M37" s="21"/>
      <c r="N37" s="21">
        <v>6.5950129999999998</v>
      </c>
      <c r="O37" s="21">
        <v>7.063669</v>
      </c>
      <c r="P37" s="21">
        <v>6.5950129999999998</v>
      </c>
      <c r="Q37" s="21">
        <v>7.5308719999999996</v>
      </c>
      <c r="R37" s="21">
        <v>4.7343299999999999</v>
      </c>
      <c r="S37" s="21">
        <v>4.4784430000000004</v>
      </c>
      <c r="T37" s="21"/>
      <c r="U37" s="21"/>
      <c r="V37" s="21">
        <v>5.2070540000000003</v>
      </c>
      <c r="W37" s="21"/>
      <c r="X37" s="21"/>
      <c r="Y37" s="21">
        <v>4.7595029999999996</v>
      </c>
      <c r="Z37" s="21"/>
      <c r="AA37" s="21"/>
    </row>
    <row r="38" spans="1:27" x14ac:dyDescent="0.2">
      <c r="A38" s="23">
        <v>36</v>
      </c>
      <c r="B38" s="23" t="s">
        <v>29</v>
      </c>
      <c r="C38" s="24">
        <v>5.8068799999999996</v>
      </c>
      <c r="D38">
        <v>36</v>
      </c>
      <c r="E38">
        <v>7</v>
      </c>
      <c r="F38" s="25">
        <v>0.26722810000000002</v>
      </c>
      <c r="G38" s="21">
        <v>6.4803949999999997</v>
      </c>
      <c r="H38" s="21">
        <v>4.4222409999999996</v>
      </c>
      <c r="I38" s="28">
        <v>5.3426499999999999</v>
      </c>
      <c r="J38" s="28">
        <v>6.2345769999999998</v>
      </c>
      <c r="K38" s="21"/>
      <c r="L38" s="21"/>
      <c r="M38" s="21"/>
      <c r="N38" s="21"/>
      <c r="O38" s="21">
        <v>5.0577019999999999</v>
      </c>
      <c r="P38" s="21"/>
      <c r="Q38" s="21">
        <v>4.4222409999999996</v>
      </c>
      <c r="R38" s="21">
        <v>6.2087070000000004</v>
      </c>
      <c r="S38" s="21">
        <v>6.2651079999999997</v>
      </c>
      <c r="T38" s="21"/>
      <c r="U38" s="21"/>
      <c r="V38" s="21">
        <v>6.4803949999999997</v>
      </c>
      <c r="W38" s="21"/>
      <c r="X38" s="21"/>
      <c r="Y38" s="21">
        <v>6.0053039999999998</v>
      </c>
      <c r="Z38" s="21">
        <v>6.2087070000000004</v>
      </c>
      <c r="AA38" s="21"/>
    </row>
    <row r="39" spans="1:27" x14ac:dyDescent="0.2">
      <c r="A39" s="23">
        <v>36</v>
      </c>
      <c r="B39" s="23" t="s">
        <v>175</v>
      </c>
      <c r="C39" s="24">
        <v>5.761158</v>
      </c>
      <c r="D39">
        <v>36</v>
      </c>
      <c r="E39">
        <v>3</v>
      </c>
      <c r="F39" s="25">
        <v>0.72874930000000004</v>
      </c>
      <c r="G39" s="21">
        <v>7.5308719999999996</v>
      </c>
      <c r="H39" s="21">
        <v>4.6948990000000004</v>
      </c>
      <c r="I39" s="28">
        <v>4.8158329999999996</v>
      </c>
      <c r="J39" s="28">
        <v>6.7064820000000003</v>
      </c>
      <c r="K39" s="21"/>
      <c r="L39" s="21"/>
      <c r="M39" s="21"/>
      <c r="N39" s="21"/>
      <c r="O39" s="21">
        <v>5.0577019999999999</v>
      </c>
      <c r="P39" s="21"/>
      <c r="Q39" s="21">
        <v>7.5308719999999996</v>
      </c>
      <c r="R39" s="21"/>
      <c r="S39" s="21"/>
      <c r="T39" s="21"/>
      <c r="U39" s="21"/>
      <c r="V39" s="21"/>
      <c r="W39" s="21"/>
      <c r="X39" s="21">
        <v>4.6948990000000004</v>
      </c>
      <c r="Y39" s="21"/>
      <c r="Z39" s="21"/>
      <c r="AA39" s="21"/>
    </row>
    <row r="40" spans="1:27" x14ac:dyDescent="0.2">
      <c r="A40" s="23">
        <v>38</v>
      </c>
      <c r="B40" s="23" t="s">
        <v>35</v>
      </c>
      <c r="C40" s="24">
        <v>5.7423640000000002</v>
      </c>
      <c r="D40">
        <v>38</v>
      </c>
      <c r="E40">
        <v>4</v>
      </c>
      <c r="F40" s="25">
        <v>0.27675650000000002</v>
      </c>
      <c r="G40" s="21">
        <v>6.4600419999999996</v>
      </c>
      <c r="H40" s="21">
        <v>4.9035880000000001</v>
      </c>
      <c r="I40" s="28">
        <v>5.2927010000000001</v>
      </c>
      <c r="J40" s="28">
        <v>6.1473950000000004</v>
      </c>
      <c r="K40" s="21"/>
      <c r="L40" s="21">
        <v>5.8347470000000001</v>
      </c>
      <c r="M40" s="21"/>
      <c r="N40" s="21">
        <v>4.9035880000000001</v>
      </c>
      <c r="O40" s="21"/>
      <c r="P40" s="21"/>
      <c r="Q40" s="21">
        <v>5.7710780000000002</v>
      </c>
      <c r="R40" s="21"/>
      <c r="S40" s="21"/>
      <c r="T40" s="21"/>
      <c r="U40" s="21"/>
      <c r="V40" s="21"/>
      <c r="W40" s="21"/>
      <c r="X40" s="21">
        <v>6.4600419999999996</v>
      </c>
      <c r="Y40" s="21"/>
      <c r="Z40" s="21"/>
      <c r="AA40" s="21"/>
    </row>
    <row r="41" spans="1:27" x14ac:dyDescent="0.2">
      <c r="A41" s="23">
        <v>39</v>
      </c>
      <c r="B41" s="23" t="s">
        <v>36</v>
      </c>
      <c r="C41" s="24">
        <v>5.5924639999999997</v>
      </c>
      <c r="D41">
        <v>39</v>
      </c>
      <c r="E41">
        <v>5</v>
      </c>
      <c r="F41" s="25">
        <v>0.2271976</v>
      </c>
      <c r="G41" s="21">
        <v>6.4803949999999997</v>
      </c>
      <c r="H41" s="21">
        <v>5.0577019999999999</v>
      </c>
      <c r="I41" s="28">
        <v>5.2376149999999999</v>
      </c>
      <c r="J41" s="28">
        <v>5.9824409999999997</v>
      </c>
      <c r="K41" s="21"/>
      <c r="L41" s="21"/>
      <c r="M41" s="21"/>
      <c r="N41" s="21"/>
      <c r="O41" s="21">
        <v>5.0577019999999999</v>
      </c>
      <c r="P41" s="21"/>
      <c r="Q41" s="21">
        <v>5.7710780000000002</v>
      </c>
      <c r="R41" s="21"/>
      <c r="S41" s="21"/>
      <c r="T41" s="21"/>
      <c r="U41" s="21"/>
      <c r="V41" s="21">
        <v>6.4803949999999997</v>
      </c>
      <c r="W41" s="21"/>
      <c r="X41" s="21"/>
      <c r="Y41" s="21">
        <v>5.2438900000000004</v>
      </c>
      <c r="Z41" s="21">
        <v>5.4092580000000003</v>
      </c>
      <c r="AA41" s="21"/>
    </row>
    <row r="42" spans="1:27" x14ac:dyDescent="0.2">
      <c r="A42" s="23">
        <v>39</v>
      </c>
      <c r="B42" s="23" t="s">
        <v>33</v>
      </c>
      <c r="C42" s="24">
        <v>5.5866490000000004</v>
      </c>
      <c r="D42">
        <v>39</v>
      </c>
      <c r="E42">
        <v>4</v>
      </c>
      <c r="F42" s="25">
        <v>0.4839947</v>
      </c>
      <c r="G42" s="21">
        <v>7.063669</v>
      </c>
      <c r="H42" s="21">
        <v>4.5009069999999998</v>
      </c>
      <c r="I42" s="28">
        <v>4.8184490000000002</v>
      </c>
      <c r="J42" s="28">
        <v>6.4229779999999996</v>
      </c>
      <c r="K42" s="21"/>
      <c r="L42" s="21"/>
      <c r="M42" s="21"/>
      <c r="N42" s="21"/>
      <c r="O42" s="21">
        <v>7.063669</v>
      </c>
      <c r="P42" s="21"/>
      <c r="Q42" s="21">
        <v>5.7710780000000002</v>
      </c>
      <c r="R42" s="21"/>
      <c r="S42" s="21"/>
      <c r="T42" s="21"/>
      <c r="U42" s="21"/>
      <c r="V42" s="21"/>
      <c r="W42" s="21"/>
      <c r="X42" s="21"/>
      <c r="Y42" s="21">
        <v>5.0109430000000001</v>
      </c>
      <c r="Z42" s="21">
        <v>4.5009069999999998</v>
      </c>
      <c r="AA42" s="21"/>
    </row>
    <row r="43" spans="1:27" x14ac:dyDescent="0.2">
      <c r="A43" s="23">
        <v>41</v>
      </c>
      <c r="B43" s="23" t="s">
        <v>43</v>
      </c>
      <c r="C43" s="24">
        <v>5.5245420000000003</v>
      </c>
      <c r="D43">
        <v>41</v>
      </c>
      <c r="E43">
        <v>5</v>
      </c>
      <c r="F43" s="25">
        <v>0.29354930000000001</v>
      </c>
      <c r="G43" s="21">
        <v>6.4600419999999996</v>
      </c>
      <c r="H43" s="21">
        <v>4.4222409999999996</v>
      </c>
      <c r="I43" s="28">
        <v>5.0532269999999997</v>
      </c>
      <c r="J43" s="28">
        <v>5.9699229999999996</v>
      </c>
      <c r="K43" s="21">
        <v>5.7296209999999999</v>
      </c>
      <c r="L43" s="21"/>
      <c r="M43" s="21"/>
      <c r="N43" s="21"/>
      <c r="O43" s="21"/>
      <c r="P43" s="21"/>
      <c r="Q43" s="21">
        <v>4.4222409999999996</v>
      </c>
      <c r="R43" s="21"/>
      <c r="S43" s="21"/>
      <c r="T43" s="21"/>
      <c r="U43" s="21"/>
      <c r="V43" s="21"/>
      <c r="W43" s="21"/>
      <c r="X43" s="21">
        <v>6.4600419999999996</v>
      </c>
      <c r="Y43" s="21">
        <v>5.4108479999999997</v>
      </c>
      <c r="Z43" s="21">
        <v>5.5999559999999997</v>
      </c>
      <c r="AA43" s="21"/>
    </row>
    <row r="44" spans="1:27" x14ac:dyDescent="0.2">
      <c r="A44" s="23">
        <v>41</v>
      </c>
      <c r="B44" s="23" t="s">
        <v>41</v>
      </c>
      <c r="C44" s="24">
        <v>5.482418</v>
      </c>
      <c r="D44">
        <v>41</v>
      </c>
      <c r="E44">
        <v>12</v>
      </c>
      <c r="F44" s="25">
        <v>0.29598780000000002</v>
      </c>
      <c r="G44" s="21">
        <v>7.5308719999999996</v>
      </c>
      <c r="H44" s="21">
        <v>3.6791109999999998</v>
      </c>
      <c r="I44" s="28">
        <v>5.0031720000000002</v>
      </c>
      <c r="J44" s="28">
        <v>5.9742170000000003</v>
      </c>
      <c r="K44" s="21"/>
      <c r="L44" s="21"/>
      <c r="M44" s="21">
        <v>7.087936</v>
      </c>
      <c r="N44" s="21">
        <v>5.4446750000000002</v>
      </c>
      <c r="O44" s="21">
        <v>5.0577019999999999</v>
      </c>
      <c r="P44" s="21">
        <v>5.2233869999999998</v>
      </c>
      <c r="Q44" s="21">
        <v>7.5308719999999996</v>
      </c>
      <c r="R44" s="21">
        <v>4.5119179999999997</v>
      </c>
      <c r="S44" s="21">
        <v>4.784618</v>
      </c>
      <c r="T44" s="21"/>
      <c r="U44" s="21"/>
      <c r="V44" s="21">
        <v>3.6791109999999998</v>
      </c>
      <c r="W44" s="21">
        <v>6.2929539999999999</v>
      </c>
      <c r="X44" s="21"/>
      <c r="Y44" s="21">
        <v>5.0591720000000002</v>
      </c>
      <c r="Z44" s="21">
        <v>5.5071459999999997</v>
      </c>
      <c r="AA44" s="21">
        <v>5.609521</v>
      </c>
    </row>
    <row r="45" spans="1:27" x14ac:dyDescent="0.2">
      <c r="A45" s="23">
        <v>43</v>
      </c>
      <c r="B45" s="23" t="s">
        <v>277</v>
      </c>
      <c r="C45" s="24">
        <v>5.3563939999999999</v>
      </c>
      <c r="D45">
        <v>43</v>
      </c>
      <c r="E45">
        <v>13</v>
      </c>
      <c r="F45" s="25">
        <v>0.22891890000000001</v>
      </c>
      <c r="G45" s="21">
        <v>7.3377739999999996</v>
      </c>
      <c r="H45" s="21">
        <v>4.0787529999999999</v>
      </c>
      <c r="I45" s="28">
        <v>4.9910589999999999</v>
      </c>
      <c r="J45" s="28">
        <v>5.7469970000000004</v>
      </c>
      <c r="K45" s="21"/>
      <c r="L45" s="21"/>
      <c r="M45" s="21">
        <v>5.7024489999999997</v>
      </c>
      <c r="N45" s="21">
        <v>6.0858470000000002</v>
      </c>
      <c r="O45" s="21">
        <v>5.0577019999999999</v>
      </c>
      <c r="P45" s="21"/>
      <c r="Q45" s="21">
        <v>4.4222409999999996</v>
      </c>
      <c r="R45" s="21">
        <v>6.0157280000000002</v>
      </c>
      <c r="S45" s="21">
        <v>5.5448320000000004</v>
      </c>
      <c r="T45" s="21">
        <v>5.046392</v>
      </c>
      <c r="U45" s="21">
        <v>5.046392</v>
      </c>
      <c r="V45" s="21">
        <v>5.2070540000000003</v>
      </c>
      <c r="W45" s="21">
        <v>7.3377739999999996</v>
      </c>
      <c r="X45" s="21"/>
      <c r="Y45" s="21">
        <v>4.0787529999999999</v>
      </c>
      <c r="Z45" s="21">
        <v>4.4784430000000004</v>
      </c>
      <c r="AA45" s="21">
        <v>5.609521</v>
      </c>
    </row>
    <row r="46" spans="1:27" x14ac:dyDescent="0.2">
      <c r="A46" s="23">
        <v>44</v>
      </c>
      <c r="B46" s="23" t="s">
        <v>37</v>
      </c>
      <c r="C46" s="24">
        <v>5.2073970000000003</v>
      </c>
      <c r="D46">
        <v>44</v>
      </c>
      <c r="E46">
        <v>4</v>
      </c>
      <c r="F46" s="25">
        <v>0.59259810000000002</v>
      </c>
      <c r="G46" s="21">
        <v>6.4631290000000003</v>
      </c>
      <c r="H46" s="21">
        <v>3.6791109999999998</v>
      </c>
      <c r="I46" s="28">
        <v>4.236459</v>
      </c>
      <c r="J46" s="28">
        <v>6.3146129999999996</v>
      </c>
      <c r="K46" s="21"/>
      <c r="L46" s="21"/>
      <c r="M46" s="21"/>
      <c r="N46" s="21"/>
      <c r="O46" s="21"/>
      <c r="P46" s="21"/>
      <c r="Q46" s="21">
        <v>4.4222409999999996</v>
      </c>
      <c r="R46" s="21"/>
      <c r="S46" s="21"/>
      <c r="T46" s="21"/>
      <c r="U46" s="21"/>
      <c r="V46" s="21">
        <v>3.6791109999999998</v>
      </c>
      <c r="W46" s="21"/>
      <c r="X46" s="21"/>
      <c r="Y46" s="21">
        <v>6.2651079999999997</v>
      </c>
      <c r="Z46" s="21">
        <v>6.4631290000000003</v>
      </c>
      <c r="AA46" s="21"/>
    </row>
    <row r="47" spans="1:27" x14ac:dyDescent="0.2">
      <c r="A47" s="23">
        <v>44</v>
      </c>
      <c r="B47" s="23" t="s">
        <v>42</v>
      </c>
      <c r="C47" s="24">
        <v>5.1745599999999996</v>
      </c>
      <c r="D47">
        <v>44</v>
      </c>
      <c r="E47">
        <v>3</v>
      </c>
      <c r="F47" s="25">
        <v>0.25927299999999998</v>
      </c>
      <c r="G47" s="21">
        <v>5.7710780000000002</v>
      </c>
      <c r="H47" s="21">
        <v>4.6948990000000004</v>
      </c>
      <c r="I47" s="28">
        <v>4.8158329999999996</v>
      </c>
      <c r="J47" s="28">
        <v>5.5332860000000004</v>
      </c>
      <c r="K47" s="21"/>
      <c r="L47" s="21"/>
      <c r="M47" s="21"/>
      <c r="N47" s="21"/>
      <c r="O47" s="21">
        <v>5.0577019999999999</v>
      </c>
      <c r="P47" s="21"/>
      <c r="Q47" s="21">
        <v>5.7710780000000002</v>
      </c>
      <c r="R47" s="21"/>
      <c r="S47" s="21"/>
      <c r="T47" s="21"/>
      <c r="U47" s="21"/>
      <c r="V47" s="21"/>
      <c r="W47" s="21"/>
      <c r="X47" s="21">
        <v>4.6948990000000004</v>
      </c>
      <c r="Y47" s="21"/>
      <c r="Z47" s="21"/>
      <c r="AA47" s="21"/>
    </row>
    <row r="48" spans="1:27" x14ac:dyDescent="0.2">
      <c r="A48" s="23">
        <v>46</v>
      </c>
      <c r="B48" s="23" t="s">
        <v>45</v>
      </c>
      <c r="C48" s="24">
        <v>5.1098790000000003</v>
      </c>
      <c r="D48">
        <v>46</v>
      </c>
      <c r="E48">
        <v>6</v>
      </c>
      <c r="F48" s="25">
        <v>0.66843719999999995</v>
      </c>
      <c r="G48" s="21">
        <v>7.8715789999999997</v>
      </c>
      <c r="H48" s="21">
        <v>3.0898370000000002</v>
      </c>
      <c r="I48" s="28">
        <v>4.0660720000000001</v>
      </c>
      <c r="J48" s="28">
        <v>6.2595970000000003</v>
      </c>
      <c r="K48" s="21"/>
      <c r="L48" s="21"/>
      <c r="M48" s="21"/>
      <c r="N48" s="21">
        <v>3.0898370000000002</v>
      </c>
      <c r="O48" s="21">
        <v>5.0577019999999999</v>
      </c>
      <c r="P48" s="21"/>
      <c r="Q48" s="21">
        <v>4.4222409999999996</v>
      </c>
      <c r="R48" s="21"/>
      <c r="S48" s="21"/>
      <c r="T48" s="21"/>
      <c r="U48" s="21"/>
      <c r="V48" s="21">
        <v>3.6791109999999998</v>
      </c>
      <c r="W48" s="21"/>
      <c r="X48" s="21"/>
      <c r="Y48" s="21">
        <v>6.538805</v>
      </c>
      <c r="Z48" s="21">
        <v>7.8715789999999997</v>
      </c>
      <c r="AA48" s="21"/>
    </row>
    <row r="49" spans="1:27" x14ac:dyDescent="0.2">
      <c r="A49" s="23">
        <v>46</v>
      </c>
      <c r="B49" s="23" t="s">
        <v>282</v>
      </c>
      <c r="C49" s="24">
        <v>5.1108729999999998</v>
      </c>
      <c r="D49">
        <v>46</v>
      </c>
      <c r="E49">
        <v>3</v>
      </c>
      <c r="F49" s="25">
        <v>0.73939820000000001</v>
      </c>
      <c r="G49" s="21">
        <v>6.0157280000000002</v>
      </c>
      <c r="H49" s="21">
        <v>3.3011629999999998</v>
      </c>
      <c r="I49" s="28">
        <v>4.2060180000000003</v>
      </c>
      <c r="J49" s="28">
        <v>6.0157280000000002</v>
      </c>
      <c r="K49" s="21"/>
      <c r="L49" s="21"/>
      <c r="M49" s="21"/>
      <c r="N49" s="21"/>
      <c r="O49" s="21"/>
      <c r="P49" s="21"/>
      <c r="Q49" s="21">
        <v>3.3011629999999998</v>
      </c>
      <c r="R49" s="21"/>
      <c r="S49" s="21"/>
      <c r="T49" s="21">
        <v>6.0157280000000002</v>
      </c>
      <c r="U49" s="21">
        <v>6.0157280000000002</v>
      </c>
      <c r="V49" s="21"/>
      <c r="W49" s="21"/>
      <c r="X49" s="21"/>
      <c r="Y49" s="21"/>
      <c r="Z49" s="21"/>
      <c r="AA49" s="21"/>
    </row>
    <row r="50" spans="1:27" x14ac:dyDescent="0.2">
      <c r="A50" s="23">
        <v>46</v>
      </c>
      <c r="B50" s="23" t="s">
        <v>38</v>
      </c>
      <c r="C50" s="24">
        <v>5.0671480000000004</v>
      </c>
      <c r="D50">
        <v>46</v>
      </c>
      <c r="E50">
        <v>6</v>
      </c>
      <c r="F50" s="25">
        <v>0.36737229999999998</v>
      </c>
      <c r="G50" s="21">
        <v>7.063669</v>
      </c>
      <c r="H50" s="21">
        <v>4.4222409999999996</v>
      </c>
      <c r="I50" s="28">
        <v>4.6003850000000002</v>
      </c>
      <c r="J50" s="28">
        <v>5.8278220000000003</v>
      </c>
      <c r="K50" s="21">
        <v>4.7786759999999999</v>
      </c>
      <c r="L50" s="21"/>
      <c r="M50" s="21"/>
      <c r="N50" s="21">
        <v>4.5813879999999996</v>
      </c>
      <c r="O50" s="21">
        <v>7.063669</v>
      </c>
      <c r="P50" s="21"/>
      <c r="Q50" s="21">
        <v>4.4222409999999996</v>
      </c>
      <c r="R50" s="21"/>
      <c r="S50" s="21"/>
      <c r="T50" s="21"/>
      <c r="U50" s="21"/>
      <c r="V50" s="21"/>
      <c r="W50" s="21"/>
      <c r="X50" s="21"/>
      <c r="Y50" s="21">
        <v>4.784618</v>
      </c>
      <c r="Z50" s="21">
        <v>4.7722939999999996</v>
      </c>
      <c r="AA50" s="21"/>
    </row>
    <row r="51" spans="1:27" x14ac:dyDescent="0.2">
      <c r="A51" s="23">
        <v>49</v>
      </c>
      <c r="B51" s="23" t="s">
        <v>62</v>
      </c>
      <c r="C51" s="24">
        <v>4.9834189999999996</v>
      </c>
      <c r="D51">
        <v>49</v>
      </c>
      <c r="E51">
        <v>6</v>
      </c>
      <c r="F51" s="25">
        <v>0.71589619999999998</v>
      </c>
      <c r="G51" s="21">
        <v>7.4425090000000003</v>
      </c>
      <c r="H51" s="21">
        <v>3.3854030000000002</v>
      </c>
      <c r="I51" s="28">
        <v>3.781981</v>
      </c>
      <c r="J51" s="28">
        <v>6.1920710000000003</v>
      </c>
      <c r="K51" s="21">
        <v>3.6911969999999998</v>
      </c>
      <c r="L51" s="21"/>
      <c r="M51" s="21"/>
      <c r="N51" s="21">
        <v>3.5166550000000001</v>
      </c>
      <c r="O51" s="21"/>
      <c r="P51" s="21"/>
      <c r="Q51" s="21">
        <v>4.4222409999999996</v>
      </c>
      <c r="R51" s="21"/>
      <c r="S51" s="21"/>
      <c r="T51" s="21"/>
      <c r="U51" s="21"/>
      <c r="V51" s="21"/>
      <c r="W51" s="21"/>
      <c r="X51" s="21">
        <v>3.3854030000000002</v>
      </c>
      <c r="Y51" s="21">
        <v>7.4425090000000003</v>
      </c>
      <c r="Z51" s="21">
        <v>7.4425090000000003</v>
      </c>
      <c r="AA51" s="21"/>
    </row>
    <row r="52" spans="1:27" x14ac:dyDescent="0.2">
      <c r="A52" s="23">
        <v>50</v>
      </c>
      <c r="B52" s="23" t="s">
        <v>39</v>
      </c>
      <c r="C52" s="24">
        <v>4.798095</v>
      </c>
      <c r="D52">
        <v>50</v>
      </c>
      <c r="E52">
        <v>6</v>
      </c>
      <c r="F52" s="25">
        <v>0.58888649999999998</v>
      </c>
      <c r="G52" s="21">
        <v>7.063669</v>
      </c>
      <c r="H52" s="21">
        <v>2.5588190000000002</v>
      </c>
      <c r="I52" s="28">
        <v>3.7999109999999998</v>
      </c>
      <c r="J52" s="28">
        <v>5.8239489999999998</v>
      </c>
      <c r="K52" s="21"/>
      <c r="L52" s="21"/>
      <c r="M52" s="21"/>
      <c r="N52" s="21">
        <v>6.0858470000000002</v>
      </c>
      <c r="O52" s="21">
        <v>7.063669</v>
      </c>
      <c r="P52" s="21"/>
      <c r="Q52" s="21">
        <v>4.4222409999999996</v>
      </c>
      <c r="R52" s="21"/>
      <c r="S52" s="21"/>
      <c r="T52" s="21"/>
      <c r="U52" s="21"/>
      <c r="V52" s="21">
        <v>2.5588190000000002</v>
      </c>
      <c r="W52" s="21"/>
      <c r="X52" s="21"/>
      <c r="Y52" s="21">
        <v>4.1460780000000002</v>
      </c>
      <c r="Z52" s="21">
        <v>4.5119179999999997</v>
      </c>
      <c r="AA52" s="21"/>
    </row>
    <row r="53" spans="1:27" x14ac:dyDescent="0.2">
      <c r="A53" s="23">
        <v>50</v>
      </c>
      <c r="B53" s="23" t="s">
        <v>44</v>
      </c>
      <c r="C53" s="24">
        <v>4.7519650000000002</v>
      </c>
      <c r="D53">
        <v>50</v>
      </c>
      <c r="E53">
        <v>9</v>
      </c>
      <c r="F53" s="25">
        <v>0.44238709999999998</v>
      </c>
      <c r="G53" s="21">
        <v>7.063669</v>
      </c>
      <c r="H53" s="21">
        <v>2.5588190000000002</v>
      </c>
      <c r="I53" s="28">
        <v>4.0356759999999996</v>
      </c>
      <c r="J53" s="28">
        <v>5.4952649999999998</v>
      </c>
      <c r="K53" s="21"/>
      <c r="L53" s="21"/>
      <c r="M53" s="21"/>
      <c r="N53" s="21">
        <v>6.0858470000000002</v>
      </c>
      <c r="O53" s="21">
        <v>7.063669</v>
      </c>
      <c r="P53" s="21">
        <v>4.5128370000000002</v>
      </c>
      <c r="Q53" s="21">
        <v>5.7710780000000002</v>
      </c>
      <c r="R53" s="21">
        <v>5.0591720000000002</v>
      </c>
      <c r="S53" s="21">
        <v>4.3512130000000004</v>
      </c>
      <c r="T53" s="21"/>
      <c r="U53" s="21"/>
      <c r="V53" s="21">
        <v>2.5588190000000002</v>
      </c>
      <c r="W53" s="21"/>
      <c r="X53" s="21"/>
      <c r="Y53" s="21">
        <v>3.2862969999999998</v>
      </c>
      <c r="Z53" s="21">
        <v>4.0787529999999999</v>
      </c>
      <c r="AA53" s="21"/>
    </row>
    <row r="54" spans="1:27" x14ac:dyDescent="0.2">
      <c r="A54" s="23">
        <v>50</v>
      </c>
      <c r="B54" s="23" t="s">
        <v>40</v>
      </c>
      <c r="C54" s="24">
        <v>4.8345760000000002</v>
      </c>
      <c r="D54">
        <v>50</v>
      </c>
      <c r="E54">
        <v>6</v>
      </c>
      <c r="F54" s="25">
        <v>0.82194940000000005</v>
      </c>
      <c r="G54" s="21">
        <v>8.0851240000000004</v>
      </c>
      <c r="H54" s="21">
        <v>2.5662400000000001</v>
      </c>
      <c r="I54" s="28">
        <v>3.4965299999999999</v>
      </c>
      <c r="J54" s="28">
        <v>6.2303740000000003</v>
      </c>
      <c r="K54" s="21"/>
      <c r="L54" s="21"/>
      <c r="M54" s="21"/>
      <c r="N54" s="21">
        <v>2.5662400000000001</v>
      </c>
      <c r="O54" s="21">
        <v>3.189486</v>
      </c>
      <c r="P54" s="21"/>
      <c r="Q54" s="21">
        <v>4.4222409999999996</v>
      </c>
      <c r="R54" s="21"/>
      <c r="S54" s="21"/>
      <c r="T54" s="21"/>
      <c r="U54" s="21"/>
      <c r="V54" s="21">
        <v>3.6791109999999998</v>
      </c>
      <c r="W54" s="21"/>
      <c r="X54" s="21"/>
      <c r="Y54" s="21">
        <v>8.0851240000000004</v>
      </c>
      <c r="Z54" s="21">
        <v>7.0652559999999998</v>
      </c>
      <c r="AA54" s="21"/>
    </row>
    <row r="55" spans="1:27" x14ac:dyDescent="0.2">
      <c r="A55" s="23">
        <v>50</v>
      </c>
      <c r="B55" s="23" t="s">
        <v>46</v>
      </c>
      <c r="C55" s="24">
        <v>4.8217100000000004</v>
      </c>
      <c r="D55">
        <v>50</v>
      </c>
      <c r="E55">
        <v>3</v>
      </c>
      <c r="F55" s="25">
        <v>0.97401070000000001</v>
      </c>
      <c r="G55" s="21">
        <v>7.063669</v>
      </c>
      <c r="H55" s="21">
        <v>2.9792200000000002</v>
      </c>
      <c r="I55" s="28">
        <v>3.4602270000000002</v>
      </c>
      <c r="J55" s="28">
        <v>6.1831930000000002</v>
      </c>
      <c r="K55" s="21">
        <v>2.9792200000000002</v>
      </c>
      <c r="L55" s="21"/>
      <c r="M55" s="21"/>
      <c r="N55" s="21"/>
      <c r="O55" s="21">
        <v>7.063669</v>
      </c>
      <c r="P55" s="21"/>
      <c r="Q55" s="21">
        <v>4.4222409999999996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">
      <c r="A56" s="23">
        <v>54</v>
      </c>
      <c r="B56" s="23" t="s">
        <v>47</v>
      </c>
      <c r="C56" s="24">
        <v>4.5554480000000002</v>
      </c>
      <c r="D56">
        <v>54</v>
      </c>
      <c r="E56">
        <v>11</v>
      </c>
      <c r="F56" s="25">
        <v>0.414576</v>
      </c>
      <c r="G56" s="21">
        <v>7.063669</v>
      </c>
      <c r="H56" s="21">
        <v>2.263147</v>
      </c>
      <c r="I56" s="28">
        <v>3.866152</v>
      </c>
      <c r="J56" s="28">
        <v>5.2382419999999996</v>
      </c>
      <c r="K56" s="21"/>
      <c r="L56" s="21"/>
      <c r="M56" s="21">
        <v>4.631373</v>
      </c>
      <c r="N56" s="21">
        <v>5.4446750000000002</v>
      </c>
      <c r="O56" s="21">
        <v>7.063669</v>
      </c>
      <c r="P56" s="21">
        <v>4.5128370000000002</v>
      </c>
      <c r="Q56" s="21">
        <v>5.7710780000000002</v>
      </c>
      <c r="R56" s="21">
        <v>2.263147</v>
      </c>
      <c r="S56" s="21">
        <v>3.451927</v>
      </c>
      <c r="T56" s="21"/>
      <c r="U56" s="21"/>
      <c r="V56" s="21">
        <v>5.2070540000000003</v>
      </c>
      <c r="W56" s="21">
        <v>5.3874199999999997</v>
      </c>
      <c r="X56" s="21"/>
      <c r="Y56" s="21">
        <v>2.590103</v>
      </c>
      <c r="Z56" s="21">
        <v>3.7866439999999999</v>
      </c>
      <c r="AA56" s="21"/>
    </row>
    <row r="57" spans="1:27" x14ac:dyDescent="0.2">
      <c r="A57" s="23">
        <v>54</v>
      </c>
      <c r="B57" s="23" t="s">
        <v>51</v>
      </c>
      <c r="C57" s="24">
        <v>4.6160310000000004</v>
      </c>
      <c r="D57">
        <v>54</v>
      </c>
      <c r="E57">
        <v>6</v>
      </c>
      <c r="F57" s="25">
        <v>0.6554432</v>
      </c>
      <c r="G57" s="21">
        <v>7.5308719999999996</v>
      </c>
      <c r="H57" s="21">
        <v>2.5662400000000001</v>
      </c>
      <c r="I57" s="28">
        <v>3.575472</v>
      </c>
      <c r="J57" s="28">
        <v>5.745298</v>
      </c>
      <c r="K57" s="21"/>
      <c r="L57" s="21"/>
      <c r="M57" s="21"/>
      <c r="N57" s="21">
        <v>2.5662400000000001</v>
      </c>
      <c r="O57" s="21">
        <v>3.189486</v>
      </c>
      <c r="P57" s="21"/>
      <c r="Q57" s="21">
        <v>7.5308719999999996</v>
      </c>
      <c r="R57" s="21"/>
      <c r="S57" s="21"/>
      <c r="T57" s="21"/>
      <c r="U57" s="21"/>
      <c r="V57" s="21">
        <v>5.2070540000000003</v>
      </c>
      <c r="W57" s="21"/>
      <c r="X57" s="21"/>
      <c r="Y57" s="21">
        <v>4.7343299999999999</v>
      </c>
      <c r="Z57" s="21">
        <v>4.4682029999999999</v>
      </c>
      <c r="AA57" s="21"/>
    </row>
    <row r="58" spans="1:27" x14ac:dyDescent="0.2">
      <c r="A58" s="23">
        <v>56</v>
      </c>
      <c r="B58" s="23" t="s">
        <v>48</v>
      </c>
      <c r="C58" s="24">
        <v>4.4857519999999997</v>
      </c>
      <c r="D58">
        <v>56</v>
      </c>
      <c r="E58">
        <v>9</v>
      </c>
      <c r="F58" s="25">
        <v>0.28550300000000001</v>
      </c>
      <c r="G58" s="21">
        <v>5.5448320000000004</v>
      </c>
      <c r="H58" s="21">
        <v>3.0898370000000002</v>
      </c>
      <c r="I58" s="28">
        <v>3.9997790000000002</v>
      </c>
      <c r="J58" s="28">
        <v>4.9421090000000003</v>
      </c>
      <c r="K58" s="21"/>
      <c r="L58" s="21"/>
      <c r="M58" s="21"/>
      <c r="N58" s="21">
        <v>3.0898370000000002</v>
      </c>
      <c r="O58" s="21">
        <v>3.189486</v>
      </c>
      <c r="P58" s="21"/>
      <c r="Q58" s="21">
        <v>4.4222409999999996</v>
      </c>
      <c r="R58" s="21">
        <v>5.5086399999999998</v>
      </c>
      <c r="S58" s="21">
        <v>5.5448320000000004</v>
      </c>
      <c r="T58" s="21"/>
      <c r="U58" s="21"/>
      <c r="V58" s="21">
        <v>5.2070540000000003</v>
      </c>
      <c r="W58" s="21"/>
      <c r="X58" s="21"/>
      <c r="Y58" s="21">
        <v>4.4784430000000004</v>
      </c>
      <c r="Z58" s="21">
        <v>4.7722939999999996</v>
      </c>
      <c r="AA58" s="21">
        <v>4.1589410000000004</v>
      </c>
    </row>
    <row r="59" spans="1:27" x14ac:dyDescent="0.2">
      <c r="A59" s="23">
        <v>57</v>
      </c>
      <c r="B59" s="23" t="s">
        <v>50</v>
      </c>
      <c r="C59" s="24">
        <v>4.3680839999999996</v>
      </c>
      <c r="D59">
        <v>57</v>
      </c>
      <c r="E59">
        <v>12</v>
      </c>
      <c r="F59" s="25">
        <v>0.28923009999999999</v>
      </c>
      <c r="G59" s="21">
        <v>5.7710780000000002</v>
      </c>
      <c r="H59" s="21">
        <v>2.2999719999999999</v>
      </c>
      <c r="I59" s="28">
        <v>3.8682159999999999</v>
      </c>
      <c r="J59" s="28">
        <v>4.8151999999999999</v>
      </c>
      <c r="K59" s="21"/>
      <c r="L59" s="21"/>
      <c r="M59" s="21">
        <v>4.631373</v>
      </c>
      <c r="N59" s="21">
        <v>5.4446750000000002</v>
      </c>
      <c r="O59" s="21">
        <v>5.0577019999999999</v>
      </c>
      <c r="P59" s="21">
        <v>5.2233869999999998</v>
      </c>
      <c r="Q59" s="21">
        <v>5.7710780000000002</v>
      </c>
      <c r="R59" s="21">
        <v>3.8578519999999998</v>
      </c>
      <c r="S59" s="21">
        <v>4.5119179999999997</v>
      </c>
      <c r="T59" s="21"/>
      <c r="U59" s="21"/>
      <c r="V59" s="21">
        <v>3.6791109999999998</v>
      </c>
      <c r="W59" s="21">
        <v>4.4540030000000002</v>
      </c>
      <c r="X59" s="21"/>
      <c r="Y59" s="21">
        <v>2.2999719999999999</v>
      </c>
      <c r="Z59" s="21">
        <v>2.8045909999999998</v>
      </c>
      <c r="AA59" s="21">
        <v>4.6813440000000002</v>
      </c>
    </row>
    <row r="60" spans="1:27" x14ac:dyDescent="0.2">
      <c r="A60" s="23">
        <v>57</v>
      </c>
      <c r="B60" s="23" t="s">
        <v>54</v>
      </c>
      <c r="C60" s="24">
        <v>4.4296499999999996</v>
      </c>
      <c r="D60">
        <v>57</v>
      </c>
      <c r="E60">
        <v>7</v>
      </c>
      <c r="F60" s="25">
        <v>0.29993639999999999</v>
      </c>
      <c r="G60" s="21">
        <v>5.7710780000000002</v>
      </c>
      <c r="H60" s="21">
        <v>3.189486</v>
      </c>
      <c r="I60" s="28">
        <v>3.9385880000000002</v>
      </c>
      <c r="J60" s="28">
        <v>4.9208400000000001</v>
      </c>
      <c r="K60" s="21">
        <v>3.6911969999999998</v>
      </c>
      <c r="L60" s="21"/>
      <c r="M60" s="21"/>
      <c r="N60" s="21">
        <v>4.3435170000000003</v>
      </c>
      <c r="O60" s="21">
        <v>3.189486</v>
      </c>
      <c r="P60" s="21"/>
      <c r="Q60" s="21">
        <v>5.7710780000000002</v>
      </c>
      <c r="R60" s="21"/>
      <c r="S60" s="21"/>
      <c r="T60" s="21"/>
      <c r="U60" s="21"/>
      <c r="V60" s="21">
        <v>5.2070540000000003</v>
      </c>
      <c r="W60" s="21"/>
      <c r="X60" s="21"/>
      <c r="Y60" s="21">
        <v>4.4540030000000002</v>
      </c>
      <c r="Z60" s="21">
        <v>4.3512130000000004</v>
      </c>
      <c r="AA60" s="21"/>
    </row>
    <row r="61" spans="1:27" x14ac:dyDescent="0.2">
      <c r="A61" s="23">
        <v>57</v>
      </c>
      <c r="B61" s="23" t="s">
        <v>49</v>
      </c>
      <c r="C61" s="24">
        <v>4.3866540000000001</v>
      </c>
      <c r="D61">
        <v>57</v>
      </c>
      <c r="E61">
        <v>5</v>
      </c>
      <c r="F61" s="25">
        <v>0.86220779999999997</v>
      </c>
      <c r="G61" s="21">
        <v>8.0761939999999992</v>
      </c>
      <c r="H61" s="21">
        <v>2.5662400000000001</v>
      </c>
      <c r="I61" s="28">
        <v>3.1600139999999999</v>
      </c>
      <c r="J61" s="28">
        <v>5.996861</v>
      </c>
      <c r="K61" s="21"/>
      <c r="L61" s="21"/>
      <c r="M61" s="21"/>
      <c r="N61" s="21">
        <v>2.5662400000000001</v>
      </c>
      <c r="O61" s="21">
        <v>3.189486</v>
      </c>
      <c r="P61" s="21"/>
      <c r="Q61" s="21">
        <v>4.4222409999999996</v>
      </c>
      <c r="R61" s="21"/>
      <c r="S61" s="21"/>
      <c r="T61" s="21"/>
      <c r="U61" s="21"/>
      <c r="V61" s="21">
        <v>3.6791109999999998</v>
      </c>
      <c r="W61" s="21"/>
      <c r="X61" s="21"/>
      <c r="Y61" s="21">
        <v>8.0761939999999992</v>
      </c>
      <c r="Z61" s="21"/>
      <c r="AA61" s="21"/>
    </row>
    <row r="62" spans="1:27" x14ac:dyDescent="0.2">
      <c r="A62" s="23">
        <v>60</v>
      </c>
      <c r="B62" s="23" t="s">
        <v>53</v>
      </c>
      <c r="C62" s="24">
        <v>4.3074159999999999</v>
      </c>
      <c r="D62">
        <v>60</v>
      </c>
      <c r="E62">
        <v>12</v>
      </c>
      <c r="F62" s="25">
        <v>0.30884820000000002</v>
      </c>
      <c r="G62" s="21">
        <v>6.3222779999999998</v>
      </c>
      <c r="H62" s="21">
        <v>2.6557629999999999</v>
      </c>
      <c r="I62" s="28">
        <v>3.7999849999999999</v>
      </c>
      <c r="J62" s="28">
        <v>4.8185659999999997</v>
      </c>
      <c r="K62" s="21"/>
      <c r="L62" s="21"/>
      <c r="M62" s="21"/>
      <c r="N62" s="21">
        <v>4.5813879999999996</v>
      </c>
      <c r="O62" s="21">
        <v>3.189486</v>
      </c>
      <c r="P62" s="21"/>
      <c r="Q62" s="21">
        <v>3.3011629999999998</v>
      </c>
      <c r="R62" s="21">
        <v>6.3222779999999998</v>
      </c>
      <c r="S62" s="21">
        <v>5.5086399999999998</v>
      </c>
      <c r="T62" s="21">
        <v>3.461776</v>
      </c>
      <c r="U62" s="21">
        <v>4.4540030000000002</v>
      </c>
      <c r="V62" s="21">
        <v>3.6791109999999998</v>
      </c>
      <c r="W62" s="21">
        <v>2.6557629999999999</v>
      </c>
      <c r="X62" s="21"/>
      <c r="Y62" s="21">
        <v>4.6813440000000002</v>
      </c>
      <c r="Z62" s="21">
        <v>5.6951029999999996</v>
      </c>
      <c r="AA62" s="21">
        <v>4.1589410000000004</v>
      </c>
    </row>
    <row r="63" spans="1:27" x14ac:dyDescent="0.2">
      <c r="A63" s="23">
        <v>61</v>
      </c>
      <c r="B63" s="23" t="s">
        <v>66</v>
      </c>
      <c r="C63" s="24">
        <v>4.1639390000000001</v>
      </c>
      <c r="D63">
        <v>61</v>
      </c>
      <c r="E63">
        <v>4</v>
      </c>
      <c r="F63" s="25">
        <v>0.49033719999999997</v>
      </c>
      <c r="G63" s="21">
        <v>5.2070540000000003</v>
      </c>
      <c r="H63" s="21">
        <v>3.0898370000000002</v>
      </c>
      <c r="I63" s="28">
        <v>3.248332</v>
      </c>
      <c r="J63" s="28">
        <v>5.09504</v>
      </c>
      <c r="K63" s="21"/>
      <c r="L63" s="21"/>
      <c r="M63" s="21"/>
      <c r="N63" s="21">
        <v>3.0898370000000002</v>
      </c>
      <c r="O63" s="21">
        <v>5.0577019999999999</v>
      </c>
      <c r="P63" s="21"/>
      <c r="Q63" s="21">
        <v>3.3011629999999998</v>
      </c>
      <c r="R63" s="21"/>
      <c r="S63" s="21"/>
      <c r="T63" s="21"/>
      <c r="U63" s="21"/>
      <c r="V63" s="21">
        <v>5.2070540000000003</v>
      </c>
      <c r="W63" s="21"/>
      <c r="X63" s="21"/>
      <c r="Y63" s="21"/>
      <c r="Z63" s="21"/>
      <c r="AA63" s="21"/>
    </row>
    <row r="64" spans="1:27" x14ac:dyDescent="0.2">
      <c r="A64" s="23">
        <v>61</v>
      </c>
      <c r="B64" s="23" t="s">
        <v>56</v>
      </c>
      <c r="C64" s="24">
        <v>4.1943000000000001</v>
      </c>
      <c r="D64">
        <v>61</v>
      </c>
      <c r="E64">
        <v>7</v>
      </c>
      <c r="F64" s="25">
        <v>0.29832019999999998</v>
      </c>
      <c r="G64" s="21">
        <v>5.0577019999999999</v>
      </c>
      <c r="H64" s="21">
        <v>2.5588190000000002</v>
      </c>
      <c r="I64" s="28">
        <v>3.6764290000000002</v>
      </c>
      <c r="J64" s="28">
        <v>4.6499499999999996</v>
      </c>
      <c r="K64" s="21"/>
      <c r="L64" s="21"/>
      <c r="M64" s="21"/>
      <c r="N64" s="21">
        <v>4.5813879999999996</v>
      </c>
      <c r="O64" s="21">
        <v>5.0577019999999999</v>
      </c>
      <c r="P64" s="21">
        <v>4.5128370000000002</v>
      </c>
      <c r="Q64" s="21">
        <v>4.4222409999999996</v>
      </c>
      <c r="R64" s="21"/>
      <c r="S64" s="21"/>
      <c r="T64" s="21"/>
      <c r="U64" s="21"/>
      <c r="V64" s="21">
        <v>2.5588190000000002</v>
      </c>
      <c r="W64" s="21"/>
      <c r="X64" s="21"/>
      <c r="Y64" s="21">
        <v>3.5457700000000001</v>
      </c>
      <c r="Z64" s="21">
        <v>4.6813440000000002</v>
      </c>
      <c r="AA64" s="21"/>
    </row>
    <row r="65" spans="1:27" x14ac:dyDescent="0.2">
      <c r="A65" s="23">
        <v>61</v>
      </c>
      <c r="B65" s="23" t="s">
        <v>55</v>
      </c>
      <c r="C65" s="24">
        <v>4.206861</v>
      </c>
      <c r="D65">
        <v>61</v>
      </c>
      <c r="E65">
        <v>11</v>
      </c>
      <c r="F65" s="25">
        <v>0.2214737</v>
      </c>
      <c r="G65" s="21">
        <v>5.3874199999999997</v>
      </c>
      <c r="H65" s="21">
        <v>3.189486</v>
      </c>
      <c r="I65" s="28">
        <v>3.842314</v>
      </c>
      <c r="J65" s="28">
        <v>4.5666089999999997</v>
      </c>
      <c r="K65" s="21"/>
      <c r="L65" s="21"/>
      <c r="M65" s="21">
        <v>4.631373</v>
      </c>
      <c r="N65" s="21">
        <v>4.5813879999999996</v>
      </c>
      <c r="O65" s="21">
        <v>3.189486</v>
      </c>
      <c r="P65" s="21"/>
      <c r="Q65" s="21">
        <v>4.4222409999999996</v>
      </c>
      <c r="R65" s="21">
        <v>5.3874199999999997</v>
      </c>
      <c r="S65" s="21">
        <v>5.0591720000000002</v>
      </c>
      <c r="T65" s="21"/>
      <c r="U65" s="21"/>
      <c r="V65" s="21">
        <v>3.6791109999999998</v>
      </c>
      <c r="W65" s="21">
        <v>4.7343299999999999</v>
      </c>
      <c r="X65" s="21"/>
      <c r="Y65" s="21">
        <v>3.2588439999999999</v>
      </c>
      <c r="Z65" s="21">
        <v>4.0995020000000002</v>
      </c>
      <c r="AA65" s="21">
        <v>3.2326069999999998</v>
      </c>
    </row>
    <row r="66" spans="1:27" x14ac:dyDescent="0.2">
      <c r="A66" s="23">
        <v>64</v>
      </c>
      <c r="B66" s="23" t="s">
        <v>64</v>
      </c>
      <c r="C66" s="24">
        <v>4.1329690000000001</v>
      </c>
      <c r="D66">
        <v>64</v>
      </c>
      <c r="E66">
        <v>7</v>
      </c>
      <c r="F66" s="25">
        <v>0.42758049999999997</v>
      </c>
      <c r="G66" s="21">
        <v>6.0157280000000002</v>
      </c>
      <c r="H66" s="21">
        <v>2.5943640000000001</v>
      </c>
      <c r="I66" s="28">
        <v>3.4571990000000001</v>
      </c>
      <c r="J66" s="28">
        <v>4.8526129999999998</v>
      </c>
      <c r="K66" s="21"/>
      <c r="L66" s="21">
        <v>3.6415869999999999</v>
      </c>
      <c r="M66" s="21"/>
      <c r="N66" s="21">
        <v>4.3435170000000003</v>
      </c>
      <c r="O66" s="21"/>
      <c r="P66" s="21">
        <v>3.4415429999999998</v>
      </c>
      <c r="Q66" s="21">
        <v>2.5943640000000001</v>
      </c>
      <c r="R66" s="21"/>
      <c r="S66" s="21"/>
      <c r="T66" s="21"/>
      <c r="U66" s="21"/>
      <c r="V66" s="21"/>
      <c r="W66" s="21"/>
      <c r="X66" s="21">
        <v>3.3854030000000002</v>
      </c>
      <c r="Y66" s="21">
        <v>5.5086399999999998</v>
      </c>
      <c r="Z66" s="21">
        <v>6.0157280000000002</v>
      </c>
      <c r="AA66" s="21"/>
    </row>
    <row r="67" spans="1:27" x14ac:dyDescent="0.2">
      <c r="A67" s="23">
        <v>64</v>
      </c>
      <c r="B67" s="23" t="s">
        <v>52</v>
      </c>
      <c r="C67" s="24">
        <v>4.0802769999999997</v>
      </c>
      <c r="D67">
        <v>64</v>
      </c>
      <c r="E67">
        <v>11</v>
      </c>
      <c r="F67" s="25">
        <v>0.2060129</v>
      </c>
      <c r="G67" s="21">
        <v>5.2070540000000003</v>
      </c>
      <c r="H67" s="21">
        <v>3.1889539999999998</v>
      </c>
      <c r="I67" s="28">
        <v>3.751566</v>
      </c>
      <c r="J67" s="28">
        <v>4.4335389999999997</v>
      </c>
      <c r="K67" s="21">
        <v>4.7786759999999999</v>
      </c>
      <c r="L67" s="21"/>
      <c r="M67" s="21"/>
      <c r="N67" s="21">
        <v>3.85284</v>
      </c>
      <c r="O67" s="21">
        <v>5.0577019999999999</v>
      </c>
      <c r="P67" s="21"/>
      <c r="Q67" s="21">
        <v>3.3011629999999998</v>
      </c>
      <c r="R67" s="21">
        <v>4.3512130000000004</v>
      </c>
      <c r="S67" s="21">
        <v>3.461776</v>
      </c>
      <c r="T67" s="21"/>
      <c r="U67" s="21"/>
      <c r="V67" s="21">
        <v>5.2070540000000003</v>
      </c>
      <c r="W67" s="21">
        <v>3.1889539999999998</v>
      </c>
      <c r="X67" s="21"/>
      <c r="Y67" s="21">
        <v>3.519914</v>
      </c>
      <c r="Z67" s="21">
        <v>4.3571770000000001</v>
      </c>
      <c r="AA67" s="21">
        <v>3.806581</v>
      </c>
    </row>
    <row r="68" spans="1:27" x14ac:dyDescent="0.2">
      <c r="A68" s="23">
        <v>66</v>
      </c>
      <c r="B68" s="23" t="s">
        <v>59</v>
      </c>
      <c r="C68" s="24">
        <v>4.0342450000000003</v>
      </c>
      <c r="D68">
        <v>66</v>
      </c>
      <c r="E68">
        <v>10</v>
      </c>
      <c r="F68" s="25">
        <v>0.2125861</v>
      </c>
      <c r="G68" s="21">
        <v>5.2070540000000003</v>
      </c>
      <c r="H68" s="21">
        <v>3.4141729999999999</v>
      </c>
      <c r="I68" s="28">
        <v>3.6975910000000001</v>
      </c>
      <c r="J68" s="28">
        <v>4.396039</v>
      </c>
      <c r="K68" s="21"/>
      <c r="L68" s="21"/>
      <c r="M68" s="21"/>
      <c r="N68" s="21">
        <v>4.5813879999999996</v>
      </c>
      <c r="O68" s="21">
        <v>5.0577019999999999</v>
      </c>
      <c r="P68" s="21">
        <v>3.6655769999999999</v>
      </c>
      <c r="Q68" s="21">
        <v>4.4222409999999996</v>
      </c>
      <c r="R68" s="21">
        <v>3.453649</v>
      </c>
      <c r="S68" s="21">
        <v>3.4141729999999999</v>
      </c>
      <c r="T68" s="21"/>
      <c r="U68" s="21"/>
      <c r="V68" s="21">
        <v>5.2070540000000003</v>
      </c>
      <c r="W68" s="21"/>
      <c r="X68" s="21"/>
      <c r="Y68" s="21">
        <v>3.6424439999999998</v>
      </c>
      <c r="Z68" s="21">
        <v>3.444569</v>
      </c>
      <c r="AA68" s="21">
        <v>3.453649</v>
      </c>
    </row>
    <row r="69" spans="1:27" x14ac:dyDescent="0.2">
      <c r="A69" s="23">
        <v>66</v>
      </c>
      <c r="B69" s="23" t="s">
        <v>67</v>
      </c>
      <c r="C69" s="24">
        <v>3.9699779999999998</v>
      </c>
      <c r="D69">
        <v>66</v>
      </c>
      <c r="E69">
        <v>5</v>
      </c>
      <c r="F69" s="25">
        <v>0.50454739999999998</v>
      </c>
      <c r="G69" s="21">
        <v>5.5071459999999997</v>
      </c>
      <c r="H69" s="21">
        <v>2.5943640000000001</v>
      </c>
      <c r="I69" s="28">
        <v>3.1257350000000002</v>
      </c>
      <c r="J69" s="28">
        <v>4.8402630000000002</v>
      </c>
      <c r="K69" s="21"/>
      <c r="L69" s="21"/>
      <c r="M69" s="21"/>
      <c r="N69" s="21">
        <v>3.5166550000000001</v>
      </c>
      <c r="O69" s="21"/>
      <c r="P69" s="21">
        <v>3.172552</v>
      </c>
      <c r="Q69" s="21">
        <v>2.5943640000000001</v>
      </c>
      <c r="R69" s="21"/>
      <c r="S69" s="21"/>
      <c r="T69" s="21"/>
      <c r="U69" s="21"/>
      <c r="V69" s="21"/>
      <c r="W69" s="21"/>
      <c r="X69" s="21"/>
      <c r="Y69" s="21">
        <v>5.5071459999999997</v>
      </c>
      <c r="Z69" s="21">
        <v>5.0591720000000002</v>
      </c>
      <c r="AA69" s="21"/>
    </row>
    <row r="70" spans="1:27" x14ac:dyDescent="0.2">
      <c r="A70" s="23">
        <v>66</v>
      </c>
      <c r="B70" s="23" t="s">
        <v>57</v>
      </c>
      <c r="C70" s="24">
        <v>3.9716170000000002</v>
      </c>
      <c r="D70">
        <v>66</v>
      </c>
      <c r="E70">
        <v>10</v>
      </c>
      <c r="F70" s="25">
        <v>0.3604174</v>
      </c>
      <c r="G70" s="21">
        <v>5.7710780000000002</v>
      </c>
      <c r="H70" s="21">
        <v>1.937667</v>
      </c>
      <c r="I70" s="28">
        <v>3.3917489999999999</v>
      </c>
      <c r="J70" s="28">
        <v>4.5784339999999997</v>
      </c>
      <c r="K70" s="21"/>
      <c r="L70" s="21"/>
      <c r="M70" s="21">
        <v>3.899607</v>
      </c>
      <c r="N70" s="21">
        <v>5.4446750000000002</v>
      </c>
      <c r="O70" s="21">
        <v>5.0577019999999999</v>
      </c>
      <c r="P70" s="21">
        <v>4.5128370000000002</v>
      </c>
      <c r="Q70" s="21">
        <v>5.7710780000000002</v>
      </c>
      <c r="R70" s="21">
        <v>3.4520580000000001</v>
      </c>
      <c r="S70" s="21">
        <v>3.0505170000000001</v>
      </c>
      <c r="T70" s="21"/>
      <c r="U70" s="21"/>
      <c r="V70" s="21">
        <v>3.6791109999999998</v>
      </c>
      <c r="W70" s="21"/>
      <c r="X70" s="21"/>
      <c r="Y70" s="21">
        <v>1.937667</v>
      </c>
      <c r="Z70" s="21">
        <v>2.9109129999999999</v>
      </c>
      <c r="AA70" s="21"/>
    </row>
    <row r="71" spans="1:27" x14ac:dyDescent="0.2">
      <c r="A71" s="23">
        <v>69</v>
      </c>
      <c r="B71" s="23" t="s">
        <v>60</v>
      </c>
      <c r="C71" s="24">
        <v>3.8507600000000002</v>
      </c>
      <c r="D71">
        <v>69</v>
      </c>
      <c r="E71">
        <v>10</v>
      </c>
      <c r="F71" s="25">
        <v>0.28499530000000001</v>
      </c>
      <c r="G71" s="21">
        <v>5.0577019999999999</v>
      </c>
      <c r="H71" s="21">
        <v>2.2827829999999998</v>
      </c>
      <c r="I71" s="28">
        <v>3.3719980000000001</v>
      </c>
      <c r="J71" s="28">
        <v>4.3155770000000002</v>
      </c>
      <c r="K71" s="21">
        <v>4.7786759999999999</v>
      </c>
      <c r="L71" s="21"/>
      <c r="M71" s="21"/>
      <c r="N71" s="21">
        <v>4.3435170000000003</v>
      </c>
      <c r="O71" s="21">
        <v>5.0577019999999999</v>
      </c>
      <c r="P71" s="21"/>
      <c r="Q71" s="21">
        <v>4.4222409999999996</v>
      </c>
      <c r="R71" s="21"/>
      <c r="S71" s="21"/>
      <c r="T71" s="21"/>
      <c r="U71" s="21"/>
      <c r="V71" s="21">
        <v>3.6791109999999998</v>
      </c>
      <c r="W71" s="21">
        <v>2.2827829999999998</v>
      </c>
      <c r="X71" s="21">
        <v>4.6948990000000004</v>
      </c>
      <c r="Y71" s="21">
        <v>2.6065299999999998</v>
      </c>
      <c r="Z71" s="21">
        <v>3.453649</v>
      </c>
      <c r="AA71" s="21">
        <v>3.1884929999999998</v>
      </c>
    </row>
    <row r="72" spans="1:27" x14ac:dyDescent="0.2">
      <c r="A72" s="23">
        <v>69</v>
      </c>
      <c r="B72" s="23" t="s">
        <v>63</v>
      </c>
      <c r="C72" s="24">
        <v>3.9069129999999999</v>
      </c>
      <c r="D72">
        <v>69</v>
      </c>
      <c r="E72">
        <v>9</v>
      </c>
      <c r="F72" s="25">
        <v>0.1948821</v>
      </c>
      <c r="G72" s="21">
        <v>4.784618</v>
      </c>
      <c r="H72" s="21">
        <v>3.189486</v>
      </c>
      <c r="I72" s="28">
        <v>3.594722</v>
      </c>
      <c r="J72" s="28">
        <v>4.2352359999999996</v>
      </c>
      <c r="K72" s="21"/>
      <c r="L72" s="21"/>
      <c r="M72" s="21">
        <v>3.899607</v>
      </c>
      <c r="N72" s="21"/>
      <c r="O72" s="21">
        <v>3.189486</v>
      </c>
      <c r="P72" s="21"/>
      <c r="Q72" s="21">
        <v>3.3011629999999998</v>
      </c>
      <c r="R72" s="21">
        <v>4.4784430000000004</v>
      </c>
      <c r="S72" s="21">
        <v>4.7343299999999999</v>
      </c>
      <c r="T72" s="21"/>
      <c r="U72" s="21"/>
      <c r="V72" s="21">
        <v>3.6791109999999998</v>
      </c>
      <c r="W72" s="21"/>
      <c r="X72" s="21"/>
      <c r="Y72" s="21">
        <v>3.453649</v>
      </c>
      <c r="Z72" s="21">
        <v>3.641807</v>
      </c>
      <c r="AA72" s="21">
        <v>4.784618</v>
      </c>
    </row>
    <row r="73" spans="1:27" x14ac:dyDescent="0.2">
      <c r="A73" s="23">
        <v>69</v>
      </c>
      <c r="B73" s="23" t="s">
        <v>278</v>
      </c>
      <c r="C73" s="24">
        <v>3.942666</v>
      </c>
      <c r="D73">
        <v>69</v>
      </c>
      <c r="E73">
        <v>6</v>
      </c>
      <c r="F73" s="25">
        <v>0.20912500000000001</v>
      </c>
      <c r="G73" s="21">
        <v>4.4540030000000002</v>
      </c>
      <c r="H73" s="21">
        <v>3.189486</v>
      </c>
      <c r="I73" s="28">
        <v>3.5764399999999998</v>
      </c>
      <c r="J73" s="28">
        <v>4.2693909999999997</v>
      </c>
      <c r="K73" s="21"/>
      <c r="L73" s="21"/>
      <c r="M73" s="21"/>
      <c r="N73" s="21">
        <v>4.3435170000000003</v>
      </c>
      <c r="O73" s="21">
        <v>3.189486</v>
      </c>
      <c r="P73" s="21">
        <v>4.0106510000000002</v>
      </c>
      <c r="Q73" s="21">
        <v>3.3011629999999998</v>
      </c>
      <c r="R73" s="21"/>
      <c r="S73" s="21"/>
      <c r="T73" s="21"/>
      <c r="U73" s="21"/>
      <c r="V73" s="21"/>
      <c r="W73" s="21"/>
      <c r="X73" s="21"/>
      <c r="Y73" s="21">
        <v>4.3571770000000001</v>
      </c>
      <c r="Z73" s="21">
        <v>4.4540030000000002</v>
      </c>
      <c r="AA73" s="21"/>
    </row>
    <row r="74" spans="1:27" x14ac:dyDescent="0.2">
      <c r="A74" s="23">
        <v>69</v>
      </c>
      <c r="B74" s="23" t="s">
        <v>61</v>
      </c>
      <c r="C74" s="24">
        <v>3.8792170000000001</v>
      </c>
      <c r="D74">
        <v>69</v>
      </c>
      <c r="E74">
        <v>3</v>
      </c>
      <c r="F74" s="25">
        <v>0.34578710000000001</v>
      </c>
      <c r="G74" s="21">
        <v>4.6948990000000004</v>
      </c>
      <c r="H74" s="21">
        <v>3.3011629999999998</v>
      </c>
      <c r="I74" s="28">
        <v>3.4146380000000001</v>
      </c>
      <c r="J74" s="28">
        <v>4.3437950000000001</v>
      </c>
      <c r="K74" s="21"/>
      <c r="L74" s="21">
        <v>3.6415869999999999</v>
      </c>
      <c r="M74" s="21"/>
      <c r="N74" s="21"/>
      <c r="O74" s="21"/>
      <c r="P74" s="21"/>
      <c r="Q74" s="21">
        <v>3.3011629999999998</v>
      </c>
      <c r="R74" s="21"/>
      <c r="S74" s="21"/>
      <c r="T74" s="21"/>
      <c r="U74" s="21"/>
      <c r="V74" s="21"/>
      <c r="W74" s="21"/>
      <c r="X74" s="21">
        <v>4.6948990000000004</v>
      </c>
      <c r="Y74" s="21"/>
      <c r="Z74" s="21"/>
      <c r="AA74" s="21"/>
    </row>
    <row r="75" spans="1:27" x14ac:dyDescent="0.2">
      <c r="A75" s="23">
        <v>73</v>
      </c>
      <c r="B75" s="23" t="s">
        <v>65</v>
      </c>
      <c r="C75" s="24">
        <v>3.7741099999999999</v>
      </c>
      <c r="D75">
        <v>73</v>
      </c>
      <c r="E75">
        <v>10</v>
      </c>
      <c r="F75" s="25">
        <v>0.24201610000000001</v>
      </c>
      <c r="G75" s="21">
        <v>5.2070540000000003</v>
      </c>
      <c r="H75" s="21">
        <v>2.8045909999999998</v>
      </c>
      <c r="I75" s="28">
        <v>3.3992290000000001</v>
      </c>
      <c r="J75" s="28">
        <v>4.1955200000000001</v>
      </c>
      <c r="K75" s="21"/>
      <c r="L75" s="21"/>
      <c r="M75" s="21"/>
      <c r="N75" s="21">
        <v>4.9035880000000001</v>
      </c>
      <c r="O75" s="21">
        <v>3.189486</v>
      </c>
      <c r="P75" s="21"/>
      <c r="Q75" s="21">
        <v>3.3011629999999998</v>
      </c>
      <c r="R75" s="21">
        <v>2.8045909999999998</v>
      </c>
      <c r="S75" s="21">
        <v>3.5943679999999998</v>
      </c>
      <c r="T75" s="21"/>
      <c r="U75" s="21"/>
      <c r="V75" s="21">
        <v>5.2070540000000003</v>
      </c>
      <c r="W75" s="21">
        <v>3.451927</v>
      </c>
      <c r="X75" s="21"/>
      <c r="Y75" s="21">
        <v>3.451927</v>
      </c>
      <c r="Z75" s="21">
        <v>3.3250739999999999</v>
      </c>
      <c r="AA75" s="21">
        <v>4.5119179999999997</v>
      </c>
    </row>
    <row r="76" spans="1:27" x14ac:dyDescent="0.2">
      <c r="A76" s="23">
        <v>73</v>
      </c>
      <c r="B76" s="23" t="s">
        <v>58</v>
      </c>
      <c r="C76" s="24">
        <v>3.7592989999999999</v>
      </c>
      <c r="D76">
        <v>73</v>
      </c>
      <c r="E76">
        <v>7</v>
      </c>
      <c r="F76" s="25">
        <v>0.6704753</v>
      </c>
      <c r="G76" s="21">
        <v>7.9673920000000003</v>
      </c>
      <c r="H76" s="21">
        <v>2.2365390000000001</v>
      </c>
      <c r="I76" s="28">
        <v>2.8340909999999999</v>
      </c>
      <c r="J76" s="28">
        <v>5.0570430000000002</v>
      </c>
      <c r="K76" s="21">
        <v>2.3662380000000001</v>
      </c>
      <c r="L76" s="21"/>
      <c r="M76" s="21"/>
      <c r="N76" s="21">
        <v>2.2365390000000001</v>
      </c>
      <c r="O76" s="21">
        <v>3.189486</v>
      </c>
      <c r="P76" s="21"/>
      <c r="Q76" s="21">
        <v>3.3011629999999998</v>
      </c>
      <c r="R76" s="21"/>
      <c r="S76" s="21"/>
      <c r="T76" s="21"/>
      <c r="U76" s="21"/>
      <c r="V76" s="21">
        <v>3.6791109999999998</v>
      </c>
      <c r="W76" s="21"/>
      <c r="X76" s="21"/>
      <c r="Y76" s="21">
        <v>7.9673920000000003</v>
      </c>
      <c r="Z76" s="21">
        <v>3.575164</v>
      </c>
      <c r="AA76" s="21"/>
    </row>
    <row r="77" spans="1:27" x14ac:dyDescent="0.2">
      <c r="A77" s="23">
        <v>75</v>
      </c>
      <c r="B77" s="23" t="s">
        <v>74</v>
      </c>
      <c r="C77" s="24">
        <v>3.6355729999999999</v>
      </c>
      <c r="D77">
        <v>75</v>
      </c>
      <c r="E77">
        <v>12</v>
      </c>
      <c r="F77" s="25">
        <v>0.26062449999999998</v>
      </c>
      <c r="G77" s="21">
        <v>5.3874199999999997</v>
      </c>
      <c r="H77" s="21">
        <v>2.2365390000000001</v>
      </c>
      <c r="I77" s="28">
        <v>3.2125050000000002</v>
      </c>
      <c r="J77" s="28">
        <v>4.0804299999999998</v>
      </c>
      <c r="K77" s="21"/>
      <c r="L77" s="21"/>
      <c r="M77" s="21"/>
      <c r="N77" s="21">
        <v>2.2365390000000001</v>
      </c>
      <c r="O77" s="21">
        <v>3.189486</v>
      </c>
      <c r="P77" s="21"/>
      <c r="Q77" s="21">
        <v>2.5943640000000001</v>
      </c>
      <c r="R77" s="21">
        <v>3.6424439999999998</v>
      </c>
      <c r="S77" s="21">
        <v>3.4520580000000001</v>
      </c>
      <c r="T77" s="21">
        <v>4.4540030000000002</v>
      </c>
      <c r="U77" s="21">
        <v>3.461776</v>
      </c>
      <c r="V77" s="21">
        <v>2.5588190000000002</v>
      </c>
      <c r="W77" s="21">
        <v>4.6813440000000002</v>
      </c>
      <c r="X77" s="21"/>
      <c r="Y77" s="21">
        <v>5.3874199999999997</v>
      </c>
      <c r="Z77" s="21">
        <v>4.2792700000000004</v>
      </c>
      <c r="AA77" s="21">
        <v>3.6893530000000001</v>
      </c>
    </row>
    <row r="78" spans="1:27" x14ac:dyDescent="0.2">
      <c r="A78" s="23">
        <v>75</v>
      </c>
      <c r="B78" s="23" t="s">
        <v>68</v>
      </c>
      <c r="C78" s="24">
        <v>3.6121460000000001</v>
      </c>
      <c r="D78">
        <v>75</v>
      </c>
      <c r="E78">
        <v>10</v>
      </c>
      <c r="F78" s="25">
        <v>0.16532459999999999</v>
      </c>
      <c r="G78" s="21">
        <v>4.9035880000000001</v>
      </c>
      <c r="H78" s="21">
        <v>2.8113160000000001</v>
      </c>
      <c r="I78" s="28">
        <v>3.3624420000000002</v>
      </c>
      <c r="J78" s="28">
        <v>3.9052370000000001</v>
      </c>
      <c r="K78" s="21"/>
      <c r="L78" s="21"/>
      <c r="M78" s="21"/>
      <c r="N78" s="21">
        <v>4.9035880000000001</v>
      </c>
      <c r="O78" s="21">
        <v>3.189486</v>
      </c>
      <c r="P78" s="21">
        <v>4.0106510000000002</v>
      </c>
      <c r="Q78" s="21">
        <v>3.3011629999999998</v>
      </c>
      <c r="R78" s="21">
        <v>3.4141729999999999</v>
      </c>
      <c r="S78" s="21">
        <v>3.5943679999999998</v>
      </c>
      <c r="T78" s="21"/>
      <c r="U78" s="21"/>
      <c r="V78" s="21">
        <v>3.6791109999999998</v>
      </c>
      <c r="W78" s="21"/>
      <c r="X78" s="21"/>
      <c r="Y78" s="21">
        <v>3.575164</v>
      </c>
      <c r="Z78" s="21">
        <v>2.8113160000000001</v>
      </c>
      <c r="AA78" s="21">
        <v>3.6424439999999998</v>
      </c>
    </row>
    <row r="79" spans="1:27" x14ac:dyDescent="0.2">
      <c r="A79" s="23">
        <v>77</v>
      </c>
      <c r="B79" s="23" t="s">
        <v>89</v>
      </c>
      <c r="C79" s="24">
        <v>3.5119060000000002</v>
      </c>
      <c r="D79">
        <v>77</v>
      </c>
      <c r="E79">
        <v>6</v>
      </c>
      <c r="F79" s="25">
        <v>0.64901439999999999</v>
      </c>
      <c r="G79" s="21">
        <v>5.6951029999999996</v>
      </c>
      <c r="H79" s="21">
        <v>1.7762260000000001</v>
      </c>
      <c r="I79" s="28">
        <v>2.4502540000000002</v>
      </c>
      <c r="J79" s="28">
        <v>4.6196869999999999</v>
      </c>
      <c r="K79" s="21">
        <v>1.7762260000000001</v>
      </c>
      <c r="L79" s="21"/>
      <c r="M79" s="21"/>
      <c r="N79" s="21"/>
      <c r="O79" s="21"/>
      <c r="P79" s="21"/>
      <c r="Q79" s="21">
        <v>2.5943640000000001</v>
      </c>
      <c r="R79" s="21"/>
      <c r="S79" s="21"/>
      <c r="T79" s="21"/>
      <c r="U79" s="21"/>
      <c r="V79" s="21">
        <v>3.6791109999999998</v>
      </c>
      <c r="W79" s="21"/>
      <c r="X79" s="21">
        <v>1.8179890000000001</v>
      </c>
      <c r="Y79" s="21">
        <v>5.6951029999999996</v>
      </c>
      <c r="Z79" s="21">
        <v>5.5086399999999998</v>
      </c>
      <c r="AA79" s="21"/>
    </row>
    <row r="80" spans="1:27" x14ac:dyDescent="0.2">
      <c r="A80" s="23">
        <v>77</v>
      </c>
      <c r="B80" s="23" t="s">
        <v>77</v>
      </c>
      <c r="C80" s="24">
        <v>3.516105</v>
      </c>
      <c r="D80">
        <v>77</v>
      </c>
      <c r="E80">
        <v>6</v>
      </c>
      <c r="F80" s="25">
        <v>0.44074200000000002</v>
      </c>
      <c r="G80" s="21">
        <v>5.7710780000000002</v>
      </c>
      <c r="H80" s="21">
        <v>2.2861699999999998</v>
      </c>
      <c r="I80" s="28">
        <v>2.881567</v>
      </c>
      <c r="J80" s="28">
        <v>4.3273380000000001</v>
      </c>
      <c r="K80" s="21">
        <v>2.9792200000000002</v>
      </c>
      <c r="L80" s="21"/>
      <c r="M80" s="21"/>
      <c r="N80" s="21">
        <v>3.5166550000000001</v>
      </c>
      <c r="O80" s="21"/>
      <c r="P80" s="21"/>
      <c r="Q80" s="21">
        <v>5.7710780000000002</v>
      </c>
      <c r="R80" s="21"/>
      <c r="S80" s="21"/>
      <c r="T80" s="21"/>
      <c r="U80" s="21"/>
      <c r="V80" s="21"/>
      <c r="W80" s="21"/>
      <c r="X80" s="21">
        <v>3.3854030000000002</v>
      </c>
      <c r="Y80" s="21">
        <v>2.2861699999999998</v>
      </c>
      <c r="Z80" s="21">
        <v>3.1581060000000001</v>
      </c>
      <c r="AA80" s="21"/>
    </row>
    <row r="81" spans="1:27" x14ac:dyDescent="0.2">
      <c r="A81" s="23">
        <v>77</v>
      </c>
      <c r="B81" s="23" t="s">
        <v>73</v>
      </c>
      <c r="C81" s="24">
        <v>3.5296859999999999</v>
      </c>
      <c r="D81">
        <v>77</v>
      </c>
      <c r="E81">
        <v>3</v>
      </c>
      <c r="F81" s="25">
        <v>0.92423409999999995</v>
      </c>
      <c r="G81" s="21">
        <v>5.7710780000000002</v>
      </c>
      <c r="H81" s="21">
        <v>2.1171120000000001</v>
      </c>
      <c r="I81" s="28">
        <v>2.3116979999999998</v>
      </c>
      <c r="J81" s="28">
        <v>4.7476750000000001</v>
      </c>
      <c r="K81" s="21"/>
      <c r="L81" s="21">
        <v>2.1171120000000001</v>
      </c>
      <c r="M81" s="21"/>
      <c r="N81" s="21"/>
      <c r="O81" s="21"/>
      <c r="P81" s="21"/>
      <c r="Q81" s="21">
        <v>5.7710780000000002</v>
      </c>
      <c r="R81" s="21"/>
      <c r="S81" s="21"/>
      <c r="T81" s="21"/>
      <c r="U81" s="21"/>
      <c r="V81" s="21"/>
      <c r="W81" s="21"/>
      <c r="X81" s="21">
        <v>2.700869</v>
      </c>
      <c r="Y81" s="21"/>
      <c r="Z81" s="21"/>
      <c r="AA81" s="21"/>
    </row>
    <row r="82" spans="1:27" x14ac:dyDescent="0.2">
      <c r="A82" s="23">
        <v>80</v>
      </c>
      <c r="B82" s="23" t="s">
        <v>75</v>
      </c>
      <c r="C82" s="24">
        <v>3.4466739999999998</v>
      </c>
      <c r="D82">
        <v>80</v>
      </c>
      <c r="E82">
        <v>9</v>
      </c>
      <c r="F82" s="25">
        <v>0.28585199999999999</v>
      </c>
      <c r="G82" s="21">
        <v>5.2070540000000003</v>
      </c>
      <c r="H82" s="21">
        <v>2.5130279999999998</v>
      </c>
      <c r="I82" s="28">
        <v>3.0038010000000002</v>
      </c>
      <c r="J82" s="28">
        <v>3.938504</v>
      </c>
      <c r="K82" s="21"/>
      <c r="L82" s="21"/>
      <c r="M82" s="21"/>
      <c r="N82" s="21">
        <v>3.0898370000000002</v>
      </c>
      <c r="O82" s="21">
        <v>3.189486</v>
      </c>
      <c r="P82" s="21"/>
      <c r="Q82" s="21">
        <v>3.3011629999999998</v>
      </c>
      <c r="R82" s="21">
        <v>3.0505170000000001</v>
      </c>
      <c r="S82" s="21">
        <v>4.6813440000000002</v>
      </c>
      <c r="T82" s="21"/>
      <c r="U82" s="21"/>
      <c r="V82" s="21">
        <v>5.2070540000000003</v>
      </c>
      <c r="W82" s="21"/>
      <c r="X82" s="21"/>
      <c r="Y82" s="21">
        <v>2.5258600000000002</v>
      </c>
      <c r="Z82" s="21">
        <v>2.5130279999999998</v>
      </c>
      <c r="AA82" s="21">
        <v>3.461776</v>
      </c>
    </row>
    <row r="83" spans="1:27" x14ac:dyDescent="0.2">
      <c r="A83" s="23">
        <v>80</v>
      </c>
      <c r="B83" s="23" t="s">
        <v>70</v>
      </c>
      <c r="C83" s="24">
        <v>3.4248919999999998</v>
      </c>
      <c r="D83">
        <v>80</v>
      </c>
      <c r="E83">
        <v>7</v>
      </c>
      <c r="F83" s="25">
        <v>0.1037423</v>
      </c>
      <c r="G83" s="21">
        <v>3.85284</v>
      </c>
      <c r="H83" s="21">
        <v>2.9881449999999998</v>
      </c>
      <c r="I83" s="28">
        <v>3.255099</v>
      </c>
      <c r="J83" s="28">
        <v>3.5960999999999999</v>
      </c>
      <c r="K83" s="21"/>
      <c r="L83" s="21"/>
      <c r="M83" s="21"/>
      <c r="N83" s="21">
        <v>3.85284</v>
      </c>
      <c r="O83" s="21">
        <v>3.189486</v>
      </c>
      <c r="P83" s="21"/>
      <c r="Q83" s="21">
        <v>3.3011629999999998</v>
      </c>
      <c r="R83" s="21"/>
      <c r="S83" s="21"/>
      <c r="T83" s="21"/>
      <c r="U83" s="21"/>
      <c r="V83" s="21">
        <v>3.6791109999999998</v>
      </c>
      <c r="W83" s="21"/>
      <c r="X83" s="21"/>
      <c r="Y83" s="21">
        <v>3.4415429999999998</v>
      </c>
      <c r="Z83" s="21">
        <v>2.9881449999999998</v>
      </c>
      <c r="AA83" s="21">
        <v>3.5219529999999999</v>
      </c>
    </row>
    <row r="84" spans="1:27" x14ac:dyDescent="0.2">
      <c r="A84" s="23">
        <v>80</v>
      </c>
      <c r="B84" s="23" t="s">
        <v>76</v>
      </c>
      <c r="C84" s="24">
        <v>3.3889670000000001</v>
      </c>
      <c r="D84">
        <v>80</v>
      </c>
      <c r="E84">
        <v>8</v>
      </c>
      <c r="F84" s="25">
        <v>0.26262999999999997</v>
      </c>
      <c r="G84" s="21">
        <v>4.4540030000000002</v>
      </c>
      <c r="H84" s="21">
        <v>2.5588190000000002</v>
      </c>
      <c r="I84" s="28">
        <v>2.9634179999999999</v>
      </c>
      <c r="J84" s="28">
        <v>3.8246009999999999</v>
      </c>
      <c r="K84" s="21"/>
      <c r="L84" s="21"/>
      <c r="M84" s="21">
        <v>3.899607</v>
      </c>
      <c r="N84" s="21"/>
      <c r="O84" s="21">
        <v>3.189486</v>
      </c>
      <c r="P84" s="21"/>
      <c r="Q84" s="21">
        <v>4.4222409999999996</v>
      </c>
      <c r="R84" s="21">
        <v>4.4540030000000002</v>
      </c>
      <c r="S84" s="21">
        <v>3.453649</v>
      </c>
      <c r="T84" s="21"/>
      <c r="U84" s="21"/>
      <c r="V84" s="21">
        <v>2.5588190000000002</v>
      </c>
      <c r="W84" s="21"/>
      <c r="X84" s="21"/>
      <c r="Y84" s="21">
        <v>2.5669659999999999</v>
      </c>
      <c r="Z84" s="21">
        <v>2.5669659999999999</v>
      </c>
      <c r="AA84" s="21"/>
    </row>
    <row r="85" spans="1:27" x14ac:dyDescent="0.2">
      <c r="A85" s="23">
        <v>80</v>
      </c>
      <c r="B85" s="23" t="s">
        <v>82</v>
      </c>
      <c r="C85" s="24">
        <v>3.4434079999999998</v>
      </c>
      <c r="D85">
        <v>80</v>
      </c>
      <c r="E85">
        <v>8</v>
      </c>
      <c r="F85" s="25">
        <v>0.3727528</v>
      </c>
      <c r="G85" s="21">
        <v>5.2070540000000003</v>
      </c>
      <c r="H85" s="21">
        <v>2.2347440000000001</v>
      </c>
      <c r="I85" s="28">
        <v>2.8504320000000001</v>
      </c>
      <c r="J85" s="28">
        <v>4.0767519999999999</v>
      </c>
      <c r="K85" s="21">
        <v>2.9792200000000002</v>
      </c>
      <c r="L85" s="21"/>
      <c r="M85" s="21"/>
      <c r="N85" s="21">
        <v>2.2365390000000001</v>
      </c>
      <c r="O85" s="21">
        <v>3.189486</v>
      </c>
      <c r="P85" s="21"/>
      <c r="Q85" s="21">
        <v>4.4222409999999996</v>
      </c>
      <c r="R85" s="21"/>
      <c r="S85" s="21"/>
      <c r="T85" s="21"/>
      <c r="U85" s="21"/>
      <c r="V85" s="21">
        <v>5.2070540000000003</v>
      </c>
      <c r="W85" s="21">
        <v>2.7770769999999998</v>
      </c>
      <c r="X85" s="21"/>
      <c r="Y85" s="21">
        <v>4.5009069999999998</v>
      </c>
      <c r="Z85" s="21"/>
      <c r="AA85" s="21">
        <v>2.2347440000000001</v>
      </c>
    </row>
    <row r="86" spans="1:27" x14ac:dyDescent="0.2">
      <c r="A86" s="23">
        <v>80</v>
      </c>
      <c r="B86" s="23" t="s">
        <v>78</v>
      </c>
      <c r="C86" s="24">
        <v>3.3856069999999998</v>
      </c>
      <c r="D86">
        <v>80</v>
      </c>
      <c r="E86">
        <v>9</v>
      </c>
      <c r="F86" s="25">
        <v>0.16034480000000001</v>
      </c>
      <c r="G86" s="21">
        <v>4.0995020000000002</v>
      </c>
      <c r="H86" s="21">
        <v>2.3626079999999998</v>
      </c>
      <c r="I86" s="28">
        <v>3.1118510000000001</v>
      </c>
      <c r="J86" s="28">
        <v>3.6381709999999998</v>
      </c>
      <c r="K86" s="21"/>
      <c r="L86" s="21"/>
      <c r="M86" s="21"/>
      <c r="N86" s="21">
        <v>3.85284</v>
      </c>
      <c r="O86" s="21">
        <v>3.189486</v>
      </c>
      <c r="P86" s="21"/>
      <c r="Q86" s="21">
        <v>3.3011629999999998</v>
      </c>
      <c r="R86" s="21">
        <v>3.5457700000000001</v>
      </c>
      <c r="S86" s="21">
        <v>4.0995020000000002</v>
      </c>
      <c r="T86" s="21"/>
      <c r="U86" s="21"/>
      <c r="V86" s="21">
        <v>3.6791109999999998</v>
      </c>
      <c r="W86" s="21"/>
      <c r="X86" s="21"/>
      <c r="Y86" s="21">
        <v>2.3626079999999998</v>
      </c>
      <c r="Z86" s="21">
        <v>3.461776</v>
      </c>
      <c r="AA86" s="21">
        <v>2.978202</v>
      </c>
    </row>
    <row r="87" spans="1:27" x14ac:dyDescent="0.2">
      <c r="A87" s="23">
        <v>80</v>
      </c>
      <c r="B87" s="23" t="s">
        <v>80</v>
      </c>
      <c r="C87" s="24">
        <v>3.3810039999999999</v>
      </c>
      <c r="D87">
        <v>80</v>
      </c>
      <c r="E87">
        <v>11</v>
      </c>
      <c r="F87" s="25">
        <v>0.14577960000000001</v>
      </c>
      <c r="G87" s="21">
        <v>4.0995020000000002</v>
      </c>
      <c r="H87" s="21">
        <v>2.5588190000000002</v>
      </c>
      <c r="I87" s="28">
        <v>3.1399430000000002</v>
      </c>
      <c r="J87" s="28">
        <v>3.6225369999999999</v>
      </c>
      <c r="K87" s="21"/>
      <c r="L87" s="21"/>
      <c r="M87" s="21"/>
      <c r="N87" s="21">
        <v>3.85284</v>
      </c>
      <c r="O87" s="21">
        <v>3.189486</v>
      </c>
      <c r="P87" s="21"/>
      <c r="Q87" s="21">
        <v>3.3011629999999998</v>
      </c>
      <c r="R87" s="21">
        <v>4.0995020000000002</v>
      </c>
      <c r="S87" s="21">
        <v>3.935257</v>
      </c>
      <c r="T87" s="21">
        <v>2.6557629999999999</v>
      </c>
      <c r="U87" s="21">
        <v>3.1889539999999998</v>
      </c>
      <c r="V87" s="21">
        <v>2.5588190000000002</v>
      </c>
      <c r="W87" s="21"/>
      <c r="X87" s="21"/>
      <c r="Y87" s="21">
        <v>3.1581060000000001</v>
      </c>
      <c r="Z87" s="21">
        <v>3.444569</v>
      </c>
      <c r="AA87" s="21">
        <v>3.806581</v>
      </c>
    </row>
    <row r="88" spans="1:27" x14ac:dyDescent="0.2">
      <c r="A88" s="23">
        <v>86</v>
      </c>
      <c r="B88" s="23" t="s">
        <v>69</v>
      </c>
      <c r="C88" s="24">
        <v>3.3289659999999999</v>
      </c>
      <c r="D88">
        <v>86</v>
      </c>
      <c r="E88">
        <v>10</v>
      </c>
      <c r="F88" s="25">
        <v>0.26809709999999998</v>
      </c>
      <c r="G88" s="21">
        <v>5.4446750000000002</v>
      </c>
      <c r="H88" s="21">
        <v>2.263147</v>
      </c>
      <c r="I88" s="28">
        <v>2.923759</v>
      </c>
      <c r="J88" s="28">
        <v>3.801758</v>
      </c>
      <c r="K88" s="21"/>
      <c r="L88" s="21"/>
      <c r="M88" s="21"/>
      <c r="N88" s="21">
        <v>5.4446750000000002</v>
      </c>
      <c r="O88" s="21">
        <v>3.189486</v>
      </c>
      <c r="P88" s="21">
        <v>4.0106510000000002</v>
      </c>
      <c r="Q88" s="21">
        <v>3.3011629999999998</v>
      </c>
      <c r="R88" s="21">
        <v>3.1889539999999998</v>
      </c>
      <c r="S88" s="21">
        <v>2.263147</v>
      </c>
      <c r="T88" s="21"/>
      <c r="U88" s="21"/>
      <c r="V88" s="21">
        <v>2.5588190000000002</v>
      </c>
      <c r="W88" s="21"/>
      <c r="X88" s="21"/>
      <c r="Y88" s="21">
        <v>3.461776</v>
      </c>
      <c r="Z88" s="21">
        <v>3.2185280000000001</v>
      </c>
      <c r="AA88" s="21">
        <v>2.65246</v>
      </c>
    </row>
    <row r="89" spans="1:27" x14ac:dyDescent="0.2">
      <c r="A89" s="23">
        <v>86</v>
      </c>
      <c r="B89" s="23" t="s">
        <v>85</v>
      </c>
      <c r="C89" s="24">
        <v>3.341237</v>
      </c>
      <c r="D89">
        <v>86</v>
      </c>
      <c r="E89">
        <v>7</v>
      </c>
      <c r="F89" s="25">
        <v>0.1754407</v>
      </c>
      <c r="G89" s="21">
        <v>4.1589410000000004</v>
      </c>
      <c r="H89" s="21">
        <v>2.5588190000000002</v>
      </c>
      <c r="I89" s="28">
        <v>3.0571920000000001</v>
      </c>
      <c r="J89" s="28">
        <v>3.63367</v>
      </c>
      <c r="K89" s="21"/>
      <c r="L89" s="21"/>
      <c r="M89" s="21"/>
      <c r="N89" s="21">
        <v>3.0898370000000002</v>
      </c>
      <c r="O89" s="21">
        <v>3.189486</v>
      </c>
      <c r="P89" s="21"/>
      <c r="Q89" s="21">
        <v>3.3011629999999998</v>
      </c>
      <c r="R89" s="21"/>
      <c r="S89" s="21"/>
      <c r="T89" s="21"/>
      <c r="U89" s="21"/>
      <c r="V89" s="21">
        <v>2.5588190000000002</v>
      </c>
      <c r="W89" s="21"/>
      <c r="X89" s="21"/>
      <c r="Y89" s="21">
        <v>3.4010579999999999</v>
      </c>
      <c r="Z89" s="21">
        <v>3.6893530000000001</v>
      </c>
      <c r="AA89" s="21">
        <v>4.1589410000000004</v>
      </c>
    </row>
    <row r="90" spans="1:27" x14ac:dyDescent="0.2">
      <c r="A90" s="23">
        <v>86</v>
      </c>
      <c r="B90" s="23" t="s">
        <v>71</v>
      </c>
      <c r="C90" s="24">
        <v>3.2661989999999999</v>
      </c>
      <c r="D90">
        <v>86</v>
      </c>
      <c r="E90">
        <v>6</v>
      </c>
      <c r="F90" s="25">
        <v>0.2280886</v>
      </c>
      <c r="G90" s="21">
        <v>4.4222409999999996</v>
      </c>
      <c r="H90" s="21">
        <v>2.5588190000000002</v>
      </c>
      <c r="I90" s="28">
        <v>2.9329399999999999</v>
      </c>
      <c r="J90" s="28">
        <v>3.6775910000000001</v>
      </c>
      <c r="K90" s="21"/>
      <c r="L90" s="21"/>
      <c r="M90" s="21"/>
      <c r="N90" s="21">
        <v>3.0898370000000002</v>
      </c>
      <c r="O90" s="21">
        <v>3.189486</v>
      </c>
      <c r="P90" s="21"/>
      <c r="Q90" s="21">
        <v>4.4222409999999996</v>
      </c>
      <c r="R90" s="21"/>
      <c r="S90" s="21"/>
      <c r="T90" s="21"/>
      <c r="U90" s="21"/>
      <c r="V90" s="21">
        <v>2.5588190000000002</v>
      </c>
      <c r="W90" s="21"/>
      <c r="X90" s="21"/>
      <c r="Y90" s="21">
        <v>3.0505170000000001</v>
      </c>
      <c r="Z90" s="21">
        <v>3.2862969999999998</v>
      </c>
      <c r="AA90" s="21"/>
    </row>
    <row r="91" spans="1:27" x14ac:dyDescent="0.2">
      <c r="A91" s="23">
        <v>86</v>
      </c>
      <c r="B91" s="23" t="s">
        <v>79</v>
      </c>
      <c r="C91" s="24">
        <v>3.3127949999999999</v>
      </c>
      <c r="D91">
        <v>86</v>
      </c>
      <c r="E91">
        <v>7</v>
      </c>
      <c r="F91" s="25">
        <v>0.19570679999999999</v>
      </c>
      <c r="G91" s="21">
        <v>4.3435170000000003</v>
      </c>
      <c r="H91" s="21">
        <v>2.5588190000000002</v>
      </c>
      <c r="I91" s="28">
        <v>3.005779</v>
      </c>
      <c r="J91" s="28">
        <v>3.6468880000000001</v>
      </c>
      <c r="K91" s="21"/>
      <c r="L91" s="21"/>
      <c r="M91" s="21"/>
      <c r="N91" s="21">
        <v>4.3435170000000003</v>
      </c>
      <c r="O91" s="21">
        <v>3.189486</v>
      </c>
      <c r="P91" s="21">
        <v>3.6655769999999999</v>
      </c>
      <c r="Q91" s="21">
        <v>3.3011629999999998</v>
      </c>
      <c r="R91" s="21"/>
      <c r="S91" s="21"/>
      <c r="T91" s="21"/>
      <c r="U91" s="21"/>
      <c r="V91" s="21">
        <v>2.5588190000000002</v>
      </c>
      <c r="W91" s="21"/>
      <c r="X91" s="21"/>
      <c r="Y91" s="21">
        <v>3.0655009999999998</v>
      </c>
      <c r="Z91" s="21">
        <v>3.0655009999999998</v>
      </c>
      <c r="AA91" s="21"/>
    </row>
    <row r="92" spans="1:27" x14ac:dyDescent="0.2">
      <c r="A92" s="23">
        <v>86</v>
      </c>
      <c r="B92" s="23" t="s">
        <v>92</v>
      </c>
      <c r="C92" s="24">
        <v>3.2951760000000001</v>
      </c>
      <c r="D92">
        <v>86</v>
      </c>
      <c r="E92">
        <v>8</v>
      </c>
      <c r="F92" s="25">
        <v>0.23355010000000001</v>
      </c>
      <c r="G92" s="21">
        <v>4.3512130000000004</v>
      </c>
      <c r="H92" s="21">
        <v>2.1171120000000001</v>
      </c>
      <c r="I92" s="28">
        <v>2.9088440000000002</v>
      </c>
      <c r="J92" s="28">
        <v>3.6770010000000002</v>
      </c>
      <c r="K92" s="21"/>
      <c r="L92" s="21">
        <v>2.1171120000000001</v>
      </c>
      <c r="M92" s="21"/>
      <c r="N92" s="21">
        <v>3.0898370000000002</v>
      </c>
      <c r="O92" s="21">
        <v>3.189486</v>
      </c>
      <c r="P92" s="21"/>
      <c r="Q92" s="21">
        <v>3.3011629999999998</v>
      </c>
      <c r="R92" s="21"/>
      <c r="S92" s="21"/>
      <c r="T92" s="21"/>
      <c r="U92" s="21"/>
      <c r="V92" s="21">
        <v>3.6791109999999998</v>
      </c>
      <c r="W92" s="21"/>
      <c r="X92" s="21">
        <v>2.700869</v>
      </c>
      <c r="Y92" s="21">
        <v>4.3512130000000004</v>
      </c>
      <c r="Z92" s="21">
        <v>3.9326180000000002</v>
      </c>
      <c r="AA92" s="21"/>
    </row>
    <row r="93" spans="1:27" x14ac:dyDescent="0.2">
      <c r="A93" s="23">
        <v>91</v>
      </c>
      <c r="B93" s="23" t="s">
        <v>87</v>
      </c>
      <c r="C93" s="24">
        <v>3.207211</v>
      </c>
      <c r="D93">
        <v>91</v>
      </c>
      <c r="E93">
        <v>6</v>
      </c>
      <c r="F93" s="25">
        <v>0.1187956</v>
      </c>
      <c r="G93" s="21">
        <v>3.5457700000000001</v>
      </c>
      <c r="H93" s="21">
        <v>2.700869</v>
      </c>
      <c r="I93" s="28">
        <v>3.0118649999999998</v>
      </c>
      <c r="J93" s="28">
        <v>3.3988520000000002</v>
      </c>
      <c r="K93" s="21"/>
      <c r="L93" s="21"/>
      <c r="M93" s="21"/>
      <c r="N93" s="21">
        <v>3.5166550000000001</v>
      </c>
      <c r="O93" s="21">
        <v>3.189486</v>
      </c>
      <c r="P93" s="21">
        <v>3.5457700000000001</v>
      </c>
      <c r="Q93" s="21">
        <v>3.3011629999999998</v>
      </c>
      <c r="R93" s="21"/>
      <c r="S93" s="21"/>
      <c r="T93" s="21"/>
      <c r="U93" s="21"/>
      <c r="V93" s="21"/>
      <c r="W93" s="21"/>
      <c r="X93" s="21">
        <v>2.700869</v>
      </c>
      <c r="Y93" s="21">
        <v>2.9893190000000001</v>
      </c>
      <c r="Z93" s="21"/>
      <c r="AA93" s="21"/>
    </row>
    <row r="94" spans="1:27" x14ac:dyDescent="0.2">
      <c r="A94" s="23">
        <v>91</v>
      </c>
      <c r="B94" s="23" t="s">
        <v>86</v>
      </c>
      <c r="C94" s="24">
        <v>3.1887949999999998</v>
      </c>
      <c r="D94">
        <v>91</v>
      </c>
      <c r="E94">
        <v>6</v>
      </c>
      <c r="F94" s="25">
        <v>0.34448299999999998</v>
      </c>
      <c r="G94" s="21">
        <v>4.3571770000000001</v>
      </c>
      <c r="H94" s="21">
        <v>1.948407</v>
      </c>
      <c r="I94" s="28">
        <v>2.613089</v>
      </c>
      <c r="J94" s="28">
        <v>3.771048</v>
      </c>
      <c r="K94" s="21">
        <v>4.3571770000000001</v>
      </c>
      <c r="L94" s="21"/>
      <c r="M94" s="21"/>
      <c r="N94" s="21">
        <v>3.85284</v>
      </c>
      <c r="O94" s="21"/>
      <c r="P94" s="21"/>
      <c r="Q94" s="21">
        <v>2.5943640000000001</v>
      </c>
      <c r="R94" s="21"/>
      <c r="S94" s="21"/>
      <c r="T94" s="21"/>
      <c r="U94" s="21"/>
      <c r="V94" s="21">
        <v>3.6791109999999998</v>
      </c>
      <c r="W94" s="21"/>
      <c r="X94" s="21">
        <v>2.700869</v>
      </c>
      <c r="Y94" s="21"/>
      <c r="Z94" s="21"/>
      <c r="AA94" s="21">
        <v>1.948407</v>
      </c>
    </row>
    <row r="95" spans="1:27" x14ac:dyDescent="0.2">
      <c r="A95" s="23">
        <v>91</v>
      </c>
      <c r="B95" s="23" t="s">
        <v>72</v>
      </c>
      <c r="C95" s="24">
        <v>3.1702729999999999</v>
      </c>
      <c r="D95">
        <v>91</v>
      </c>
      <c r="E95">
        <v>5</v>
      </c>
      <c r="F95" s="25">
        <v>0.3223454</v>
      </c>
      <c r="G95" s="21">
        <v>4.4222409999999996</v>
      </c>
      <c r="H95" s="21">
        <v>2.3557440000000001</v>
      </c>
      <c r="I95" s="28">
        <v>2.6714549999999999</v>
      </c>
      <c r="J95" s="28">
        <v>3.7368229999999998</v>
      </c>
      <c r="K95" s="21"/>
      <c r="L95" s="21"/>
      <c r="M95" s="21"/>
      <c r="N95" s="21"/>
      <c r="O95" s="21">
        <v>3.189486</v>
      </c>
      <c r="P95" s="21"/>
      <c r="Q95" s="21">
        <v>4.4222409999999996</v>
      </c>
      <c r="R95" s="21"/>
      <c r="S95" s="21"/>
      <c r="T95" s="21"/>
      <c r="U95" s="21"/>
      <c r="V95" s="21">
        <v>2.5588190000000002</v>
      </c>
      <c r="W95" s="21"/>
      <c r="X95" s="21"/>
      <c r="Y95" s="21">
        <v>2.3557440000000001</v>
      </c>
      <c r="Z95" s="21">
        <v>3.3250739999999999</v>
      </c>
      <c r="AA95" s="21"/>
    </row>
    <row r="96" spans="1:27" x14ac:dyDescent="0.2">
      <c r="A96" s="23">
        <v>91</v>
      </c>
      <c r="B96" s="23" t="s">
        <v>100</v>
      </c>
      <c r="C96" s="24">
        <v>3.1952449999999999</v>
      </c>
      <c r="D96">
        <v>91</v>
      </c>
      <c r="E96">
        <v>8</v>
      </c>
      <c r="F96" s="25">
        <v>0.31339600000000001</v>
      </c>
      <c r="G96" s="21">
        <v>5.2070540000000003</v>
      </c>
      <c r="H96" s="21">
        <v>2.154731</v>
      </c>
      <c r="I96" s="28">
        <v>2.7255669999999999</v>
      </c>
      <c r="J96" s="28">
        <v>3.7522069999999998</v>
      </c>
      <c r="K96" s="21">
        <v>3.6911969999999998</v>
      </c>
      <c r="L96" s="21"/>
      <c r="M96" s="21"/>
      <c r="N96" s="21">
        <v>2.5662400000000001</v>
      </c>
      <c r="O96" s="21">
        <v>3.189486</v>
      </c>
      <c r="P96" s="21"/>
      <c r="Q96" s="21">
        <v>2.5943640000000001</v>
      </c>
      <c r="R96" s="21"/>
      <c r="S96" s="21"/>
      <c r="T96" s="21"/>
      <c r="U96" s="21"/>
      <c r="V96" s="21">
        <v>5.2070540000000003</v>
      </c>
      <c r="W96" s="21"/>
      <c r="X96" s="21">
        <v>2.154731</v>
      </c>
      <c r="Y96" s="21">
        <v>2.8338130000000001</v>
      </c>
      <c r="Z96" s="21">
        <v>3.3250739999999999</v>
      </c>
      <c r="AA96" s="21"/>
    </row>
    <row r="97" spans="1:27" x14ac:dyDescent="0.2">
      <c r="A97" s="23">
        <v>95</v>
      </c>
      <c r="B97" s="23" t="s">
        <v>83</v>
      </c>
      <c r="C97" s="24">
        <v>3.0529459999999999</v>
      </c>
      <c r="D97">
        <v>95</v>
      </c>
      <c r="E97">
        <v>8</v>
      </c>
      <c r="F97" s="25">
        <v>0.18331700000000001</v>
      </c>
      <c r="G97" s="21">
        <v>3.9672200000000002</v>
      </c>
      <c r="H97" s="21">
        <v>2.2999719999999999</v>
      </c>
      <c r="I97" s="28">
        <v>2.7550249999999998</v>
      </c>
      <c r="J97" s="28">
        <v>3.3607830000000001</v>
      </c>
      <c r="K97" s="21"/>
      <c r="L97" s="21"/>
      <c r="M97" s="21"/>
      <c r="N97" s="21">
        <v>3.0898370000000002</v>
      </c>
      <c r="O97" s="21">
        <v>3.189486</v>
      </c>
      <c r="P97" s="21">
        <v>3.172552</v>
      </c>
      <c r="Q97" s="21">
        <v>2.5943640000000001</v>
      </c>
      <c r="R97" s="21"/>
      <c r="S97" s="21"/>
      <c r="T97" s="21"/>
      <c r="U97" s="21"/>
      <c r="V97" s="21">
        <v>2.5588190000000002</v>
      </c>
      <c r="W97" s="21"/>
      <c r="X97" s="21"/>
      <c r="Y97" s="21">
        <v>3.9672200000000002</v>
      </c>
      <c r="Z97" s="21">
        <v>3.55132</v>
      </c>
      <c r="AA97" s="21">
        <v>2.2999719999999999</v>
      </c>
    </row>
    <row r="98" spans="1:27" x14ac:dyDescent="0.2">
      <c r="A98" s="23">
        <v>95</v>
      </c>
      <c r="B98" s="23" t="s">
        <v>84</v>
      </c>
      <c r="C98" s="24">
        <v>3.0990869999999999</v>
      </c>
      <c r="D98">
        <v>95</v>
      </c>
      <c r="E98">
        <v>13</v>
      </c>
      <c r="F98" s="25">
        <v>0.1171536</v>
      </c>
      <c r="G98" s="21">
        <v>3.85284</v>
      </c>
      <c r="H98" s="21">
        <v>2.5588190000000002</v>
      </c>
      <c r="I98" s="28">
        <v>2.9079660000000001</v>
      </c>
      <c r="J98" s="28">
        <v>3.292373</v>
      </c>
      <c r="K98" s="21"/>
      <c r="L98" s="21"/>
      <c r="M98" s="21"/>
      <c r="N98" s="21">
        <v>3.85284</v>
      </c>
      <c r="O98" s="21">
        <v>3.189486</v>
      </c>
      <c r="P98" s="21"/>
      <c r="Q98" s="21">
        <v>2.5943640000000001</v>
      </c>
      <c r="R98" s="21">
        <v>3.461776</v>
      </c>
      <c r="S98" s="21">
        <v>2.6557629999999999</v>
      </c>
      <c r="T98" s="21">
        <v>3.451927</v>
      </c>
      <c r="U98" s="21">
        <v>3.451927</v>
      </c>
      <c r="V98" s="21">
        <v>2.5588190000000002</v>
      </c>
      <c r="W98" s="21">
        <v>3.3201339999999999</v>
      </c>
      <c r="X98" s="21">
        <v>3.3854030000000002</v>
      </c>
      <c r="Y98" s="21">
        <v>3.114725</v>
      </c>
      <c r="Z98" s="21">
        <v>2.6606610000000002</v>
      </c>
      <c r="AA98" s="21">
        <v>2.5903070000000001</v>
      </c>
    </row>
    <row r="99" spans="1:27" x14ac:dyDescent="0.2">
      <c r="A99" s="23">
        <v>95</v>
      </c>
      <c r="B99" s="23" t="s">
        <v>91</v>
      </c>
      <c r="C99" s="24">
        <v>3.0800740000000002</v>
      </c>
      <c r="D99">
        <v>95</v>
      </c>
      <c r="E99">
        <v>3</v>
      </c>
      <c r="F99" s="25">
        <v>0.56386829999999999</v>
      </c>
      <c r="G99" s="21">
        <v>4.4222409999999996</v>
      </c>
      <c r="H99" s="21">
        <v>2.1171120000000001</v>
      </c>
      <c r="I99" s="28">
        <v>2.3116979999999998</v>
      </c>
      <c r="J99" s="28">
        <v>3.8484509999999998</v>
      </c>
      <c r="K99" s="21"/>
      <c r="L99" s="21">
        <v>2.1171120000000001</v>
      </c>
      <c r="M99" s="21"/>
      <c r="N99" s="21"/>
      <c r="O99" s="21"/>
      <c r="P99" s="21"/>
      <c r="Q99" s="21">
        <v>4.4222409999999996</v>
      </c>
      <c r="R99" s="21"/>
      <c r="S99" s="21"/>
      <c r="T99" s="21"/>
      <c r="U99" s="21"/>
      <c r="V99" s="21"/>
      <c r="W99" s="21"/>
      <c r="X99" s="21">
        <v>2.700869</v>
      </c>
      <c r="Y99" s="21"/>
      <c r="Z99" s="21"/>
      <c r="AA99" s="21"/>
    </row>
    <row r="100" spans="1:27" x14ac:dyDescent="0.2">
      <c r="A100" s="23">
        <v>95</v>
      </c>
      <c r="B100" s="23" t="s">
        <v>93</v>
      </c>
      <c r="C100" s="24">
        <v>3.0817739999999998</v>
      </c>
      <c r="D100">
        <v>95</v>
      </c>
      <c r="E100">
        <v>5</v>
      </c>
      <c r="F100" s="25">
        <v>8.1542900000000001E-2</v>
      </c>
      <c r="G100" s="21">
        <v>3.3011629999999998</v>
      </c>
      <c r="H100" s="21">
        <v>2.7770769999999998</v>
      </c>
      <c r="I100" s="28">
        <v>2.9404159999999999</v>
      </c>
      <c r="J100" s="28">
        <v>3.214439</v>
      </c>
      <c r="K100" s="21">
        <v>2.9792200000000002</v>
      </c>
      <c r="L100" s="21"/>
      <c r="M100" s="21"/>
      <c r="N100" s="21"/>
      <c r="O100" s="21">
        <v>3.189486</v>
      </c>
      <c r="P100" s="21"/>
      <c r="Q100" s="21">
        <v>3.3011629999999998</v>
      </c>
      <c r="R100" s="21"/>
      <c r="S100" s="21"/>
      <c r="T100" s="21"/>
      <c r="U100" s="21"/>
      <c r="V100" s="21"/>
      <c r="W100" s="21"/>
      <c r="X100" s="21"/>
      <c r="Y100" s="21">
        <v>3.161921</v>
      </c>
      <c r="Z100" s="21">
        <v>2.7770769999999998</v>
      </c>
      <c r="AA100" s="21"/>
    </row>
    <row r="101" spans="1:27" x14ac:dyDescent="0.2">
      <c r="A101" s="23">
        <v>95</v>
      </c>
      <c r="B101" s="23" t="s">
        <v>99</v>
      </c>
      <c r="C101" s="24">
        <v>3.1391939999999998</v>
      </c>
      <c r="D101">
        <v>95</v>
      </c>
      <c r="E101">
        <v>3</v>
      </c>
      <c r="F101" s="25">
        <v>0.16819410000000001</v>
      </c>
      <c r="G101" s="21">
        <v>3.3854030000000002</v>
      </c>
      <c r="H101" s="21">
        <v>2.731017</v>
      </c>
      <c r="I101" s="28">
        <v>2.9210660000000002</v>
      </c>
      <c r="J101" s="28">
        <v>3.3573230000000001</v>
      </c>
      <c r="K101" s="21"/>
      <c r="L101" s="21">
        <v>2.731017</v>
      </c>
      <c r="M101" s="21"/>
      <c r="N101" s="21"/>
      <c r="O101" s="21"/>
      <c r="P101" s="21"/>
      <c r="Q101" s="21">
        <v>3.3011629999999998</v>
      </c>
      <c r="R101" s="21"/>
      <c r="S101" s="21"/>
      <c r="T101" s="21"/>
      <c r="U101" s="21"/>
      <c r="V101" s="21"/>
      <c r="W101" s="21"/>
      <c r="X101" s="21">
        <v>3.3854030000000002</v>
      </c>
      <c r="Y101" s="21"/>
      <c r="Z101" s="21"/>
      <c r="AA101" s="21"/>
    </row>
    <row r="102" spans="1:27" x14ac:dyDescent="0.2">
      <c r="A102" s="23">
        <v>100</v>
      </c>
      <c r="B102" s="23" t="s">
        <v>102</v>
      </c>
      <c r="C102" s="24">
        <v>2.9960740000000001</v>
      </c>
      <c r="D102">
        <v>100</v>
      </c>
      <c r="E102">
        <v>10</v>
      </c>
      <c r="F102" s="25">
        <v>0.20717150000000001</v>
      </c>
      <c r="G102" s="21">
        <v>3.6791109999999998</v>
      </c>
      <c r="H102" s="21">
        <v>1.5716889999999999</v>
      </c>
      <c r="I102" s="28">
        <v>2.6447340000000001</v>
      </c>
      <c r="J102" s="28">
        <v>3.3230439999999999</v>
      </c>
      <c r="K102" s="21"/>
      <c r="L102" s="21"/>
      <c r="M102" s="21"/>
      <c r="N102" s="21">
        <v>3.5166550000000001</v>
      </c>
      <c r="O102" s="21">
        <v>3.189486</v>
      </c>
      <c r="P102" s="21"/>
      <c r="Q102" s="21">
        <v>2.5943640000000001</v>
      </c>
      <c r="R102" s="21">
        <v>3.451927</v>
      </c>
      <c r="S102" s="21">
        <v>3.1889539999999998</v>
      </c>
      <c r="T102" s="21"/>
      <c r="U102" s="21"/>
      <c r="V102" s="21">
        <v>3.6791109999999998</v>
      </c>
      <c r="W102" s="21">
        <v>3.6424439999999998</v>
      </c>
      <c r="X102" s="21"/>
      <c r="Y102" s="21">
        <v>1.5716889999999999</v>
      </c>
      <c r="Z102" s="21">
        <v>2.1479110000000001</v>
      </c>
      <c r="AA102" s="21">
        <v>2.978202</v>
      </c>
    </row>
    <row r="103" spans="1:27" x14ac:dyDescent="0.2">
      <c r="A103" s="23">
        <v>100</v>
      </c>
      <c r="B103" s="23" t="s">
        <v>106</v>
      </c>
      <c r="C103" s="24">
        <v>2.9698500000000001</v>
      </c>
      <c r="D103">
        <v>100</v>
      </c>
      <c r="E103">
        <v>7</v>
      </c>
      <c r="F103" s="25">
        <v>0.17569389999999999</v>
      </c>
      <c r="G103" s="21">
        <v>3.6911969999999998</v>
      </c>
      <c r="H103" s="21">
        <v>2.325631</v>
      </c>
      <c r="I103" s="28">
        <v>2.6880760000000001</v>
      </c>
      <c r="J103" s="28">
        <v>3.2641830000000001</v>
      </c>
      <c r="K103" s="21">
        <v>3.6911969999999998</v>
      </c>
      <c r="L103" s="21"/>
      <c r="M103" s="21"/>
      <c r="N103" s="21">
        <v>3.0898370000000002</v>
      </c>
      <c r="O103" s="21">
        <v>3.189486</v>
      </c>
      <c r="P103" s="21"/>
      <c r="Q103" s="21">
        <v>2.5943640000000001</v>
      </c>
      <c r="R103" s="21"/>
      <c r="S103" s="21"/>
      <c r="T103" s="21"/>
      <c r="U103" s="21"/>
      <c r="V103" s="21"/>
      <c r="W103" s="21"/>
      <c r="X103" s="21">
        <v>3.3854030000000002</v>
      </c>
      <c r="Y103" s="21">
        <v>2.325631</v>
      </c>
      <c r="Z103" s="21">
        <v>2.5130279999999998</v>
      </c>
      <c r="AA103" s="21"/>
    </row>
    <row r="104" spans="1:27" x14ac:dyDescent="0.2">
      <c r="A104" s="23">
        <v>100</v>
      </c>
      <c r="B104" s="23" t="s">
        <v>94</v>
      </c>
      <c r="C104" s="24">
        <v>3.0463239999999998</v>
      </c>
      <c r="D104">
        <v>100</v>
      </c>
      <c r="E104">
        <v>7</v>
      </c>
      <c r="F104" s="25">
        <v>0.31429950000000001</v>
      </c>
      <c r="G104" s="21">
        <v>4.7786759999999999</v>
      </c>
      <c r="H104" s="21">
        <v>2.0262120000000001</v>
      </c>
      <c r="I104" s="28">
        <v>2.5639820000000002</v>
      </c>
      <c r="J104" s="28">
        <v>3.5812810000000002</v>
      </c>
      <c r="K104" s="21">
        <v>4.7786759999999999</v>
      </c>
      <c r="L104" s="21"/>
      <c r="M104" s="21"/>
      <c r="N104" s="21">
        <v>2.0262120000000001</v>
      </c>
      <c r="O104" s="21"/>
      <c r="P104" s="21"/>
      <c r="Q104" s="21">
        <v>2.5943640000000001</v>
      </c>
      <c r="R104" s="21"/>
      <c r="S104" s="21"/>
      <c r="T104" s="21"/>
      <c r="U104" s="21"/>
      <c r="V104" s="21">
        <v>2.5588190000000002</v>
      </c>
      <c r="W104" s="21"/>
      <c r="X104" s="21">
        <v>3.3854030000000002</v>
      </c>
      <c r="Y104" s="21">
        <v>3.3201339999999999</v>
      </c>
      <c r="Z104" s="21">
        <v>2.6606610000000002</v>
      </c>
      <c r="AA104" s="21"/>
    </row>
    <row r="105" spans="1:27" x14ac:dyDescent="0.2">
      <c r="A105" s="23">
        <v>100</v>
      </c>
      <c r="B105" s="23" t="s">
        <v>88</v>
      </c>
      <c r="C105" s="24">
        <v>2.9810699999999999</v>
      </c>
      <c r="D105">
        <v>100</v>
      </c>
      <c r="E105">
        <v>3</v>
      </c>
      <c r="F105" s="25">
        <v>0.59121570000000001</v>
      </c>
      <c r="G105" s="21">
        <v>4.4222409999999996</v>
      </c>
      <c r="H105" s="21">
        <v>2.154731</v>
      </c>
      <c r="I105" s="28">
        <v>2.2252329999999998</v>
      </c>
      <c r="J105" s="28">
        <v>3.736907</v>
      </c>
      <c r="K105" s="21">
        <v>2.3662380000000001</v>
      </c>
      <c r="L105" s="21"/>
      <c r="M105" s="21"/>
      <c r="N105" s="21"/>
      <c r="O105" s="21"/>
      <c r="P105" s="21"/>
      <c r="Q105" s="21">
        <v>4.4222409999999996</v>
      </c>
      <c r="R105" s="21"/>
      <c r="S105" s="21"/>
      <c r="T105" s="21"/>
      <c r="U105" s="21"/>
      <c r="V105" s="21"/>
      <c r="W105" s="21"/>
      <c r="X105" s="21">
        <v>2.154731</v>
      </c>
      <c r="Y105" s="21"/>
      <c r="Z105" s="21"/>
      <c r="AA105" s="21"/>
    </row>
    <row r="106" spans="1:27" x14ac:dyDescent="0.2">
      <c r="A106" s="23">
        <v>100</v>
      </c>
      <c r="B106" s="23" t="s">
        <v>108</v>
      </c>
      <c r="C106" s="24">
        <v>2.9830019999999999</v>
      </c>
      <c r="D106">
        <v>100</v>
      </c>
      <c r="E106">
        <v>4</v>
      </c>
      <c r="F106" s="25">
        <v>0.28752319999999998</v>
      </c>
      <c r="G106" s="21">
        <v>3.6791109999999998</v>
      </c>
      <c r="H106" s="21">
        <v>2.0841889999999998</v>
      </c>
      <c r="I106" s="28">
        <v>2.5317050000000001</v>
      </c>
      <c r="J106" s="28">
        <v>3.4342990000000002</v>
      </c>
      <c r="K106" s="21">
        <v>2.9792200000000002</v>
      </c>
      <c r="L106" s="21"/>
      <c r="M106" s="21"/>
      <c r="N106" s="21"/>
      <c r="O106" s="21">
        <v>3.189486</v>
      </c>
      <c r="P106" s="21"/>
      <c r="Q106" s="21">
        <v>2.0841889999999998</v>
      </c>
      <c r="R106" s="21"/>
      <c r="S106" s="21"/>
      <c r="T106" s="21"/>
      <c r="U106" s="21"/>
      <c r="V106" s="21">
        <v>3.6791109999999998</v>
      </c>
      <c r="W106" s="21"/>
      <c r="X106" s="21"/>
      <c r="Y106" s="21"/>
      <c r="Z106" s="21"/>
      <c r="AA106" s="21"/>
    </row>
    <row r="107" spans="1:27" x14ac:dyDescent="0.2">
      <c r="A107" s="23">
        <v>100</v>
      </c>
      <c r="B107" s="23" t="s">
        <v>109</v>
      </c>
      <c r="C107" s="24">
        <v>3.0278100000000001</v>
      </c>
      <c r="D107">
        <v>100</v>
      </c>
      <c r="E107">
        <v>12</v>
      </c>
      <c r="F107" s="25">
        <v>0.2675806</v>
      </c>
      <c r="G107" s="21">
        <v>5.2070540000000003</v>
      </c>
      <c r="H107" s="21">
        <v>1.8761159999999999</v>
      </c>
      <c r="I107" s="28">
        <v>2.6147580000000001</v>
      </c>
      <c r="J107" s="28">
        <v>3.4972599999999998</v>
      </c>
      <c r="K107" s="21"/>
      <c r="L107" s="21"/>
      <c r="M107" s="21"/>
      <c r="N107" s="21">
        <v>2.5662400000000001</v>
      </c>
      <c r="O107" s="21">
        <v>1.8761159999999999</v>
      </c>
      <c r="P107" s="21"/>
      <c r="Q107" s="21">
        <v>2.5943640000000001</v>
      </c>
      <c r="R107" s="21">
        <v>3.8578519999999998</v>
      </c>
      <c r="S107" s="21">
        <v>2.8046549999999999</v>
      </c>
      <c r="T107" s="21">
        <v>2.263147</v>
      </c>
      <c r="U107" s="21">
        <v>2.263147</v>
      </c>
      <c r="V107" s="21">
        <v>5.2070540000000003</v>
      </c>
      <c r="W107" s="21">
        <v>2.8045909999999998</v>
      </c>
      <c r="X107" s="21"/>
      <c r="Y107" s="21">
        <v>4.2845399999999998</v>
      </c>
      <c r="Z107" s="21">
        <v>2.8338130000000001</v>
      </c>
      <c r="AA107" s="21">
        <v>2.978202</v>
      </c>
    </row>
    <row r="108" spans="1:27" x14ac:dyDescent="0.2">
      <c r="A108" s="23">
        <v>100</v>
      </c>
      <c r="B108" s="23" t="s">
        <v>120</v>
      </c>
      <c r="C108" s="24">
        <v>3.0408040000000001</v>
      </c>
      <c r="D108">
        <v>100</v>
      </c>
      <c r="E108">
        <v>7</v>
      </c>
      <c r="F108" s="25">
        <v>0.40117239999999998</v>
      </c>
      <c r="G108" s="21">
        <v>5.2070540000000003</v>
      </c>
      <c r="H108" s="21">
        <v>1.7762260000000001</v>
      </c>
      <c r="I108" s="28">
        <v>2.4083139999999998</v>
      </c>
      <c r="J108" s="28">
        <v>3.726477</v>
      </c>
      <c r="K108" s="21">
        <v>1.7762260000000001</v>
      </c>
      <c r="L108" s="21"/>
      <c r="M108" s="21"/>
      <c r="N108" s="21">
        <v>3.0898370000000002</v>
      </c>
      <c r="O108" s="21"/>
      <c r="P108" s="21"/>
      <c r="Q108" s="21">
        <v>3.3011629999999998</v>
      </c>
      <c r="R108" s="21"/>
      <c r="S108" s="21"/>
      <c r="T108" s="21"/>
      <c r="U108" s="21"/>
      <c r="V108" s="21">
        <v>5.2070540000000003</v>
      </c>
      <c r="W108" s="21"/>
      <c r="X108" s="21">
        <v>2.154731</v>
      </c>
      <c r="Y108" s="21">
        <v>3.4520580000000001</v>
      </c>
      <c r="Z108" s="21">
        <v>2.3045610000000001</v>
      </c>
      <c r="AA108" s="21"/>
    </row>
    <row r="109" spans="1:27" x14ac:dyDescent="0.2">
      <c r="A109" s="23">
        <v>100</v>
      </c>
      <c r="B109" s="23" t="s">
        <v>81</v>
      </c>
      <c r="C109" s="24">
        <v>3.0022850000000001</v>
      </c>
      <c r="D109">
        <v>100</v>
      </c>
      <c r="E109">
        <v>8</v>
      </c>
      <c r="F109" s="25">
        <v>0.17990500000000001</v>
      </c>
      <c r="G109" s="21">
        <v>3.85284</v>
      </c>
      <c r="H109" s="21">
        <v>2.0841889999999998</v>
      </c>
      <c r="I109" s="28">
        <v>2.7033680000000002</v>
      </c>
      <c r="J109" s="28">
        <v>3.2980930000000002</v>
      </c>
      <c r="K109" s="21">
        <v>2.9792200000000002</v>
      </c>
      <c r="L109" s="21"/>
      <c r="M109" s="21"/>
      <c r="N109" s="21">
        <v>3.85284</v>
      </c>
      <c r="O109" s="21">
        <v>3.189486</v>
      </c>
      <c r="P109" s="21"/>
      <c r="Q109" s="21">
        <v>2.0841889999999998</v>
      </c>
      <c r="R109" s="21"/>
      <c r="S109" s="21"/>
      <c r="T109" s="21"/>
      <c r="U109" s="21"/>
      <c r="V109" s="21">
        <v>2.5588190000000002</v>
      </c>
      <c r="W109" s="21"/>
      <c r="X109" s="21">
        <v>2.700869</v>
      </c>
      <c r="Y109" s="21">
        <v>3.4141729999999999</v>
      </c>
      <c r="Z109" s="21">
        <v>3.238683</v>
      </c>
      <c r="AA109" s="21"/>
    </row>
    <row r="110" spans="1:27" x14ac:dyDescent="0.2">
      <c r="A110" s="23">
        <v>100</v>
      </c>
      <c r="B110" s="23" t="s">
        <v>96</v>
      </c>
      <c r="C110" s="24">
        <v>2.9708549999999998</v>
      </c>
      <c r="D110">
        <v>100</v>
      </c>
      <c r="E110">
        <v>11</v>
      </c>
      <c r="F110" s="25">
        <v>0.13081670000000001</v>
      </c>
      <c r="G110" s="21">
        <v>3.6791109999999998</v>
      </c>
      <c r="H110" s="21">
        <v>2.263147</v>
      </c>
      <c r="I110" s="28">
        <v>2.7562259999999998</v>
      </c>
      <c r="J110" s="28">
        <v>3.1888359999999998</v>
      </c>
      <c r="K110" s="21"/>
      <c r="L110" s="21"/>
      <c r="M110" s="21">
        <v>3.0505170000000001</v>
      </c>
      <c r="N110" s="21">
        <v>2.5662400000000001</v>
      </c>
      <c r="O110" s="21">
        <v>3.189486</v>
      </c>
      <c r="P110" s="21"/>
      <c r="Q110" s="21">
        <v>3.3011629999999998</v>
      </c>
      <c r="R110" s="21">
        <v>2.8046549999999999</v>
      </c>
      <c r="S110" s="21">
        <v>3.5457700000000001</v>
      </c>
      <c r="T110" s="21"/>
      <c r="U110" s="21"/>
      <c r="V110" s="21">
        <v>3.6791109999999998</v>
      </c>
      <c r="W110" s="21">
        <v>2.263147</v>
      </c>
      <c r="X110" s="21"/>
      <c r="Y110" s="21">
        <v>2.6842109999999999</v>
      </c>
      <c r="Z110" s="21">
        <v>3.1272199999999999</v>
      </c>
      <c r="AA110" s="21">
        <v>2.4678849999999999</v>
      </c>
    </row>
    <row r="111" spans="1:27" x14ac:dyDescent="0.2">
      <c r="A111" s="23">
        <v>100</v>
      </c>
      <c r="B111" s="23" t="s">
        <v>279</v>
      </c>
      <c r="C111" s="24">
        <v>2.986329</v>
      </c>
      <c r="D111">
        <v>100</v>
      </c>
      <c r="E111">
        <v>3</v>
      </c>
      <c r="F111" s="25">
        <v>0.18778120000000001</v>
      </c>
      <c r="G111" s="21">
        <v>3.3854030000000002</v>
      </c>
      <c r="H111" s="21">
        <v>2.5943640000000001</v>
      </c>
      <c r="I111" s="28">
        <v>2.7226499999999998</v>
      </c>
      <c r="J111" s="28">
        <v>3.2500089999999999</v>
      </c>
      <c r="K111" s="21">
        <v>2.9792200000000002</v>
      </c>
      <c r="L111" s="21"/>
      <c r="M111" s="21"/>
      <c r="N111" s="21"/>
      <c r="O111" s="21"/>
      <c r="P111" s="21"/>
      <c r="Q111" s="21">
        <v>2.5943640000000001</v>
      </c>
      <c r="R111" s="21"/>
      <c r="S111" s="21"/>
      <c r="T111" s="21"/>
      <c r="U111" s="21"/>
      <c r="V111" s="21"/>
      <c r="W111" s="21"/>
      <c r="X111" s="21">
        <v>3.3854030000000002</v>
      </c>
      <c r="Y111" s="21"/>
      <c r="Z111" s="21"/>
      <c r="AA111" s="21"/>
    </row>
    <row r="112" spans="1:27" x14ac:dyDescent="0.2">
      <c r="A112" s="23">
        <v>100</v>
      </c>
      <c r="B112" s="23" t="s">
        <v>179</v>
      </c>
      <c r="C112" s="24">
        <v>3.0286</v>
      </c>
      <c r="D112">
        <v>100</v>
      </c>
      <c r="E112">
        <v>3</v>
      </c>
      <c r="F112" s="25">
        <v>0.37297219999999998</v>
      </c>
      <c r="G112" s="21">
        <v>3.9326180000000002</v>
      </c>
      <c r="H112" s="21">
        <v>2.5588190000000002</v>
      </c>
      <c r="I112" s="28">
        <v>2.5706669999999998</v>
      </c>
      <c r="J112" s="28">
        <v>3.4865330000000001</v>
      </c>
      <c r="K112" s="21"/>
      <c r="L112" s="21"/>
      <c r="M112" s="21"/>
      <c r="N112" s="21"/>
      <c r="O112" s="21"/>
      <c r="P112" s="21"/>
      <c r="Q112" s="21">
        <v>2.5943640000000001</v>
      </c>
      <c r="R112" s="21"/>
      <c r="S112" s="21"/>
      <c r="T112" s="21"/>
      <c r="U112" s="21"/>
      <c r="V112" s="21">
        <v>2.5588190000000002</v>
      </c>
      <c r="W112" s="21"/>
      <c r="X112" s="21"/>
      <c r="Y112" s="21"/>
      <c r="Z112" s="21">
        <v>3.9326180000000002</v>
      </c>
      <c r="AA112" s="21"/>
    </row>
    <row r="113" spans="1:27" x14ac:dyDescent="0.2">
      <c r="A113" s="23">
        <v>100</v>
      </c>
      <c r="B113" s="23" t="s">
        <v>117</v>
      </c>
      <c r="C113" s="24">
        <v>2.950526</v>
      </c>
      <c r="D113">
        <v>100</v>
      </c>
      <c r="E113">
        <v>8</v>
      </c>
      <c r="F113" s="25">
        <v>0.1822839</v>
      </c>
      <c r="G113" s="21">
        <v>3.6791109999999998</v>
      </c>
      <c r="H113" s="21">
        <v>2.0841889999999998</v>
      </c>
      <c r="I113" s="28">
        <v>2.6318709999999998</v>
      </c>
      <c r="J113" s="28">
        <v>3.237943</v>
      </c>
      <c r="K113" s="21">
        <v>2.9792200000000002</v>
      </c>
      <c r="L113" s="21"/>
      <c r="M113" s="21"/>
      <c r="N113" s="21">
        <v>3.0898370000000002</v>
      </c>
      <c r="O113" s="21">
        <v>3.189486</v>
      </c>
      <c r="P113" s="21"/>
      <c r="Q113" s="21">
        <v>2.0841889999999998</v>
      </c>
      <c r="R113" s="21"/>
      <c r="S113" s="21"/>
      <c r="T113" s="21"/>
      <c r="U113" s="21"/>
      <c r="V113" s="21">
        <v>3.6791109999999998</v>
      </c>
      <c r="W113" s="21"/>
      <c r="X113" s="21">
        <v>2.154731</v>
      </c>
      <c r="Y113" s="21">
        <v>3.1889539999999998</v>
      </c>
      <c r="Z113" s="21">
        <v>3.238683</v>
      </c>
      <c r="AA113" s="21"/>
    </row>
    <row r="114" spans="1:27" x14ac:dyDescent="0.2">
      <c r="A114" s="23">
        <v>112</v>
      </c>
      <c r="B114" s="23" t="s">
        <v>101</v>
      </c>
      <c r="C114" s="24">
        <v>2.9043770000000002</v>
      </c>
      <c r="D114">
        <v>112</v>
      </c>
      <c r="E114">
        <v>7</v>
      </c>
      <c r="F114" s="25">
        <v>0.1567943</v>
      </c>
      <c r="G114" s="21">
        <v>3.3011629999999998</v>
      </c>
      <c r="H114" s="21">
        <v>2.04175</v>
      </c>
      <c r="I114" s="28">
        <v>2.6251760000000002</v>
      </c>
      <c r="J114" s="28">
        <v>3.1421350000000001</v>
      </c>
      <c r="K114" s="21">
        <v>2.9792200000000002</v>
      </c>
      <c r="L114" s="21"/>
      <c r="M114" s="21"/>
      <c r="N114" s="21">
        <v>3.0898370000000002</v>
      </c>
      <c r="O114" s="21">
        <v>3.189486</v>
      </c>
      <c r="P114" s="21"/>
      <c r="Q114" s="21">
        <v>3.3011629999999998</v>
      </c>
      <c r="R114" s="21"/>
      <c r="S114" s="21"/>
      <c r="T114" s="21"/>
      <c r="U114" s="21"/>
      <c r="V114" s="21">
        <v>2.5588190000000002</v>
      </c>
      <c r="W114" s="21"/>
      <c r="X114" s="21"/>
      <c r="Y114" s="21">
        <v>3.1703649999999999</v>
      </c>
      <c r="Z114" s="21">
        <v>2.04175</v>
      </c>
      <c r="AA114" s="21"/>
    </row>
    <row r="115" spans="1:27" x14ac:dyDescent="0.2">
      <c r="A115" s="23">
        <v>112</v>
      </c>
      <c r="B115" s="23" t="s">
        <v>95</v>
      </c>
      <c r="C115" s="24">
        <v>2.862187</v>
      </c>
      <c r="D115">
        <v>112</v>
      </c>
      <c r="E115">
        <v>7</v>
      </c>
      <c r="F115" s="25">
        <v>0.20878640000000001</v>
      </c>
      <c r="G115" s="21">
        <v>4.0995020000000002</v>
      </c>
      <c r="H115" s="21">
        <v>2.3662380000000001</v>
      </c>
      <c r="I115" s="28">
        <v>2.5519940000000001</v>
      </c>
      <c r="J115" s="28">
        <v>3.2357809999999998</v>
      </c>
      <c r="K115" s="21">
        <v>2.3662380000000001</v>
      </c>
      <c r="L115" s="21"/>
      <c r="M115" s="21"/>
      <c r="N115" s="21">
        <v>2.5662400000000001</v>
      </c>
      <c r="O115" s="21">
        <v>3.189486</v>
      </c>
      <c r="P115" s="21"/>
      <c r="Q115" s="21">
        <v>2.5943640000000001</v>
      </c>
      <c r="R115" s="21"/>
      <c r="S115" s="21"/>
      <c r="T115" s="21"/>
      <c r="U115" s="21"/>
      <c r="V115" s="21">
        <v>2.5588190000000002</v>
      </c>
      <c r="W115" s="21"/>
      <c r="X115" s="21"/>
      <c r="Y115" s="21">
        <v>4.0995020000000002</v>
      </c>
      <c r="Z115" s="21">
        <v>2.6606610000000002</v>
      </c>
      <c r="AA115" s="21"/>
    </row>
    <row r="116" spans="1:27" x14ac:dyDescent="0.2">
      <c r="A116" s="23">
        <v>112</v>
      </c>
      <c r="B116" s="23" t="s">
        <v>110</v>
      </c>
      <c r="C116" s="24">
        <v>2.851413</v>
      </c>
      <c r="D116">
        <v>112</v>
      </c>
      <c r="E116">
        <v>3</v>
      </c>
      <c r="F116" s="25">
        <v>9.8712300000000003E-2</v>
      </c>
      <c r="G116" s="21">
        <v>3.0898370000000002</v>
      </c>
      <c r="H116" s="21">
        <v>2.700869</v>
      </c>
      <c r="I116" s="28">
        <v>2.7217570000000002</v>
      </c>
      <c r="J116" s="28">
        <v>2.9810680000000001</v>
      </c>
      <c r="K116" s="21"/>
      <c r="L116" s="21"/>
      <c r="M116" s="21"/>
      <c r="N116" s="21">
        <v>3.0898370000000002</v>
      </c>
      <c r="O116" s="21"/>
      <c r="P116" s="21">
        <v>2.763531</v>
      </c>
      <c r="Q116" s="21"/>
      <c r="R116" s="21"/>
      <c r="S116" s="21"/>
      <c r="T116" s="21"/>
      <c r="U116" s="21"/>
      <c r="V116" s="21"/>
      <c r="W116" s="21"/>
      <c r="X116" s="21">
        <v>2.700869</v>
      </c>
      <c r="Y116" s="21"/>
      <c r="Z116" s="21"/>
      <c r="AA116" s="21"/>
    </row>
    <row r="117" spans="1:27" x14ac:dyDescent="0.2">
      <c r="A117" s="23">
        <v>112</v>
      </c>
      <c r="B117" s="23" t="s">
        <v>104</v>
      </c>
      <c r="C117" s="24">
        <v>2.878946</v>
      </c>
      <c r="D117">
        <v>112</v>
      </c>
      <c r="E117">
        <v>8</v>
      </c>
      <c r="F117" s="25">
        <v>0.13091649999999999</v>
      </c>
      <c r="G117" s="21">
        <v>3.5166550000000001</v>
      </c>
      <c r="H117" s="21">
        <v>2.4640460000000002</v>
      </c>
      <c r="I117" s="28">
        <v>2.6698059999999999</v>
      </c>
      <c r="J117" s="28">
        <v>3.0993789999999999</v>
      </c>
      <c r="K117" s="21"/>
      <c r="L117" s="21"/>
      <c r="M117" s="21"/>
      <c r="N117" s="21">
        <v>3.5166550000000001</v>
      </c>
      <c r="O117" s="21">
        <v>3.189486</v>
      </c>
      <c r="P117" s="21">
        <v>2.4640460000000002</v>
      </c>
      <c r="Q117" s="21">
        <v>3.3011629999999998</v>
      </c>
      <c r="R117" s="21"/>
      <c r="S117" s="21"/>
      <c r="T117" s="21"/>
      <c r="U117" s="21"/>
      <c r="V117" s="21">
        <v>2.5588190000000002</v>
      </c>
      <c r="W117" s="21"/>
      <c r="X117" s="21">
        <v>2.700869</v>
      </c>
      <c r="Y117" s="21">
        <v>2.5903070000000001</v>
      </c>
      <c r="Z117" s="21">
        <v>2.7102249999999999</v>
      </c>
      <c r="AA117" s="21"/>
    </row>
    <row r="118" spans="1:27" x14ac:dyDescent="0.2">
      <c r="A118" s="23">
        <v>112</v>
      </c>
      <c r="B118" s="23" t="s">
        <v>105</v>
      </c>
      <c r="C118" s="24">
        <v>2.8705289999999999</v>
      </c>
      <c r="D118">
        <v>112</v>
      </c>
      <c r="E118">
        <v>10</v>
      </c>
      <c r="F118" s="25">
        <v>0.15447949999999999</v>
      </c>
      <c r="G118" s="21">
        <v>3.935257</v>
      </c>
      <c r="H118" s="21">
        <v>2.0841889999999998</v>
      </c>
      <c r="I118" s="28">
        <v>2.6246529999999999</v>
      </c>
      <c r="J118" s="28">
        <v>3.132568</v>
      </c>
      <c r="K118" s="21">
        <v>2.9792200000000002</v>
      </c>
      <c r="L118" s="21"/>
      <c r="M118" s="21"/>
      <c r="N118" s="21">
        <v>2.5662400000000001</v>
      </c>
      <c r="O118" s="21">
        <v>3.189486</v>
      </c>
      <c r="P118" s="21"/>
      <c r="Q118" s="21">
        <v>2.0841889999999998</v>
      </c>
      <c r="R118" s="21"/>
      <c r="S118" s="21"/>
      <c r="T118" s="21"/>
      <c r="U118" s="21"/>
      <c r="V118" s="21">
        <v>2.5588190000000002</v>
      </c>
      <c r="W118" s="21">
        <v>3.0505170000000001</v>
      </c>
      <c r="X118" s="21">
        <v>2.700869</v>
      </c>
      <c r="Y118" s="21">
        <v>3.935257</v>
      </c>
      <c r="Z118" s="21">
        <v>2.4080840000000001</v>
      </c>
      <c r="AA118" s="21">
        <v>3.2326069999999998</v>
      </c>
    </row>
    <row r="119" spans="1:27" x14ac:dyDescent="0.2">
      <c r="A119" s="23">
        <v>112</v>
      </c>
      <c r="B119" s="23" t="s">
        <v>283</v>
      </c>
      <c r="C119" s="24">
        <v>2.8643830000000001</v>
      </c>
      <c r="D119">
        <v>112</v>
      </c>
      <c r="E119">
        <v>11</v>
      </c>
      <c r="F119" s="25">
        <v>0.1741907</v>
      </c>
      <c r="G119" s="21">
        <v>3.6791109999999998</v>
      </c>
      <c r="H119" s="21">
        <v>1.8761159999999999</v>
      </c>
      <c r="I119" s="28">
        <v>2.5716800000000002</v>
      </c>
      <c r="J119" s="28">
        <v>3.1460279999999998</v>
      </c>
      <c r="K119" s="21"/>
      <c r="L119" s="21">
        <v>3.6415869999999999</v>
      </c>
      <c r="M119" s="21"/>
      <c r="N119" s="21">
        <v>2.2365390000000001</v>
      </c>
      <c r="O119" s="21">
        <v>1.8761159999999999</v>
      </c>
      <c r="P119" s="21"/>
      <c r="Q119" s="21">
        <v>2.0841889999999998</v>
      </c>
      <c r="R119" s="21"/>
      <c r="S119" s="21"/>
      <c r="T119" s="21">
        <v>3.1889539999999998</v>
      </c>
      <c r="U119" s="21">
        <v>2.6557629999999999</v>
      </c>
      <c r="V119" s="21">
        <v>3.6791109999999998</v>
      </c>
      <c r="W119" s="21"/>
      <c r="X119" s="21">
        <v>2.700869</v>
      </c>
      <c r="Y119" s="21">
        <v>3.180183</v>
      </c>
      <c r="Z119" s="21">
        <v>2.9881449999999998</v>
      </c>
      <c r="AA119" s="21">
        <v>3.2767539999999999</v>
      </c>
    </row>
    <row r="120" spans="1:27" x14ac:dyDescent="0.2">
      <c r="A120" s="23">
        <v>118</v>
      </c>
      <c r="B120" s="23" t="s">
        <v>107</v>
      </c>
      <c r="C120" s="24">
        <v>2.7632310000000002</v>
      </c>
      <c r="D120">
        <v>118</v>
      </c>
      <c r="E120">
        <v>7</v>
      </c>
      <c r="F120" s="25">
        <v>0.1805967</v>
      </c>
      <c r="G120" s="21">
        <v>3.3854030000000002</v>
      </c>
      <c r="H120" s="21">
        <v>1.995889</v>
      </c>
      <c r="I120" s="28">
        <v>2.4612769999999999</v>
      </c>
      <c r="J120" s="28">
        <v>3.0557479999999999</v>
      </c>
      <c r="K120" s="21"/>
      <c r="L120" s="21"/>
      <c r="M120" s="21"/>
      <c r="N120" s="21">
        <v>3.0898370000000002</v>
      </c>
      <c r="O120" s="21"/>
      <c r="P120" s="21"/>
      <c r="Q120" s="21">
        <v>3.3011629999999998</v>
      </c>
      <c r="R120" s="21"/>
      <c r="S120" s="21"/>
      <c r="T120" s="21"/>
      <c r="U120" s="21"/>
      <c r="V120" s="21">
        <v>2.5588190000000002</v>
      </c>
      <c r="W120" s="21"/>
      <c r="X120" s="21">
        <v>3.3854030000000002</v>
      </c>
      <c r="Y120" s="21">
        <v>2.6557629999999999</v>
      </c>
      <c r="Z120" s="21">
        <v>2.3557440000000001</v>
      </c>
      <c r="AA120" s="21">
        <v>1.995889</v>
      </c>
    </row>
    <row r="121" spans="1:27" x14ac:dyDescent="0.2">
      <c r="A121" s="23">
        <v>118</v>
      </c>
      <c r="B121" s="23" t="s">
        <v>114</v>
      </c>
      <c r="C121" s="24">
        <v>2.7587009999999998</v>
      </c>
      <c r="D121">
        <v>118</v>
      </c>
      <c r="E121">
        <v>7</v>
      </c>
      <c r="F121" s="25">
        <v>0.2045865</v>
      </c>
      <c r="G121" s="21">
        <v>3.3854030000000002</v>
      </c>
      <c r="H121" s="21">
        <v>1.891732</v>
      </c>
      <c r="I121" s="28">
        <v>2.409402</v>
      </c>
      <c r="J121" s="28">
        <v>3.084975</v>
      </c>
      <c r="K121" s="21">
        <v>2.9792200000000002</v>
      </c>
      <c r="L121" s="21"/>
      <c r="M121" s="21"/>
      <c r="N121" s="21">
        <v>3.0898370000000002</v>
      </c>
      <c r="O121" s="21"/>
      <c r="P121" s="21"/>
      <c r="Q121" s="21">
        <v>3.3011629999999998</v>
      </c>
      <c r="R121" s="21"/>
      <c r="S121" s="21"/>
      <c r="T121" s="21"/>
      <c r="U121" s="21"/>
      <c r="V121" s="21">
        <v>2.5588190000000002</v>
      </c>
      <c r="W121" s="21"/>
      <c r="X121" s="21">
        <v>3.3854030000000002</v>
      </c>
      <c r="Y121" s="21">
        <v>1.891732</v>
      </c>
      <c r="Z121" s="21">
        <v>2.104733</v>
      </c>
      <c r="AA121" s="21"/>
    </row>
    <row r="122" spans="1:27" x14ac:dyDescent="0.2">
      <c r="A122" s="23">
        <v>120</v>
      </c>
      <c r="B122" s="23" t="s">
        <v>130</v>
      </c>
      <c r="C122" s="24">
        <v>2.6569120000000002</v>
      </c>
      <c r="D122">
        <v>120</v>
      </c>
      <c r="E122">
        <v>9</v>
      </c>
      <c r="F122" s="25">
        <v>0.34479910000000003</v>
      </c>
      <c r="G122" s="21">
        <v>5.2070540000000003</v>
      </c>
      <c r="H122" s="21">
        <v>1.8761159999999999</v>
      </c>
      <c r="I122" s="28">
        <v>2.147122</v>
      </c>
      <c r="J122" s="28">
        <v>3.269577</v>
      </c>
      <c r="K122" s="21"/>
      <c r="L122" s="21">
        <v>3.6415869999999999</v>
      </c>
      <c r="M122" s="21"/>
      <c r="N122" s="21">
        <v>2.2365390000000001</v>
      </c>
      <c r="O122" s="21">
        <v>1.8761159999999999</v>
      </c>
      <c r="P122" s="21"/>
      <c r="Q122" s="21">
        <v>2.0841889999999998</v>
      </c>
      <c r="R122" s="21"/>
      <c r="S122" s="21"/>
      <c r="T122" s="21"/>
      <c r="U122" s="21"/>
      <c r="V122" s="21">
        <v>5.2070540000000003</v>
      </c>
      <c r="W122" s="21"/>
      <c r="X122" s="21">
        <v>2.700869</v>
      </c>
      <c r="Y122" s="21">
        <v>1.938191</v>
      </c>
      <c r="Z122" s="21">
        <v>1.9929190000000001</v>
      </c>
      <c r="AA122" s="21">
        <v>2.2347440000000001</v>
      </c>
    </row>
    <row r="123" spans="1:27" x14ac:dyDescent="0.2">
      <c r="A123" s="23">
        <v>120</v>
      </c>
      <c r="B123" s="23" t="s">
        <v>123</v>
      </c>
      <c r="C123" s="24">
        <v>2.6502159999999999</v>
      </c>
      <c r="D123">
        <v>120</v>
      </c>
      <c r="E123">
        <v>6</v>
      </c>
      <c r="F123" s="25">
        <v>0.21535879999999999</v>
      </c>
      <c r="G123" s="21">
        <v>3.6791109999999998</v>
      </c>
      <c r="H123" s="21">
        <v>1.8761159999999999</v>
      </c>
      <c r="I123" s="28">
        <v>2.3448630000000001</v>
      </c>
      <c r="J123" s="28">
        <v>3.0116320000000001</v>
      </c>
      <c r="K123" s="21"/>
      <c r="L123" s="21"/>
      <c r="M123" s="21"/>
      <c r="N123" s="21">
        <v>2.5662400000000001</v>
      </c>
      <c r="O123" s="21">
        <v>1.8761159999999999</v>
      </c>
      <c r="P123" s="21"/>
      <c r="Q123" s="21">
        <v>2.5943640000000001</v>
      </c>
      <c r="R123" s="21"/>
      <c r="S123" s="21"/>
      <c r="T123" s="21"/>
      <c r="U123" s="21"/>
      <c r="V123" s="21">
        <v>3.6791109999999998</v>
      </c>
      <c r="W123" s="21"/>
      <c r="X123" s="21"/>
      <c r="Y123" s="21">
        <v>2.595361</v>
      </c>
      <c r="Z123" s="21">
        <v>2.590103</v>
      </c>
      <c r="AA123" s="21"/>
    </row>
    <row r="124" spans="1:27" x14ac:dyDescent="0.2">
      <c r="A124" s="23">
        <v>120</v>
      </c>
      <c r="B124" s="23" t="s">
        <v>112</v>
      </c>
      <c r="C124" s="24">
        <v>2.690912</v>
      </c>
      <c r="D124">
        <v>120</v>
      </c>
      <c r="E124">
        <v>9</v>
      </c>
      <c r="F124" s="25">
        <v>0.18179609999999999</v>
      </c>
      <c r="G124" s="21">
        <v>3.641807</v>
      </c>
      <c r="H124" s="21">
        <v>2.0262120000000001</v>
      </c>
      <c r="I124" s="28">
        <v>2.3978660000000001</v>
      </c>
      <c r="J124" s="28">
        <v>2.9946459999999999</v>
      </c>
      <c r="K124" s="21">
        <v>2.3662380000000001</v>
      </c>
      <c r="L124" s="21"/>
      <c r="M124" s="21"/>
      <c r="N124" s="21">
        <v>2.0262120000000001</v>
      </c>
      <c r="O124" s="21">
        <v>3.189486</v>
      </c>
      <c r="P124" s="21"/>
      <c r="Q124" s="21">
        <v>2.0841889999999998</v>
      </c>
      <c r="R124" s="21"/>
      <c r="S124" s="21"/>
      <c r="T124" s="21"/>
      <c r="U124" s="21"/>
      <c r="V124" s="21">
        <v>2.5588190000000002</v>
      </c>
      <c r="W124" s="21"/>
      <c r="X124" s="21">
        <v>2.154731</v>
      </c>
      <c r="Y124" s="21">
        <v>3.641807</v>
      </c>
      <c r="Z124" s="21">
        <v>3.2185280000000001</v>
      </c>
      <c r="AA124" s="21">
        <v>2.978202</v>
      </c>
    </row>
    <row r="125" spans="1:27" x14ac:dyDescent="0.2">
      <c r="A125" s="23">
        <v>120</v>
      </c>
      <c r="B125" s="23" t="s">
        <v>90</v>
      </c>
      <c r="C125" s="24">
        <v>2.7277809999999998</v>
      </c>
      <c r="D125">
        <v>120</v>
      </c>
      <c r="E125">
        <v>7</v>
      </c>
      <c r="F125" s="25">
        <v>0.19403960000000001</v>
      </c>
      <c r="G125" s="21">
        <v>3.5166550000000001</v>
      </c>
      <c r="H125" s="21">
        <v>2.0841889999999998</v>
      </c>
      <c r="I125" s="28">
        <v>2.4039640000000002</v>
      </c>
      <c r="J125" s="28">
        <v>3.051294</v>
      </c>
      <c r="K125" s="21"/>
      <c r="L125" s="21"/>
      <c r="M125" s="21"/>
      <c r="N125" s="21">
        <v>3.5166550000000001</v>
      </c>
      <c r="O125" s="21">
        <v>3.189486</v>
      </c>
      <c r="P125" s="21"/>
      <c r="Q125" s="21">
        <v>2.0841889999999998</v>
      </c>
      <c r="R125" s="21"/>
      <c r="S125" s="21"/>
      <c r="T125" s="21"/>
      <c r="U125" s="21"/>
      <c r="V125" s="21">
        <v>2.5588190000000002</v>
      </c>
      <c r="W125" s="21"/>
      <c r="X125" s="21"/>
      <c r="Y125" s="21">
        <v>2.219204</v>
      </c>
      <c r="Z125" s="21">
        <v>2.3459300000000001</v>
      </c>
      <c r="AA125" s="21">
        <v>3.180183</v>
      </c>
    </row>
    <row r="126" spans="1:27" x14ac:dyDescent="0.2">
      <c r="A126" s="23">
        <v>120</v>
      </c>
      <c r="B126" s="23" t="s">
        <v>144</v>
      </c>
      <c r="C126" s="24">
        <v>2.7203710000000001</v>
      </c>
      <c r="D126">
        <v>120</v>
      </c>
      <c r="E126">
        <v>7</v>
      </c>
      <c r="F126" s="25">
        <v>0.35324830000000002</v>
      </c>
      <c r="G126" s="21">
        <v>4.2792700000000004</v>
      </c>
      <c r="H126" s="21">
        <v>1.8761159999999999</v>
      </c>
      <c r="I126" s="28">
        <v>2.1593450000000001</v>
      </c>
      <c r="J126" s="28">
        <v>3.3213110000000001</v>
      </c>
      <c r="K126" s="21"/>
      <c r="L126" s="21"/>
      <c r="M126" s="21"/>
      <c r="N126" s="21">
        <v>1.885931</v>
      </c>
      <c r="O126" s="21">
        <v>1.8761159999999999</v>
      </c>
      <c r="P126" s="21"/>
      <c r="Q126" s="21">
        <v>2.0841889999999998</v>
      </c>
      <c r="R126" s="21"/>
      <c r="S126" s="21"/>
      <c r="T126" s="21"/>
      <c r="U126" s="21"/>
      <c r="V126" s="21">
        <v>1.950985</v>
      </c>
      <c r="W126" s="21"/>
      <c r="X126" s="21"/>
      <c r="Y126" s="21">
        <v>3.6893530000000001</v>
      </c>
      <c r="Z126" s="21">
        <v>4.2792700000000004</v>
      </c>
      <c r="AA126" s="21">
        <v>3.2767539999999999</v>
      </c>
    </row>
    <row r="127" spans="1:27" x14ac:dyDescent="0.2">
      <c r="A127" s="23">
        <v>120</v>
      </c>
      <c r="B127" s="23" t="s">
        <v>103</v>
      </c>
      <c r="C127" s="24">
        <v>2.693975</v>
      </c>
      <c r="D127">
        <v>120</v>
      </c>
      <c r="E127">
        <v>9</v>
      </c>
      <c r="F127" s="25">
        <v>0.36683749999999998</v>
      </c>
      <c r="G127" s="21">
        <v>4.784618</v>
      </c>
      <c r="H127" s="21">
        <v>1.5034799999999999</v>
      </c>
      <c r="I127" s="28">
        <v>2.1282610000000002</v>
      </c>
      <c r="J127" s="28">
        <v>3.3366199999999999</v>
      </c>
      <c r="K127" s="21"/>
      <c r="L127" s="21"/>
      <c r="M127" s="21"/>
      <c r="N127" s="21">
        <v>2.2365390000000001</v>
      </c>
      <c r="O127" s="21">
        <v>1.8761159999999999</v>
      </c>
      <c r="P127" s="21">
        <v>1.9225190000000001</v>
      </c>
      <c r="Q127" s="21">
        <v>1.5034799999999999</v>
      </c>
      <c r="R127" s="21">
        <v>4.784618</v>
      </c>
      <c r="S127" s="21">
        <v>4.4540030000000002</v>
      </c>
      <c r="T127" s="21"/>
      <c r="U127" s="21"/>
      <c r="V127" s="21">
        <v>1.950985</v>
      </c>
      <c r="W127" s="21"/>
      <c r="X127" s="21"/>
      <c r="Y127" s="21">
        <v>2.539317</v>
      </c>
      <c r="Z127" s="21"/>
      <c r="AA127" s="21">
        <v>2.978202</v>
      </c>
    </row>
    <row r="128" spans="1:27" x14ac:dyDescent="0.2">
      <c r="A128" s="23">
        <v>120</v>
      </c>
      <c r="B128" s="23" t="s">
        <v>115</v>
      </c>
      <c r="C128" s="24">
        <v>2.6767120000000002</v>
      </c>
      <c r="D128">
        <v>120</v>
      </c>
      <c r="E128">
        <v>8</v>
      </c>
      <c r="F128" s="25">
        <v>0.13367709999999999</v>
      </c>
      <c r="G128" s="21">
        <v>3.3011629999999998</v>
      </c>
      <c r="H128" s="21">
        <v>2.113435</v>
      </c>
      <c r="I128" s="28">
        <v>2.4619450000000001</v>
      </c>
      <c r="J128" s="28">
        <v>2.8993150000000001</v>
      </c>
      <c r="K128" s="21"/>
      <c r="L128" s="21">
        <v>2.731017</v>
      </c>
      <c r="M128" s="21"/>
      <c r="N128" s="21">
        <v>2.5662400000000001</v>
      </c>
      <c r="O128" s="21">
        <v>3.189486</v>
      </c>
      <c r="P128" s="21"/>
      <c r="Q128" s="21">
        <v>3.3011629999999998</v>
      </c>
      <c r="R128" s="21"/>
      <c r="S128" s="21"/>
      <c r="T128" s="21"/>
      <c r="U128" s="21"/>
      <c r="V128" s="21">
        <v>2.5588190000000002</v>
      </c>
      <c r="W128" s="21"/>
      <c r="X128" s="21">
        <v>2.700869</v>
      </c>
      <c r="Y128" s="21">
        <v>2.113435</v>
      </c>
      <c r="Z128" s="21">
        <v>2.2526660000000001</v>
      </c>
      <c r="AA128" s="21"/>
    </row>
    <row r="129" spans="1:27" x14ac:dyDescent="0.2">
      <c r="A129" s="23">
        <v>120</v>
      </c>
      <c r="B129" s="23" t="s">
        <v>116</v>
      </c>
      <c r="C129" s="24">
        <v>2.6877219999999999</v>
      </c>
      <c r="D129">
        <v>120</v>
      </c>
      <c r="E129">
        <v>8</v>
      </c>
      <c r="F129" s="25">
        <v>0.16377539999999999</v>
      </c>
      <c r="G129" s="21">
        <v>3.55132</v>
      </c>
      <c r="H129" s="21">
        <v>2.0097200000000002</v>
      </c>
      <c r="I129" s="28">
        <v>2.4289190000000001</v>
      </c>
      <c r="J129" s="28">
        <v>2.9635910000000001</v>
      </c>
      <c r="K129" s="21">
        <v>2.0097200000000002</v>
      </c>
      <c r="L129" s="21"/>
      <c r="M129" s="21"/>
      <c r="N129" s="21">
        <v>2.2365390000000001</v>
      </c>
      <c r="O129" s="21">
        <v>3.189486</v>
      </c>
      <c r="P129" s="21"/>
      <c r="Q129" s="21">
        <v>2.5943640000000001</v>
      </c>
      <c r="R129" s="21"/>
      <c r="S129" s="21"/>
      <c r="T129" s="21"/>
      <c r="U129" s="21"/>
      <c r="V129" s="21">
        <v>2.5588190000000002</v>
      </c>
      <c r="W129" s="21"/>
      <c r="X129" s="21">
        <v>2.700869</v>
      </c>
      <c r="Y129" s="21">
        <v>3.55132</v>
      </c>
      <c r="Z129" s="21">
        <v>2.6606610000000002</v>
      </c>
      <c r="AA129" s="21"/>
    </row>
    <row r="130" spans="1:27" x14ac:dyDescent="0.2">
      <c r="A130" s="23">
        <v>120</v>
      </c>
      <c r="B130" s="23" t="s">
        <v>111</v>
      </c>
      <c r="C130" s="24">
        <v>2.7063820000000001</v>
      </c>
      <c r="D130">
        <v>120</v>
      </c>
      <c r="E130">
        <v>3</v>
      </c>
      <c r="F130" s="25">
        <v>0.27832449999999997</v>
      </c>
      <c r="G130" s="21">
        <v>3.3011629999999998</v>
      </c>
      <c r="H130" s="21">
        <v>2.1171120000000001</v>
      </c>
      <c r="I130" s="28">
        <v>2.3116979999999998</v>
      </c>
      <c r="J130" s="28">
        <v>3.1010650000000002</v>
      </c>
      <c r="K130" s="21"/>
      <c r="L130" s="21">
        <v>2.1171120000000001</v>
      </c>
      <c r="M130" s="21"/>
      <c r="N130" s="21"/>
      <c r="O130" s="21"/>
      <c r="P130" s="21"/>
      <c r="Q130" s="21">
        <v>3.3011629999999998</v>
      </c>
      <c r="R130" s="21"/>
      <c r="S130" s="21"/>
      <c r="T130" s="21"/>
      <c r="U130" s="21"/>
      <c r="V130" s="21"/>
      <c r="W130" s="21"/>
      <c r="X130" s="21">
        <v>2.700869</v>
      </c>
      <c r="Y130" s="21"/>
      <c r="Z130" s="21"/>
      <c r="AA130" s="21"/>
    </row>
    <row r="131" spans="1:27" x14ac:dyDescent="0.2">
      <c r="A131" s="23">
        <v>129</v>
      </c>
      <c r="B131" s="23" t="s">
        <v>118</v>
      </c>
      <c r="C131" s="24">
        <v>2.6289959999999999</v>
      </c>
      <c r="D131">
        <v>129</v>
      </c>
      <c r="E131">
        <v>8</v>
      </c>
      <c r="F131" s="25">
        <v>0.1602818</v>
      </c>
      <c r="G131" s="21">
        <v>3.5166550000000001</v>
      </c>
      <c r="H131" s="21">
        <v>1.950985</v>
      </c>
      <c r="I131" s="28">
        <v>2.3726720000000001</v>
      </c>
      <c r="J131" s="28">
        <v>2.9059119999999998</v>
      </c>
      <c r="K131" s="21"/>
      <c r="L131" s="21">
        <v>2.1171120000000001</v>
      </c>
      <c r="M131" s="21"/>
      <c r="N131" s="21">
        <v>3.5166550000000001</v>
      </c>
      <c r="O131" s="21"/>
      <c r="P131" s="21">
        <v>2.8113160000000001</v>
      </c>
      <c r="Q131" s="21">
        <v>2.5943640000000001</v>
      </c>
      <c r="R131" s="21"/>
      <c r="S131" s="21"/>
      <c r="T131" s="21"/>
      <c r="U131" s="21"/>
      <c r="V131" s="21">
        <v>1.950985</v>
      </c>
      <c r="W131" s="21"/>
      <c r="X131" s="21">
        <v>2.700869</v>
      </c>
      <c r="Y131" s="21">
        <v>2.4297520000000001</v>
      </c>
      <c r="Z131" s="21">
        <v>2.9109129999999999</v>
      </c>
      <c r="AA131" s="21"/>
    </row>
    <row r="132" spans="1:27" x14ac:dyDescent="0.2">
      <c r="A132" s="23">
        <v>129</v>
      </c>
      <c r="B132" s="23" t="s">
        <v>97</v>
      </c>
      <c r="C132" s="24">
        <v>2.589769</v>
      </c>
      <c r="D132">
        <v>129</v>
      </c>
      <c r="E132">
        <v>7</v>
      </c>
      <c r="F132" s="25">
        <v>0.1879518</v>
      </c>
      <c r="G132" s="21">
        <v>3.3011629999999998</v>
      </c>
      <c r="H132" s="21">
        <v>1.839337</v>
      </c>
      <c r="I132" s="28">
        <v>2.2806259999999998</v>
      </c>
      <c r="J132" s="28">
        <v>2.8886970000000001</v>
      </c>
      <c r="K132" s="21"/>
      <c r="L132" s="21"/>
      <c r="M132" s="21"/>
      <c r="N132" s="21">
        <v>2.5662400000000001</v>
      </c>
      <c r="O132" s="21">
        <v>3.189486</v>
      </c>
      <c r="P132" s="21"/>
      <c r="Q132" s="21">
        <v>3.3011629999999998</v>
      </c>
      <c r="R132" s="21"/>
      <c r="S132" s="21"/>
      <c r="T132" s="21"/>
      <c r="U132" s="21"/>
      <c r="V132" s="21">
        <v>2.5588190000000002</v>
      </c>
      <c r="W132" s="21"/>
      <c r="X132" s="21"/>
      <c r="Y132" s="21">
        <v>1.839337</v>
      </c>
      <c r="Z132" s="21">
        <v>2.02088</v>
      </c>
      <c r="AA132" s="21">
        <v>2.65246</v>
      </c>
    </row>
    <row r="133" spans="1:27" x14ac:dyDescent="0.2">
      <c r="A133" s="23">
        <v>129</v>
      </c>
      <c r="B133" s="23" t="s">
        <v>131</v>
      </c>
      <c r="C133" s="24">
        <v>2.5919029999999998</v>
      </c>
      <c r="D133">
        <v>129</v>
      </c>
      <c r="E133">
        <v>7</v>
      </c>
      <c r="F133" s="25">
        <v>0.1876747</v>
      </c>
      <c r="G133" s="21">
        <v>3.5457700000000001</v>
      </c>
      <c r="H133" s="21">
        <v>1.8761159999999999</v>
      </c>
      <c r="I133" s="28">
        <v>2.2950080000000002</v>
      </c>
      <c r="J133" s="28">
        <v>2.9185219999999998</v>
      </c>
      <c r="K133" s="21"/>
      <c r="L133" s="21"/>
      <c r="M133" s="21"/>
      <c r="N133" s="21">
        <v>2.5662400000000001</v>
      </c>
      <c r="O133" s="21">
        <v>1.8761159999999999</v>
      </c>
      <c r="P133" s="21"/>
      <c r="Q133" s="21">
        <v>2.0841889999999998</v>
      </c>
      <c r="R133" s="21"/>
      <c r="S133" s="21"/>
      <c r="T133" s="21"/>
      <c r="U133" s="21"/>
      <c r="V133" s="21">
        <v>2.5588190000000002</v>
      </c>
      <c r="W133" s="21"/>
      <c r="X133" s="21">
        <v>2.700869</v>
      </c>
      <c r="Y133" s="21">
        <v>2.8113160000000001</v>
      </c>
      <c r="Z133" s="21">
        <v>3.5457700000000001</v>
      </c>
      <c r="AA133" s="21"/>
    </row>
    <row r="134" spans="1:27" x14ac:dyDescent="0.2">
      <c r="A134" s="23">
        <v>129</v>
      </c>
      <c r="B134" s="23" t="s">
        <v>133</v>
      </c>
      <c r="C134" s="24">
        <v>2.6442990000000002</v>
      </c>
      <c r="D134">
        <v>129</v>
      </c>
      <c r="E134">
        <v>12</v>
      </c>
      <c r="F134" s="25">
        <v>0.18544649999999999</v>
      </c>
      <c r="G134" s="21">
        <v>4.0787529999999999</v>
      </c>
      <c r="H134" s="21">
        <v>1.839337</v>
      </c>
      <c r="I134" s="28">
        <v>2.353281</v>
      </c>
      <c r="J134" s="28">
        <v>2.9690539999999999</v>
      </c>
      <c r="K134" s="21"/>
      <c r="L134" s="21"/>
      <c r="M134" s="21"/>
      <c r="N134" s="21">
        <v>3.0898370000000002</v>
      </c>
      <c r="O134" s="21">
        <v>1.8761159999999999</v>
      </c>
      <c r="P134" s="21"/>
      <c r="Q134" s="21">
        <v>2.5943640000000001</v>
      </c>
      <c r="R134" s="21">
        <v>1.839337</v>
      </c>
      <c r="S134" s="21">
        <v>2.8045909999999998</v>
      </c>
      <c r="T134" s="21">
        <v>2.5903070000000001</v>
      </c>
      <c r="U134" s="21">
        <v>2.5903070000000001</v>
      </c>
      <c r="V134" s="21">
        <v>2.5588190000000002</v>
      </c>
      <c r="W134" s="21">
        <v>4.0787529999999999</v>
      </c>
      <c r="X134" s="21"/>
      <c r="Y134" s="21">
        <v>1.9010290000000001</v>
      </c>
      <c r="Z134" s="21">
        <v>2.2861699999999998</v>
      </c>
      <c r="AA134" s="21">
        <v>3.5219529999999999</v>
      </c>
    </row>
    <row r="135" spans="1:27" x14ac:dyDescent="0.2">
      <c r="A135" s="23">
        <v>129</v>
      </c>
      <c r="B135" s="23" t="s">
        <v>126</v>
      </c>
      <c r="C135" s="24">
        <v>2.5578180000000001</v>
      </c>
      <c r="D135">
        <v>129</v>
      </c>
      <c r="E135">
        <v>6</v>
      </c>
      <c r="F135" s="25">
        <v>0.15972819999999999</v>
      </c>
      <c r="G135" s="21">
        <v>3.189486</v>
      </c>
      <c r="H135" s="21">
        <v>1.885931</v>
      </c>
      <c r="I135" s="28">
        <v>2.3023639999999999</v>
      </c>
      <c r="J135" s="28">
        <v>2.8195100000000002</v>
      </c>
      <c r="K135" s="21"/>
      <c r="L135" s="21"/>
      <c r="M135" s="21"/>
      <c r="N135" s="21">
        <v>1.885931</v>
      </c>
      <c r="O135" s="21">
        <v>3.189486</v>
      </c>
      <c r="P135" s="21"/>
      <c r="Q135" s="21">
        <v>2.5943640000000001</v>
      </c>
      <c r="R135" s="21"/>
      <c r="S135" s="21"/>
      <c r="T135" s="21"/>
      <c r="U135" s="21"/>
      <c r="V135" s="21">
        <v>2.5588190000000002</v>
      </c>
      <c r="W135" s="21"/>
      <c r="X135" s="21"/>
      <c r="Y135" s="21">
        <v>2.7102249999999999</v>
      </c>
      <c r="Z135" s="21">
        <v>2.4080840000000001</v>
      </c>
      <c r="AA135" s="21"/>
    </row>
    <row r="136" spans="1:27" x14ac:dyDescent="0.2">
      <c r="A136" s="23">
        <v>134</v>
      </c>
      <c r="B136" s="23" t="s">
        <v>141</v>
      </c>
      <c r="C136" s="24">
        <v>2.4522469999999998</v>
      </c>
      <c r="D136">
        <v>134</v>
      </c>
      <c r="E136">
        <v>9</v>
      </c>
      <c r="F136" s="25">
        <v>0.1898157</v>
      </c>
      <c r="G136" s="21">
        <v>3.6791109999999998</v>
      </c>
      <c r="H136" s="21">
        <v>1.8761159999999999</v>
      </c>
      <c r="I136" s="28">
        <v>2.1545329999999998</v>
      </c>
      <c r="J136" s="28">
        <v>2.7796150000000002</v>
      </c>
      <c r="K136" s="21">
        <v>2.9792200000000002</v>
      </c>
      <c r="L136" s="21"/>
      <c r="M136" s="21"/>
      <c r="N136" s="21">
        <v>2.2365390000000001</v>
      </c>
      <c r="O136" s="21">
        <v>1.8761159999999999</v>
      </c>
      <c r="P136" s="21"/>
      <c r="Q136" s="21">
        <v>2.0841889999999998</v>
      </c>
      <c r="R136" s="21"/>
      <c r="S136" s="21"/>
      <c r="T136" s="21"/>
      <c r="U136" s="21"/>
      <c r="V136" s="21">
        <v>3.6791109999999998</v>
      </c>
      <c r="W136" s="21"/>
      <c r="X136" s="21">
        <v>2.154731</v>
      </c>
      <c r="Y136" s="21">
        <v>2.9066200000000002</v>
      </c>
      <c r="Z136" s="21">
        <v>2.2526660000000001</v>
      </c>
      <c r="AA136" s="21">
        <v>1.9010290000000001</v>
      </c>
    </row>
    <row r="137" spans="1:27" x14ac:dyDescent="0.2">
      <c r="A137" s="23">
        <v>134</v>
      </c>
      <c r="B137" s="23" t="s">
        <v>119</v>
      </c>
      <c r="C137" s="24">
        <v>2.475597</v>
      </c>
      <c r="D137">
        <v>134</v>
      </c>
      <c r="E137">
        <v>4</v>
      </c>
      <c r="F137" s="25">
        <v>0.5560505</v>
      </c>
      <c r="G137" s="21">
        <v>4.4222409999999996</v>
      </c>
      <c r="H137" s="21">
        <v>1.7762260000000001</v>
      </c>
      <c r="I137" s="28">
        <v>1.803652</v>
      </c>
      <c r="J137" s="28">
        <v>3.1540859999999999</v>
      </c>
      <c r="K137" s="21">
        <v>1.7762260000000001</v>
      </c>
      <c r="L137" s="21"/>
      <c r="M137" s="21"/>
      <c r="N137" s="21">
        <v>1.885931</v>
      </c>
      <c r="O137" s="21"/>
      <c r="P137" s="21"/>
      <c r="Q137" s="21">
        <v>4.4222409999999996</v>
      </c>
      <c r="R137" s="21"/>
      <c r="S137" s="21"/>
      <c r="T137" s="21"/>
      <c r="U137" s="21"/>
      <c r="V137" s="21"/>
      <c r="W137" s="21"/>
      <c r="X137" s="21">
        <v>1.8179890000000001</v>
      </c>
      <c r="Y137" s="21"/>
      <c r="Z137" s="21"/>
      <c r="AA137" s="21"/>
    </row>
    <row r="138" spans="1:27" x14ac:dyDescent="0.2">
      <c r="A138" s="23">
        <v>134</v>
      </c>
      <c r="B138" s="23" t="s">
        <v>113</v>
      </c>
      <c r="C138" s="24">
        <v>2.4876269999999998</v>
      </c>
      <c r="D138">
        <v>134</v>
      </c>
      <c r="E138">
        <v>5</v>
      </c>
      <c r="F138" s="25">
        <v>0.1018409</v>
      </c>
      <c r="G138" s="21">
        <v>2.8045909999999998</v>
      </c>
      <c r="H138" s="21">
        <v>2.154731</v>
      </c>
      <c r="I138" s="28">
        <v>2.3163659999999999</v>
      </c>
      <c r="J138" s="28">
        <v>2.664237</v>
      </c>
      <c r="K138" s="21"/>
      <c r="L138" s="21"/>
      <c r="M138" s="21"/>
      <c r="N138" s="21"/>
      <c r="O138" s="21"/>
      <c r="P138" s="21"/>
      <c r="Q138" s="21">
        <v>2.5943640000000001</v>
      </c>
      <c r="R138" s="21"/>
      <c r="S138" s="21"/>
      <c r="T138" s="21"/>
      <c r="U138" s="21"/>
      <c r="V138" s="21">
        <v>2.5588190000000002</v>
      </c>
      <c r="W138" s="21"/>
      <c r="X138" s="21">
        <v>2.154731</v>
      </c>
      <c r="Y138" s="21">
        <v>2.8045909999999998</v>
      </c>
      <c r="Z138" s="21">
        <v>2.325631</v>
      </c>
      <c r="AA138" s="21"/>
    </row>
    <row r="139" spans="1:27" x14ac:dyDescent="0.2">
      <c r="A139" s="23">
        <v>134</v>
      </c>
      <c r="B139" s="23" t="s">
        <v>124</v>
      </c>
      <c r="C139" s="24">
        <v>2.4868440000000001</v>
      </c>
      <c r="D139">
        <v>134</v>
      </c>
      <c r="E139">
        <v>7</v>
      </c>
      <c r="F139" s="25">
        <v>0.14683959999999999</v>
      </c>
      <c r="G139" s="21">
        <v>3.189486</v>
      </c>
      <c r="H139" s="21">
        <v>2.0262120000000001</v>
      </c>
      <c r="I139" s="28">
        <v>2.2613259999999999</v>
      </c>
      <c r="J139" s="28">
        <v>2.7380429999999998</v>
      </c>
      <c r="K139" s="21"/>
      <c r="L139" s="21"/>
      <c r="M139" s="21"/>
      <c r="N139" s="21">
        <v>2.0262120000000001</v>
      </c>
      <c r="O139" s="21">
        <v>3.189486</v>
      </c>
      <c r="P139" s="21"/>
      <c r="Q139" s="21">
        <v>2.5943640000000001</v>
      </c>
      <c r="R139" s="21"/>
      <c r="S139" s="21"/>
      <c r="T139" s="21"/>
      <c r="U139" s="21"/>
      <c r="V139" s="21">
        <v>2.5588190000000002</v>
      </c>
      <c r="W139" s="21"/>
      <c r="X139" s="21"/>
      <c r="Y139" s="21">
        <v>2.0491299999999999</v>
      </c>
      <c r="Z139" s="21">
        <v>2.2128169999999998</v>
      </c>
      <c r="AA139" s="21">
        <v>2.7770769999999998</v>
      </c>
    </row>
    <row r="140" spans="1:27" x14ac:dyDescent="0.2">
      <c r="A140" s="23">
        <v>134</v>
      </c>
      <c r="B140" s="23" t="s">
        <v>138</v>
      </c>
      <c r="C140" s="24">
        <v>2.4707819999999998</v>
      </c>
      <c r="D140">
        <v>134</v>
      </c>
      <c r="E140">
        <v>3</v>
      </c>
      <c r="F140" s="25">
        <v>0.1469819</v>
      </c>
      <c r="G140" s="21">
        <v>2.700869</v>
      </c>
      <c r="H140" s="21">
        <v>2.1171120000000001</v>
      </c>
      <c r="I140" s="28">
        <v>2.2761960000000001</v>
      </c>
      <c r="J140" s="28">
        <v>2.665368</v>
      </c>
      <c r="K140" s="21"/>
      <c r="L140" s="21">
        <v>2.1171120000000001</v>
      </c>
      <c r="M140" s="21"/>
      <c r="N140" s="21"/>
      <c r="O140" s="21"/>
      <c r="P140" s="21"/>
      <c r="Q140" s="21">
        <v>2.5943640000000001</v>
      </c>
      <c r="R140" s="21"/>
      <c r="S140" s="21"/>
      <c r="T140" s="21"/>
      <c r="U140" s="21"/>
      <c r="V140" s="21"/>
      <c r="W140" s="21"/>
      <c r="X140" s="21">
        <v>2.700869</v>
      </c>
      <c r="Y140" s="21"/>
      <c r="Z140" s="21"/>
      <c r="AA140" s="21"/>
    </row>
    <row r="141" spans="1:27" x14ac:dyDescent="0.2">
      <c r="A141" s="23">
        <v>134</v>
      </c>
      <c r="B141" s="23" t="s">
        <v>125</v>
      </c>
      <c r="C141" s="24">
        <v>2.5295459999999999</v>
      </c>
      <c r="D141">
        <v>134</v>
      </c>
      <c r="E141">
        <v>7</v>
      </c>
      <c r="F141" s="25">
        <v>0.2080919</v>
      </c>
      <c r="G141" s="21">
        <v>3.6791109999999998</v>
      </c>
      <c r="H141" s="21">
        <v>1.8761159999999999</v>
      </c>
      <c r="I141" s="28">
        <v>2.2114240000000001</v>
      </c>
      <c r="J141" s="28">
        <v>2.8938440000000001</v>
      </c>
      <c r="K141" s="21"/>
      <c r="L141" s="21"/>
      <c r="M141" s="21"/>
      <c r="N141" s="21">
        <v>2.2365390000000001</v>
      </c>
      <c r="O141" s="21">
        <v>1.8761159999999999</v>
      </c>
      <c r="P141" s="21"/>
      <c r="Q141" s="21">
        <v>2.5943640000000001</v>
      </c>
      <c r="R141" s="21"/>
      <c r="S141" s="21"/>
      <c r="T141" s="21"/>
      <c r="U141" s="21"/>
      <c r="V141" s="21">
        <v>3.6791109999999998</v>
      </c>
      <c r="W141" s="21"/>
      <c r="X141" s="21">
        <v>2.154731</v>
      </c>
      <c r="Y141" s="21">
        <v>2.86599</v>
      </c>
      <c r="Z141" s="21">
        <v>2.2999719999999999</v>
      </c>
      <c r="AA141" s="21"/>
    </row>
    <row r="142" spans="1:27" x14ac:dyDescent="0.2">
      <c r="A142" s="23">
        <v>134</v>
      </c>
      <c r="B142" s="23" t="s">
        <v>121</v>
      </c>
      <c r="C142" s="24">
        <v>2.5404589999999998</v>
      </c>
      <c r="D142">
        <v>134</v>
      </c>
      <c r="E142">
        <v>5</v>
      </c>
      <c r="F142" s="25">
        <v>0.1687389</v>
      </c>
      <c r="G142" s="21">
        <v>3.0898370000000002</v>
      </c>
      <c r="H142" s="21">
        <v>1.950985</v>
      </c>
      <c r="I142" s="28">
        <v>2.261806</v>
      </c>
      <c r="J142" s="28">
        <v>2.8138540000000001</v>
      </c>
      <c r="K142" s="21">
        <v>2.3662380000000001</v>
      </c>
      <c r="L142" s="21"/>
      <c r="M142" s="21"/>
      <c r="N142" s="21">
        <v>3.0898370000000002</v>
      </c>
      <c r="O142" s="21"/>
      <c r="P142" s="21"/>
      <c r="Q142" s="21">
        <v>2.5943640000000001</v>
      </c>
      <c r="R142" s="21"/>
      <c r="S142" s="21"/>
      <c r="T142" s="21"/>
      <c r="U142" s="21"/>
      <c r="V142" s="21">
        <v>1.950985</v>
      </c>
      <c r="W142" s="21"/>
      <c r="X142" s="21">
        <v>2.700869</v>
      </c>
      <c r="Y142" s="21"/>
      <c r="Z142" s="21"/>
      <c r="AA142" s="21"/>
    </row>
    <row r="143" spans="1:27" x14ac:dyDescent="0.2">
      <c r="A143" s="23">
        <v>134</v>
      </c>
      <c r="B143" s="23" t="s">
        <v>140</v>
      </c>
      <c r="C143" s="24">
        <v>2.4679519999999999</v>
      </c>
      <c r="D143">
        <v>134</v>
      </c>
      <c r="E143">
        <v>10</v>
      </c>
      <c r="F143" s="25">
        <v>0.1268879</v>
      </c>
      <c r="G143" s="21">
        <v>3.189486</v>
      </c>
      <c r="H143" s="21">
        <v>1.885931</v>
      </c>
      <c r="I143" s="28">
        <v>2.2565879999999998</v>
      </c>
      <c r="J143" s="28">
        <v>2.6738569999999999</v>
      </c>
      <c r="K143" s="21"/>
      <c r="L143" s="21">
        <v>2.731017</v>
      </c>
      <c r="M143" s="21"/>
      <c r="N143" s="21">
        <v>1.885931</v>
      </c>
      <c r="O143" s="21">
        <v>3.189486</v>
      </c>
      <c r="P143" s="21"/>
      <c r="Q143" s="21">
        <v>2.5943640000000001</v>
      </c>
      <c r="R143" s="21"/>
      <c r="S143" s="21"/>
      <c r="T143" s="21"/>
      <c r="U143" s="21"/>
      <c r="V143" s="21">
        <v>2.5588190000000002</v>
      </c>
      <c r="W143" s="21">
        <v>2.212148</v>
      </c>
      <c r="X143" s="21">
        <v>2.154731</v>
      </c>
      <c r="Y143" s="21">
        <v>2.7770769999999998</v>
      </c>
      <c r="Z143" s="21">
        <v>2.6842109999999999</v>
      </c>
      <c r="AA143" s="21">
        <v>1.891732</v>
      </c>
    </row>
    <row r="144" spans="1:27" x14ac:dyDescent="0.2">
      <c r="A144" s="23">
        <v>134</v>
      </c>
      <c r="B144" s="23" t="s">
        <v>134</v>
      </c>
      <c r="C144" s="24">
        <v>2.460909</v>
      </c>
      <c r="D144">
        <v>134</v>
      </c>
      <c r="E144">
        <v>6</v>
      </c>
      <c r="F144" s="25">
        <v>0.15362219999999999</v>
      </c>
      <c r="G144" s="21">
        <v>2.9792200000000002</v>
      </c>
      <c r="H144" s="21">
        <v>1.8761159999999999</v>
      </c>
      <c r="I144" s="28">
        <v>2.197953</v>
      </c>
      <c r="J144" s="28">
        <v>2.7148270000000001</v>
      </c>
      <c r="K144" s="21">
        <v>2.9792200000000002</v>
      </c>
      <c r="L144" s="21"/>
      <c r="M144" s="21"/>
      <c r="N144" s="21">
        <v>2.5662400000000001</v>
      </c>
      <c r="O144" s="21">
        <v>1.8761159999999999</v>
      </c>
      <c r="P144" s="21"/>
      <c r="Q144" s="21">
        <v>2.0841889999999998</v>
      </c>
      <c r="R144" s="21"/>
      <c r="S144" s="21"/>
      <c r="T144" s="21"/>
      <c r="U144" s="21"/>
      <c r="V144" s="21">
        <v>2.5588190000000002</v>
      </c>
      <c r="W144" s="21"/>
      <c r="X144" s="21">
        <v>2.700869</v>
      </c>
      <c r="Y144" s="21"/>
      <c r="Z144" s="21"/>
      <c r="AA144" s="21"/>
    </row>
    <row r="145" spans="1:27" x14ac:dyDescent="0.2">
      <c r="A145" s="23">
        <v>143</v>
      </c>
      <c r="B145" s="23" t="s">
        <v>129</v>
      </c>
      <c r="C145" s="24">
        <v>2.375235</v>
      </c>
      <c r="D145">
        <v>143</v>
      </c>
      <c r="E145">
        <v>8</v>
      </c>
      <c r="F145" s="25">
        <v>0.19495509999999999</v>
      </c>
      <c r="G145" s="21">
        <v>3.4415429999999998</v>
      </c>
      <c r="H145" s="21">
        <v>1.9225190000000001</v>
      </c>
      <c r="I145" s="28">
        <v>2.0609790000000001</v>
      </c>
      <c r="J145" s="28">
        <v>2.713543</v>
      </c>
      <c r="K145" s="21"/>
      <c r="L145" s="21"/>
      <c r="M145" s="21"/>
      <c r="N145" s="21">
        <v>2.2365390000000001</v>
      </c>
      <c r="O145" s="21">
        <v>3.189486</v>
      </c>
      <c r="P145" s="21">
        <v>1.9225190000000001</v>
      </c>
      <c r="Q145" s="21">
        <v>2.0841889999999998</v>
      </c>
      <c r="R145" s="21"/>
      <c r="S145" s="21"/>
      <c r="T145" s="21"/>
      <c r="U145" s="21"/>
      <c r="V145" s="21">
        <v>1.950985</v>
      </c>
      <c r="W145" s="21"/>
      <c r="X145" s="21">
        <v>2.154731</v>
      </c>
      <c r="Y145" s="21">
        <v>2.0218880000000001</v>
      </c>
      <c r="Z145" s="21">
        <v>3.4415429999999998</v>
      </c>
      <c r="AA145" s="21"/>
    </row>
    <row r="146" spans="1:27" x14ac:dyDescent="0.2">
      <c r="A146" s="23">
        <v>143</v>
      </c>
      <c r="B146" s="23" t="s">
        <v>122</v>
      </c>
      <c r="C146" s="24">
        <v>2.418323</v>
      </c>
      <c r="D146">
        <v>143</v>
      </c>
      <c r="E146">
        <v>4</v>
      </c>
      <c r="F146" s="25">
        <v>9.7371600000000003E-2</v>
      </c>
      <c r="G146" s="21">
        <v>2.5662400000000001</v>
      </c>
      <c r="H146" s="21">
        <v>2.0841889999999998</v>
      </c>
      <c r="I146" s="28">
        <v>2.2741169999999999</v>
      </c>
      <c r="J146" s="28">
        <v>2.5606740000000001</v>
      </c>
      <c r="K146" s="21"/>
      <c r="L146" s="21"/>
      <c r="M146" s="21"/>
      <c r="N146" s="21">
        <v>2.5662400000000001</v>
      </c>
      <c r="O146" s="21"/>
      <c r="P146" s="21">
        <v>2.4640460000000002</v>
      </c>
      <c r="Q146" s="21">
        <v>2.0841889999999998</v>
      </c>
      <c r="R146" s="21"/>
      <c r="S146" s="21"/>
      <c r="T146" s="21"/>
      <c r="U146" s="21"/>
      <c r="V146" s="21">
        <v>2.5588190000000002</v>
      </c>
      <c r="W146" s="21"/>
      <c r="X146" s="21"/>
      <c r="Y146" s="21"/>
      <c r="Z146" s="21"/>
      <c r="AA146" s="21"/>
    </row>
    <row r="147" spans="1:27" x14ac:dyDescent="0.2">
      <c r="A147" s="23">
        <v>143</v>
      </c>
      <c r="B147" s="23" t="s">
        <v>151</v>
      </c>
      <c r="C147" s="24">
        <v>2.4107069999999999</v>
      </c>
      <c r="D147">
        <v>143</v>
      </c>
      <c r="E147">
        <v>3</v>
      </c>
      <c r="F147" s="25">
        <v>0.37361169999999999</v>
      </c>
      <c r="G147" s="21">
        <v>3.3011629999999998</v>
      </c>
      <c r="H147" s="21">
        <v>1.7762260000000001</v>
      </c>
      <c r="I147" s="28">
        <v>1.9023939999999999</v>
      </c>
      <c r="J147" s="28">
        <v>2.919019</v>
      </c>
      <c r="K147" s="21">
        <v>1.7762260000000001</v>
      </c>
      <c r="L147" s="21"/>
      <c r="M147" s="21"/>
      <c r="N147" s="21"/>
      <c r="O147" s="21"/>
      <c r="P147" s="21"/>
      <c r="Q147" s="21">
        <v>3.3011629999999998</v>
      </c>
      <c r="R147" s="21"/>
      <c r="S147" s="21"/>
      <c r="T147" s="21"/>
      <c r="U147" s="21"/>
      <c r="V147" s="21"/>
      <c r="W147" s="21"/>
      <c r="X147" s="21">
        <v>2.154731</v>
      </c>
      <c r="Y147" s="21"/>
      <c r="Z147" s="21"/>
      <c r="AA147" s="21"/>
    </row>
    <row r="148" spans="1:27" x14ac:dyDescent="0.2">
      <c r="A148" s="23">
        <v>143</v>
      </c>
      <c r="B148" s="23" t="s">
        <v>139</v>
      </c>
      <c r="C148" s="24">
        <v>2.4273479999999998</v>
      </c>
      <c r="D148">
        <v>143</v>
      </c>
      <c r="E148">
        <v>6</v>
      </c>
      <c r="F148" s="25">
        <v>0.18425549999999999</v>
      </c>
      <c r="G148" s="21">
        <v>3.3011629999999998</v>
      </c>
      <c r="H148" s="21">
        <v>1.9929190000000001</v>
      </c>
      <c r="I148" s="28">
        <v>2.1435230000000001</v>
      </c>
      <c r="J148" s="28">
        <v>2.7453949999999998</v>
      </c>
      <c r="K148" s="21">
        <v>2.0097200000000002</v>
      </c>
      <c r="L148" s="21"/>
      <c r="M148" s="21"/>
      <c r="N148" s="21">
        <v>2.5662400000000001</v>
      </c>
      <c r="O148" s="21"/>
      <c r="P148" s="21"/>
      <c r="Q148" s="21">
        <v>3.3011629999999998</v>
      </c>
      <c r="R148" s="21"/>
      <c r="S148" s="21"/>
      <c r="T148" s="21"/>
      <c r="U148" s="21"/>
      <c r="V148" s="21"/>
      <c r="W148" s="21"/>
      <c r="X148" s="21">
        <v>2.154731</v>
      </c>
      <c r="Y148" s="21">
        <v>1.9929190000000001</v>
      </c>
      <c r="Z148" s="21">
        <v>2.539317</v>
      </c>
      <c r="AA148" s="21"/>
    </row>
    <row r="149" spans="1:27" x14ac:dyDescent="0.2">
      <c r="A149" s="23">
        <v>143</v>
      </c>
      <c r="B149" s="23" t="s">
        <v>132</v>
      </c>
      <c r="C149" s="24">
        <v>2.4493360000000002</v>
      </c>
      <c r="D149">
        <v>143</v>
      </c>
      <c r="E149">
        <v>10</v>
      </c>
      <c r="F149" s="25">
        <v>0.14377329999999999</v>
      </c>
      <c r="G149" s="21">
        <v>3.189486</v>
      </c>
      <c r="H149" s="21">
        <v>1.9010290000000001</v>
      </c>
      <c r="I149" s="28">
        <v>2.2138460000000002</v>
      </c>
      <c r="J149" s="28">
        <v>2.6885460000000001</v>
      </c>
      <c r="K149" s="21">
        <v>2.3662380000000001</v>
      </c>
      <c r="L149" s="21"/>
      <c r="M149" s="21"/>
      <c r="N149" s="21">
        <v>3.0898370000000002</v>
      </c>
      <c r="O149" s="21">
        <v>3.189486</v>
      </c>
      <c r="P149" s="21"/>
      <c r="Q149" s="21">
        <v>2.0841889999999998</v>
      </c>
      <c r="R149" s="21"/>
      <c r="S149" s="21"/>
      <c r="T149" s="21"/>
      <c r="U149" s="21"/>
      <c r="V149" s="21">
        <v>1.950985</v>
      </c>
      <c r="W149" s="21">
        <v>1.938191</v>
      </c>
      <c r="X149" s="21">
        <v>2.700869</v>
      </c>
      <c r="Y149" s="21">
        <v>2.8046549999999999</v>
      </c>
      <c r="Z149" s="21">
        <v>1.9010290000000001</v>
      </c>
      <c r="AA149" s="21">
        <v>2.4678849999999999</v>
      </c>
    </row>
    <row r="150" spans="1:27" x14ac:dyDescent="0.2">
      <c r="A150" s="23">
        <v>143</v>
      </c>
      <c r="B150" s="23" t="s">
        <v>156</v>
      </c>
      <c r="C150" s="24">
        <v>2.4487570000000001</v>
      </c>
      <c r="D150">
        <v>143</v>
      </c>
      <c r="E150">
        <v>11</v>
      </c>
      <c r="F150" s="25">
        <v>0.2228715</v>
      </c>
      <c r="G150" s="21">
        <v>4.4784430000000004</v>
      </c>
      <c r="H150" s="21">
        <v>1.8761159999999999</v>
      </c>
      <c r="I150" s="28">
        <v>2.1236350000000002</v>
      </c>
      <c r="J150" s="28">
        <v>2.8493119999999998</v>
      </c>
      <c r="K150" s="21"/>
      <c r="L150" s="21"/>
      <c r="M150" s="21"/>
      <c r="N150" s="21">
        <v>2.2365390000000001</v>
      </c>
      <c r="O150" s="21">
        <v>1.8761159999999999</v>
      </c>
      <c r="P150" s="21">
        <v>1.9225190000000001</v>
      </c>
      <c r="Q150" s="21">
        <v>2.0841889999999998</v>
      </c>
      <c r="R150" s="21">
        <v>2.219204</v>
      </c>
      <c r="S150" s="21">
        <v>1.938191</v>
      </c>
      <c r="T150" s="21"/>
      <c r="U150" s="21"/>
      <c r="V150" s="21">
        <v>2.5588190000000002</v>
      </c>
      <c r="W150" s="21">
        <v>4.4784430000000004</v>
      </c>
      <c r="X150" s="21"/>
      <c r="Y150" s="21">
        <v>2.3280669999999999</v>
      </c>
      <c r="Z150" s="21">
        <v>2.0616300000000001</v>
      </c>
      <c r="AA150" s="21">
        <v>3.2326069999999998</v>
      </c>
    </row>
    <row r="151" spans="1:27" x14ac:dyDescent="0.2">
      <c r="A151" s="23">
        <v>143</v>
      </c>
      <c r="B151" s="23" t="s">
        <v>127</v>
      </c>
      <c r="C151" s="24">
        <v>2.3761350000000001</v>
      </c>
      <c r="D151">
        <v>143</v>
      </c>
      <c r="E151">
        <v>5</v>
      </c>
      <c r="F151" s="25">
        <v>0.2605403</v>
      </c>
      <c r="G151" s="21">
        <v>3.2588439999999999</v>
      </c>
      <c r="H151" s="21">
        <v>1.517568</v>
      </c>
      <c r="I151" s="28">
        <v>1.951546</v>
      </c>
      <c r="J151" s="28">
        <v>2.8007230000000001</v>
      </c>
      <c r="K151" s="21"/>
      <c r="L151" s="21">
        <v>1.517568</v>
      </c>
      <c r="M151" s="21"/>
      <c r="N151" s="21"/>
      <c r="O151" s="21"/>
      <c r="P151" s="21"/>
      <c r="Q151" s="21">
        <v>2.0841889999999998</v>
      </c>
      <c r="R151" s="21"/>
      <c r="S151" s="21"/>
      <c r="T151" s="21"/>
      <c r="U151" s="21"/>
      <c r="V151" s="21"/>
      <c r="W151" s="21"/>
      <c r="X151" s="21">
        <v>2.700869</v>
      </c>
      <c r="Y151" s="21">
        <v>2.3192020000000002</v>
      </c>
      <c r="Z151" s="21">
        <v>3.2588439999999999</v>
      </c>
      <c r="AA151" s="21"/>
    </row>
    <row r="152" spans="1:27" x14ac:dyDescent="0.2">
      <c r="A152" s="23">
        <v>143</v>
      </c>
      <c r="B152" s="23" t="s">
        <v>135</v>
      </c>
      <c r="C152" s="24">
        <v>2.3821379999999999</v>
      </c>
      <c r="D152">
        <v>143</v>
      </c>
      <c r="E152">
        <v>5</v>
      </c>
      <c r="F152" s="25">
        <v>7.6147099999999995E-2</v>
      </c>
      <c r="G152" s="21">
        <v>2.5943640000000001</v>
      </c>
      <c r="H152" s="21">
        <v>2.154731</v>
      </c>
      <c r="I152" s="28">
        <v>2.2556949999999998</v>
      </c>
      <c r="J152" s="28">
        <v>2.5085809999999999</v>
      </c>
      <c r="K152" s="21">
        <v>2.3662380000000001</v>
      </c>
      <c r="L152" s="21"/>
      <c r="M152" s="21"/>
      <c r="N152" s="21">
        <v>2.2365390000000001</v>
      </c>
      <c r="O152" s="21"/>
      <c r="P152" s="21"/>
      <c r="Q152" s="21">
        <v>2.5943640000000001</v>
      </c>
      <c r="R152" s="21"/>
      <c r="S152" s="21"/>
      <c r="T152" s="21"/>
      <c r="U152" s="21"/>
      <c r="V152" s="21">
        <v>2.5588190000000002</v>
      </c>
      <c r="W152" s="21"/>
      <c r="X152" s="21">
        <v>2.154731</v>
      </c>
      <c r="Y152" s="21"/>
      <c r="Z152" s="21"/>
      <c r="AA152" s="21"/>
    </row>
    <row r="153" spans="1:27" x14ac:dyDescent="0.2">
      <c r="A153" s="23">
        <v>143</v>
      </c>
      <c r="B153" s="23" t="s">
        <v>128</v>
      </c>
      <c r="C153" s="24">
        <v>2.433897</v>
      </c>
      <c r="D153">
        <v>143</v>
      </c>
      <c r="E153">
        <v>9</v>
      </c>
      <c r="F153" s="25">
        <v>0.13358600000000001</v>
      </c>
      <c r="G153" s="21">
        <v>3.189486</v>
      </c>
      <c r="H153" s="21">
        <v>2.0742609999999999</v>
      </c>
      <c r="I153" s="28">
        <v>2.2291620000000001</v>
      </c>
      <c r="J153" s="28">
        <v>2.6673260000000001</v>
      </c>
      <c r="K153" s="21">
        <v>2.3662380000000001</v>
      </c>
      <c r="L153" s="21"/>
      <c r="M153" s="21"/>
      <c r="N153" s="21">
        <v>3.0898370000000002</v>
      </c>
      <c r="O153" s="21">
        <v>3.189486</v>
      </c>
      <c r="P153" s="21"/>
      <c r="Q153" s="21">
        <v>2.0841889999999998</v>
      </c>
      <c r="R153" s="21"/>
      <c r="S153" s="21"/>
      <c r="T153" s="21"/>
      <c r="U153" s="21"/>
      <c r="V153" s="21">
        <v>2.5588190000000002</v>
      </c>
      <c r="W153" s="21"/>
      <c r="X153" s="21">
        <v>2.154731</v>
      </c>
      <c r="Y153" s="21">
        <v>2.0742609999999999</v>
      </c>
      <c r="Z153" s="21">
        <v>2.104733</v>
      </c>
      <c r="AA153" s="21">
        <v>2.2827829999999998</v>
      </c>
    </row>
    <row r="154" spans="1:27" x14ac:dyDescent="0.2">
      <c r="A154" s="23">
        <v>152</v>
      </c>
      <c r="B154" s="23" t="s">
        <v>157</v>
      </c>
      <c r="C154" s="24">
        <v>2.2716889999999998</v>
      </c>
      <c r="D154">
        <v>152</v>
      </c>
      <c r="E154">
        <v>7</v>
      </c>
      <c r="F154" s="25">
        <v>0.28488790000000003</v>
      </c>
      <c r="G154" s="21">
        <v>3.6424439999999998</v>
      </c>
      <c r="H154" s="21">
        <v>1.481738</v>
      </c>
      <c r="I154" s="28">
        <v>1.813426</v>
      </c>
      <c r="J154" s="28">
        <v>2.7615620000000001</v>
      </c>
      <c r="K154" s="21"/>
      <c r="L154" s="21">
        <v>2.1171120000000001</v>
      </c>
      <c r="M154" s="21"/>
      <c r="N154" s="21">
        <v>1.481738</v>
      </c>
      <c r="O154" s="21"/>
      <c r="P154" s="21">
        <v>2.2526660000000001</v>
      </c>
      <c r="Q154" s="21">
        <v>1.5034799999999999</v>
      </c>
      <c r="R154" s="21"/>
      <c r="S154" s="21"/>
      <c r="T154" s="21"/>
      <c r="U154" s="21"/>
      <c r="V154" s="21"/>
      <c r="W154" s="21"/>
      <c r="X154" s="21">
        <v>1.8179890000000001</v>
      </c>
      <c r="Y154" s="21">
        <v>3.0863939999999999</v>
      </c>
      <c r="Z154" s="21">
        <v>3.6424439999999998</v>
      </c>
      <c r="AA154" s="21"/>
    </row>
    <row r="155" spans="1:27" x14ac:dyDescent="0.2">
      <c r="A155" s="23">
        <v>152</v>
      </c>
      <c r="B155" s="23" t="s">
        <v>136</v>
      </c>
      <c r="C155" s="24">
        <v>2.296875</v>
      </c>
      <c r="D155">
        <v>152</v>
      </c>
      <c r="E155">
        <v>10</v>
      </c>
      <c r="F155" s="25">
        <v>9.9044199999999999E-2</v>
      </c>
      <c r="G155" s="21">
        <v>2.763531</v>
      </c>
      <c r="H155" s="21">
        <v>1.839337</v>
      </c>
      <c r="I155" s="28">
        <v>2.1356120000000001</v>
      </c>
      <c r="J155" s="28">
        <v>2.4609009999999998</v>
      </c>
      <c r="K155" s="21"/>
      <c r="L155" s="21"/>
      <c r="M155" s="21"/>
      <c r="N155" s="21">
        <v>2.2365390000000001</v>
      </c>
      <c r="O155" s="21">
        <v>1.8761159999999999</v>
      </c>
      <c r="P155" s="21">
        <v>2.763531</v>
      </c>
      <c r="Q155" s="21">
        <v>2.5943640000000001</v>
      </c>
      <c r="R155" s="21">
        <v>2.6557629999999999</v>
      </c>
      <c r="S155" s="21">
        <v>1.839337</v>
      </c>
      <c r="T155" s="21"/>
      <c r="U155" s="21"/>
      <c r="V155" s="21">
        <v>2.5588190000000002</v>
      </c>
      <c r="W155" s="21"/>
      <c r="X155" s="21"/>
      <c r="Y155" s="21">
        <v>2.0616300000000001</v>
      </c>
      <c r="Z155" s="21">
        <v>2.1479110000000001</v>
      </c>
      <c r="AA155" s="21">
        <v>2.2347440000000001</v>
      </c>
    </row>
    <row r="156" spans="1:27" x14ac:dyDescent="0.2">
      <c r="A156" s="23">
        <v>154</v>
      </c>
      <c r="B156" s="23" t="s">
        <v>150</v>
      </c>
      <c r="C156" s="24">
        <v>2.2104240000000002</v>
      </c>
      <c r="D156">
        <v>154</v>
      </c>
      <c r="E156">
        <v>4</v>
      </c>
      <c r="F156" s="25">
        <v>5.2146699999999997E-2</v>
      </c>
      <c r="G156" s="21">
        <v>2.3662380000000001</v>
      </c>
      <c r="H156" s="21">
        <v>2.0841889999999998</v>
      </c>
      <c r="I156" s="28">
        <v>2.122277</v>
      </c>
      <c r="J156" s="28">
        <v>2.3013880000000002</v>
      </c>
      <c r="K156" s="21">
        <v>2.3662380000000001</v>
      </c>
      <c r="L156" s="21"/>
      <c r="M156" s="21"/>
      <c r="N156" s="21">
        <v>2.2365390000000001</v>
      </c>
      <c r="O156" s="21"/>
      <c r="P156" s="21"/>
      <c r="Q156" s="21">
        <v>2.0841889999999998</v>
      </c>
      <c r="R156" s="21"/>
      <c r="S156" s="21"/>
      <c r="T156" s="21"/>
      <c r="U156" s="21"/>
      <c r="V156" s="21"/>
      <c r="W156" s="21"/>
      <c r="X156" s="21">
        <v>2.154731</v>
      </c>
      <c r="Y156" s="21"/>
      <c r="Z156" s="21"/>
      <c r="AA156" s="21"/>
    </row>
    <row r="157" spans="1:27" x14ac:dyDescent="0.2">
      <c r="A157" s="23">
        <v>154</v>
      </c>
      <c r="B157" s="23" t="s">
        <v>181</v>
      </c>
      <c r="C157" s="24">
        <v>2.1543369999999999</v>
      </c>
      <c r="D157">
        <v>154</v>
      </c>
      <c r="E157">
        <v>6</v>
      </c>
      <c r="F157" s="25">
        <v>0.1002416</v>
      </c>
      <c r="G157" s="21">
        <v>2.5588190000000002</v>
      </c>
      <c r="H157" s="21">
        <v>1.8761159999999999</v>
      </c>
      <c r="I157" s="28">
        <v>1.993832</v>
      </c>
      <c r="J157" s="28">
        <v>2.3151290000000002</v>
      </c>
      <c r="K157" s="21">
        <v>2.3662380000000001</v>
      </c>
      <c r="L157" s="21"/>
      <c r="M157" s="21"/>
      <c r="N157" s="21">
        <v>1.885931</v>
      </c>
      <c r="O157" s="21">
        <v>1.8761159999999999</v>
      </c>
      <c r="P157" s="21"/>
      <c r="Q157" s="21">
        <v>2.0841889999999998</v>
      </c>
      <c r="R157" s="21"/>
      <c r="S157" s="21"/>
      <c r="T157" s="21"/>
      <c r="U157" s="21"/>
      <c r="V157" s="21">
        <v>2.5588190000000002</v>
      </c>
      <c r="W157" s="21"/>
      <c r="X157" s="21">
        <v>2.154731</v>
      </c>
      <c r="Y157" s="21"/>
      <c r="Z157" s="21"/>
      <c r="AA157" s="21"/>
    </row>
    <row r="158" spans="1:27" x14ac:dyDescent="0.2">
      <c r="A158" s="23">
        <v>154</v>
      </c>
      <c r="B158" s="23" t="s">
        <v>142</v>
      </c>
      <c r="C158" s="24">
        <v>2.2337039999999999</v>
      </c>
      <c r="D158">
        <v>154</v>
      </c>
      <c r="E158">
        <v>8</v>
      </c>
      <c r="F158" s="25">
        <v>0.15260960000000001</v>
      </c>
      <c r="G158" s="21">
        <v>3.189486</v>
      </c>
      <c r="H158" s="21">
        <v>1.8179890000000001</v>
      </c>
      <c r="I158" s="28">
        <v>2.0022280000000001</v>
      </c>
      <c r="J158" s="28">
        <v>2.5017399999999999</v>
      </c>
      <c r="K158" s="21">
        <v>2.3662380000000001</v>
      </c>
      <c r="L158" s="21"/>
      <c r="M158" s="21"/>
      <c r="N158" s="21">
        <v>1.885931</v>
      </c>
      <c r="O158" s="21">
        <v>3.189486</v>
      </c>
      <c r="P158" s="21"/>
      <c r="Q158" s="21">
        <v>2.0841889999999998</v>
      </c>
      <c r="R158" s="21"/>
      <c r="S158" s="21"/>
      <c r="T158" s="21"/>
      <c r="U158" s="21"/>
      <c r="V158" s="21">
        <v>2.5588190000000002</v>
      </c>
      <c r="W158" s="21"/>
      <c r="X158" s="21">
        <v>1.8179890000000001</v>
      </c>
      <c r="Y158" s="21">
        <v>2.0752440000000001</v>
      </c>
      <c r="Z158" s="21">
        <v>1.891732</v>
      </c>
      <c r="AA158" s="21"/>
    </row>
    <row r="159" spans="1:27" x14ac:dyDescent="0.2">
      <c r="A159" s="23">
        <v>154</v>
      </c>
      <c r="B159" s="23" t="s">
        <v>152</v>
      </c>
      <c r="C159" s="24">
        <v>2.2018650000000002</v>
      </c>
      <c r="D159">
        <v>154</v>
      </c>
      <c r="E159">
        <v>4</v>
      </c>
      <c r="F159" s="25">
        <v>0.104936</v>
      </c>
      <c r="G159" s="21">
        <v>2.5588190000000002</v>
      </c>
      <c r="H159" s="21">
        <v>2.0097200000000002</v>
      </c>
      <c r="I159" s="28">
        <v>2.0469550000000001</v>
      </c>
      <c r="J159" s="28">
        <v>2.3567749999999998</v>
      </c>
      <c r="K159" s="21">
        <v>2.0097200000000002</v>
      </c>
      <c r="L159" s="21"/>
      <c r="M159" s="21"/>
      <c r="N159" s="21"/>
      <c r="O159" s="21"/>
      <c r="P159" s="21"/>
      <c r="Q159" s="21">
        <v>2.0841889999999998</v>
      </c>
      <c r="R159" s="21"/>
      <c r="S159" s="21"/>
      <c r="T159" s="21"/>
      <c r="U159" s="21"/>
      <c r="V159" s="21">
        <v>2.5588190000000002</v>
      </c>
      <c r="W159" s="21"/>
      <c r="X159" s="21">
        <v>2.154731</v>
      </c>
      <c r="Y159" s="21"/>
      <c r="Z159" s="21"/>
      <c r="AA159" s="21"/>
    </row>
    <row r="160" spans="1:27" x14ac:dyDescent="0.2">
      <c r="A160" s="23">
        <v>154</v>
      </c>
      <c r="B160" s="23" t="s">
        <v>153</v>
      </c>
      <c r="C160" s="24">
        <v>2.24349</v>
      </c>
      <c r="D160">
        <v>154</v>
      </c>
      <c r="E160">
        <v>9</v>
      </c>
      <c r="F160" s="25">
        <v>0.1218993</v>
      </c>
      <c r="G160" s="21">
        <v>2.700869</v>
      </c>
      <c r="H160" s="21">
        <v>1.5034799999999999</v>
      </c>
      <c r="I160" s="28">
        <v>2.0347499999999998</v>
      </c>
      <c r="J160" s="28">
        <v>2.4357829999999998</v>
      </c>
      <c r="K160" s="21">
        <v>2.3662380000000001</v>
      </c>
      <c r="L160" s="21"/>
      <c r="M160" s="21"/>
      <c r="N160" s="21">
        <v>2.5662400000000001</v>
      </c>
      <c r="O160" s="21">
        <v>1.8761159999999999</v>
      </c>
      <c r="P160" s="21"/>
      <c r="Q160" s="21">
        <v>1.5034799999999999</v>
      </c>
      <c r="R160" s="21"/>
      <c r="S160" s="21"/>
      <c r="T160" s="21"/>
      <c r="U160" s="21"/>
      <c r="V160" s="21">
        <v>2.5588190000000002</v>
      </c>
      <c r="W160" s="21"/>
      <c r="X160" s="21">
        <v>2.700869</v>
      </c>
      <c r="Y160" s="21">
        <v>2.3045610000000001</v>
      </c>
      <c r="Z160" s="21">
        <v>2.3192020000000002</v>
      </c>
      <c r="AA160" s="21">
        <v>1.995889</v>
      </c>
    </row>
    <row r="161" spans="1:27" x14ac:dyDescent="0.2">
      <c r="A161" s="23">
        <v>154</v>
      </c>
      <c r="B161" s="23" t="s">
        <v>154</v>
      </c>
      <c r="C161" s="24">
        <v>2.2139669999999998</v>
      </c>
      <c r="D161">
        <v>154</v>
      </c>
      <c r="E161">
        <v>4</v>
      </c>
      <c r="F161" s="25">
        <v>0.15755060000000001</v>
      </c>
      <c r="G161" s="21">
        <v>2.731017</v>
      </c>
      <c r="H161" s="21">
        <v>1.885931</v>
      </c>
      <c r="I161" s="28">
        <v>1.98506</v>
      </c>
      <c r="J161" s="28">
        <v>2.5197449999999999</v>
      </c>
      <c r="K161" s="21"/>
      <c r="L161" s="21">
        <v>2.731017</v>
      </c>
      <c r="M161" s="21"/>
      <c r="N161" s="21">
        <v>1.885931</v>
      </c>
      <c r="O161" s="21"/>
      <c r="P161" s="21"/>
      <c r="Q161" s="21">
        <v>2.0841889999999998</v>
      </c>
      <c r="R161" s="21"/>
      <c r="S161" s="21"/>
      <c r="T161" s="21"/>
      <c r="U161" s="21"/>
      <c r="V161" s="21"/>
      <c r="W161" s="21"/>
      <c r="X161" s="21">
        <v>2.154731</v>
      </c>
      <c r="Y161" s="21"/>
      <c r="Z161" s="21"/>
      <c r="AA161" s="21"/>
    </row>
    <row r="162" spans="1:27" x14ac:dyDescent="0.2">
      <c r="A162" s="23">
        <v>154</v>
      </c>
      <c r="B162" s="23" t="s">
        <v>146</v>
      </c>
      <c r="C162" s="24">
        <v>2.2112270000000001</v>
      </c>
      <c r="D162">
        <v>154</v>
      </c>
      <c r="E162">
        <v>6</v>
      </c>
      <c r="F162" s="25">
        <v>9.8905499999999993E-2</v>
      </c>
      <c r="G162" s="21">
        <v>2.731017</v>
      </c>
      <c r="H162" s="21">
        <v>2.0262120000000001</v>
      </c>
      <c r="I162" s="28">
        <v>2.0766209999999998</v>
      </c>
      <c r="J162" s="28">
        <v>2.4000339999999998</v>
      </c>
      <c r="K162" s="21"/>
      <c r="L162" s="21">
        <v>2.731017</v>
      </c>
      <c r="M162" s="21"/>
      <c r="N162" s="21">
        <v>2.0262120000000001</v>
      </c>
      <c r="O162" s="21"/>
      <c r="P162" s="21"/>
      <c r="Q162" s="21">
        <v>2.0841889999999998</v>
      </c>
      <c r="R162" s="21"/>
      <c r="S162" s="21"/>
      <c r="T162" s="21"/>
      <c r="U162" s="21"/>
      <c r="V162" s="21"/>
      <c r="W162" s="21"/>
      <c r="X162" s="21">
        <v>2.154731</v>
      </c>
      <c r="Y162" s="21">
        <v>2.0520100000000001</v>
      </c>
      <c r="Z162" s="21">
        <v>2.219204</v>
      </c>
      <c r="AA162" s="21"/>
    </row>
    <row r="163" spans="1:27" x14ac:dyDescent="0.2">
      <c r="A163" s="23">
        <v>154</v>
      </c>
      <c r="B163" s="23" t="s">
        <v>155</v>
      </c>
      <c r="C163" s="24">
        <v>2.165489</v>
      </c>
      <c r="D163">
        <v>154</v>
      </c>
      <c r="E163">
        <v>6</v>
      </c>
      <c r="F163" s="25">
        <v>0.16356989999999999</v>
      </c>
      <c r="G163" s="21">
        <v>2.700869</v>
      </c>
      <c r="H163" s="21">
        <v>1.5034799999999999</v>
      </c>
      <c r="I163" s="28">
        <v>1.892306</v>
      </c>
      <c r="J163" s="28">
        <v>2.4302790000000001</v>
      </c>
      <c r="K163" s="21"/>
      <c r="L163" s="21">
        <v>2.1171120000000001</v>
      </c>
      <c r="M163" s="21"/>
      <c r="N163" s="21">
        <v>2.2365390000000001</v>
      </c>
      <c r="O163" s="21">
        <v>1.8761159999999999</v>
      </c>
      <c r="P163" s="21"/>
      <c r="Q163" s="21">
        <v>1.5034799999999999</v>
      </c>
      <c r="R163" s="21"/>
      <c r="S163" s="21"/>
      <c r="T163" s="21"/>
      <c r="U163" s="21"/>
      <c r="V163" s="21">
        <v>2.5588190000000002</v>
      </c>
      <c r="W163" s="21"/>
      <c r="X163" s="21">
        <v>2.700869</v>
      </c>
      <c r="Y163" s="21"/>
      <c r="Z163" s="21"/>
      <c r="AA163" s="21"/>
    </row>
    <row r="164" spans="1:27" x14ac:dyDescent="0.2">
      <c r="A164" s="23">
        <v>154</v>
      </c>
      <c r="B164" s="23" t="s">
        <v>147</v>
      </c>
      <c r="C164" s="24">
        <v>2.2176710000000002</v>
      </c>
      <c r="D164">
        <v>154</v>
      </c>
      <c r="E164">
        <v>6</v>
      </c>
      <c r="F164" s="25">
        <v>0.16705780000000001</v>
      </c>
      <c r="G164" s="21">
        <v>3.0898370000000002</v>
      </c>
      <c r="H164" s="21">
        <v>1.8761159999999999</v>
      </c>
      <c r="I164" s="28">
        <v>1.9855579999999999</v>
      </c>
      <c r="J164" s="28">
        <v>2.5301330000000002</v>
      </c>
      <c r="K164" s="21"/>
      <c r="L164" s="21"/>
      <c r="M164" s="21"/>
      <c r="N164" s="21">
        <v>3.0898370000000002</v>
      </c>
      <c r="O164" s="21">
        <v>1.8761159999999999</v>
      </c>
      <c r="P164" s="21"/>
      <c r="Q164" s="21">
        <v>2.0841889999999998</v>
      </c>
      <c r="R164" s="21"/>
      <c r="S164" s="21"/>
      <c r="T164" s="21"/>
      <c r="U164" s="21"/>
      <c r="V164" s="21">
        <v>1.950985</v>
      </c>
      <c r="W164" s="21"/>
      <c r="X164" s="21"/>
      <c r="Y164" s="21">
        <v>2.263147</v>
      </c>
      <c r="Z164" s="21">
        <v>2.04175</v>
      </c>
      <c r="AA164" s="21"/>
    </row>
    <row r="165" spans="1:27" x14ac:dyDescent="0.2">
      <c r="A165" s="23">
        <v>154</v>
      </c>
      <c r="B165" s="23" t="s">
        <v>137</v>
      </c>
      <c r="C165" s="24">
        <v>2.2297669999999998</v>
      </c>
      <c r="D165">
        <v>154</v>
      </c>
      <c r="E165">
        <v>8</v>
      </c>
      <c r="F165" s="25">
        <v>0.36852210000000002</v>
      </c>
      <c r="G165" s="21">
        <v>3.7866439999999999</v>
      </c>
      <c r="H165" s="21">
        <v>0.93055639999999995</v>
      </c>
      <c r="I165" s="28">
        <v>1.6277440000000001</v>
      </c>
      <c r="J165" s="28">
        <v>2.853831</v>
      </c>
      <c r="K165" s="21">
        <v>1.4779450000000001</v>
      </c>
      <c r="L165" s="21"/>
      <c r="M165" s="21"/>
      <c r="N165" s="21">
        <v>1.481738</v>
      </c>
      <c r="O165" s="21">
        <v>3.189486</v>
      </c>
      <c r="P165" s="21"/>
      <c r="Q165" s="21">
        <v>2.0841889999999998</v>
      </c>
      <c r="R165" s="21"/>
      <c r="S165" s="21"/>
      <c r="T165" s="21"/>
      <c r="U165" s="21"/>
      <c r="V165" s="21">
        <v>0.93055639999999995</v>
      </c>
      <c r="W165" s="21"/>
      <c r="X165" s="21">
        <v>1.367659</v>
      </c>
      <c r="Y165" s="21">
        <v>3.7866439999999999</v>
      </c>
      <c r="Z165" s="21">
        <v>3.519914</v>
      </c>
      <c r="AA165" s="21"/>
    </row>
    <row r="166" spans="1:27" x14ac:dyDescent="0.2">
      <c r="A166" s="23">
        <v>164</v>
      </c>
      <c r="B166" s="23" t="s">
        <v>149</v>
      </c>
      <c r="C166" s="24">
        <v>2.1105589999999999</v>
      </c>
      <c r="D166">
        <v>164</v>
      </c>
      <c r="E166">
        <v>10</v>
      </c>
      <c r="F166" s="25">
        <v>0.14838489999999999</v>
      </c>
      <c r="G166" s="21">
        <v>3.1272199999999999</v>
      </c>
      <c r="H166" s="21">
        <v>1.481738</v>
      </c>
      <c r="I166" s="28">
        <v>1.8816079999999999</v>
      </c>
      <c r="J166" s="28">
        <v>2.3701729999999999</v>
      </c>
      <c r="K166" s="21"/>
      <c r="L166" s="21">
        <v>2.731017</v>
      </c>
      <c r="M166" s="21"/>
      <c r="N166" s="21">
        <v>1.481738</v>
      </c>
      <c r="O166" s="21">
        <v>1.8761159999999999</v>
      </c>
      <c r="P166" s="21"/>
      <c r="Q166" s="21">
        <v>2.0841889999999998</v>
      </c>
      <c r="R166" s="21"/>
      <c r="S166" s="21"/>
      <c r="T166" s="21">
        <v>1.9010290000000001</v>
      </c>
      <c r="U166" s="21">
        <v>1.9010290000000001</v>
      </c>
      <c r="V166" s="21"/>
      <c r="W166" s="21"/>
      <c r="X166" s="21">
        <v>1.8179890000000001</v>
      </c>
      <c r="Y166" s="21">
        <v>2.3459300000000001</v>
      </c>
      <c r="Z166" s="21">
        <v>3.1272199999999999</v>
      </c>
      <c r="AA166" s="21">
        <v>1.839337</v>
      </c>
    </row>
    <row r="167" spans="1:27" x14ac:dyDescent="0.2">
      <c r="A167" s="23">
        <v>164</v>
      </c>
      <c r="B167" s="23" t="s">
        <v>158</v>
      </c>
      <c r="C167" s="24">
        <v>2.110293</v>
      </c>
      <c r="D167">
        <v>164</v>
      </c>
      <c r="E167">
        <v>6</v>
      </c>
      <c r="F167" s="25">
        <v>0.1110718</v>
      </c>
      <c r="G167" s="21">
        <v>2.5662400000000001</v>
      </c>
      <c r="H167" s="21">
        <v>1.8179890000000001</v>
      </c>
      <c r="I167" s="28">
        <v>1.9384269999999999</v>
      </c>
      <c r="J167" s="28">
        <v>2.3042099999999999</v>
      </c>
      <c r="K167" s="21">
        <v>2.3662380000000001</v>
      </c>
      <c r="L167" s="21"/>
      <c r="M167" s="21"/>
      <c r="N167" s="21">
        <v>2.5662400000000001</v>
      </c>
      <c r="O167" s="21">
        <v>1.8761159999999999</v>
      </c>
      <c r="P167" s="21"/>
      <c r="Q167" s="21">
        <v>2.0841889999999998</v>
      </c>
      <c r="R167" s="21"/>
      <c r="S167" s="21"/>
      <c r="T167" s="21"/>
      <c r="U167" s="21"/>
      <c r="V167" s="21">
        <v>1.950985</v>
      </c>
      <c r="W167" s="21"/>
      <c r="X167" s="21">
        <v>1.8179890000000001</v>
      </c>
      <c r="Y167" s="21"/>
      <c r="Z167" s="21"/>
      <c r="AA167" s="21"/>
    </row>
    <row r="168" spans="1:27" x14ac:dyDescent="0.2">
      <c r="A168" s="23">
        <v>164</v>
      </c>
      <c r="B168" s="23" t="s">
        <v>159</v>
      </c>
      <c r="C168" s="24">
        <v>2.1198779999999999</v>
      </c>
      <c r="D168">
        <v>164</v>
      </c>
      <c r="E168">
        <v>8</v>
      </c>
      <c r="F168" s="25">
        <v>8.9249300000000004E-2</v>
      </c>
      <c r="G168" s="21">
        <v>2.5943640000000001</v>
      </c>
      <c r="H168" s="21">
        <v>1.652712</v>
      </c>
      <c r="I168" s="28">
        <v>1.9724170000000001</v>
      </c>
      <c r="J168" s="28">
        <v>2.264243</v>
      </c>
      <c r="K168" s="21"/>
      <c r="L168" s="21">
        <v>2.1171120000000001</v>
      </c>
      <c r="M168" s="21"/>
      <c r="N168" s="21">
        <v>2.0262120000000001</v>
      </c>
      <c r="O168" s="21"/>
      <c r="P168" s="21">
        <v>2.2526660000000001</v>
      </c>
      <c r="Q168" s="21">
        <v>2.5943640000000001</v>
      </c>
      <c r="R168" s="21"/>
      <c r="S168" s="21"/>
      <c r="T168" s="21"/>
      <c r="U168" s="21"/>
      <c r="V168" s="21"/>
      <c r="W168" s="21"/>
      <c r="X168" s="21">
        <v>2.154731</v>
      </c>
      <c r="Y168" s="21">
        <v>2.2128169999999998</v>
      </c>
      <c r="Z168" s="21">
        <v>1.652712</v>
      </c>
      <c r="AA168" s="21">
        <v>1.948407</v>
      </c>
    </row>
    <row r="169" spans="1:27" x14ac:dyDescent="0.2">
      <c r="A169" s="23">
        <v>164</v>
      </c>
      <c r="B169" s="23" t="s">
        <v>148</v>
      </c>
      <c r="C169" s="24">
        <v>2.0803470000000002</v>
      </c>
      <c r="D169">
        <v>164</v>
      </c>
      <c r="E169">
        <v>6</v>
      </c>
      <c r="F169" s="25">
        <v>0.1243267</v>
      </c>
      <c r="G169" s="21">
        <v>2.5588190000000002</v>
      </c>
      <c r="H169" s="21">
        <v>1.5716889999999999</v>
      </c>
      <c r="I169" s="28">
        <v>1.8718140000000001</v>
      </c>
      <c r="J169" s="28">
        <v>2.2776700000000001</v>
      </c>
      <c r="K169" s="21"/>
      <c r="L169" s="21"/>
      <c r="M169" s="21"/>
      <c r="N169" s="21">
        <v>2.2365390000000001</v>
      </c>
      <c r="O169" s="21">
        <v>1.8761159999999999</v>
      </c>
      <c r="P169" s="21"/>
      <c r="Q169" s="21">
        <v>2.0841889999999998</v>
      </c>
      <c r="R169" s="21"/>
      <c r="S169" s="21"/>
      <c r="T169" s="21"/>
      <c r="U169" s="21"/>
      <c r="V169" s="21">
        <v>2.5588190000000002</v>
      </c>
      <c r="W169" s="21"/>
      <c r="X169" s="21">
        <v>2.154731</v>
      </c>
      <c r="Y169" s="21"/>
      <c r="Z169" s="21">
        <v>1.5716889999999999</v>
      </c>
      <c r="AA169" s="21"/>
    </row>
    <row r="170" spans="1:27" x14ac:dyDescent="0.2">
      <c r="A170" s="23">
        <v>168</v>
      </c>
      <c r="B170" s="23" t="s">
        <v>161</v>
      </c>
      <c r="C170" s="24">
        <v>2.0050349999999999</v>
      </c>
      <c r="D170">
        <v>168</v>
      </c>
      <c r="E170">
        <v>8</v>
      </c>
      <c r="F170" s="25">
        <v>0.1016714</v>
      </c>
      <c r="G170" s="21">
        <v>2.5588190000000002</v>
      </c>
      <c r="H170" s="21">
        <v>1.5034799999999999</v>
      </c>
      <c r="I170" s="28">
        <v>1.8415189999999999</v>
      </c>
      <c r="J170" s="28">
        <v>2.1744840000000001</v>
      </c>
      <c r="K170" s="21">
        <v>2.0097200000000002</v>
      </c>
      <c r="L170" s="21"/>
      <c r="M170" s="21"/>
      <c r="N170" s="21">
        <v>1.885931</v>
      </c>
      <c r="O170" s="21">
        <v>1.8761159999999999</v>
      </c>
      <c r="P170" s="21"/>
      <c r="Q170" s="21">
        <v>1.5034799999999999</v>
      </c>
      <c r="R170" s="21"/>
      <c r="S170" s="21"/>
      <c r="T170" s="21"/>
      <c r="U170" s="21"/>
      <c r="V170" s="21">
        <v>2.5588190000000002</v>
      </c>
      <c r="W170" s="21"/>
      <c r="X170" s="21">
        <v>2.154731</v>
      </c>
      <c r="Y170" s="21">
        <v>2.212148</v>
      </c>
      <c r="Z170" s="21">
        <v>1.839337</v>
      </c>
      <c r="AA170" s="21"/>
    </row>
    <row r="171" spans="1:27" x14ac:dyDescent="0.2">
      <c r="A171" s="23">
        <v>168</v>
      </c>
      <c r="B171" s="23" t="s">
        <v>164</v>
      </c>
      <c r="C171" s="24">
        <v>2.0404629999999999</v>
      </c>
      <c r="D171">
        <v>168</v>
      </c>
      <c r="E171">
        <v>6</v>
      </c>
      <c r="F171" s="25">
        <v>5.47903E-2</v>
      </c>
      <c r="G171" s="21">
        <v>2.2827829999999998</v>
      </c>
      <c r="H171" s="21">
        <v>1.8179890000000001</v>
      </c>
      <c r="I171" s="28">
        <v>1.9526140000000001</v>
      </c>
      <c r="J171" s="28">
        <v>2.1283129999999999</v>
      </c>
      <c r="K171" s="21">
        <v>2.0097200000000002</v>
      </c>
      <c r="L171" s="21"/>
      <c r="M171" s="21"/>
      <c r="N171" s="21">
        <v>2.0262120000000001</v>
      </c>
      <c r="O171" s="21"/>
      <c r="P171" s="21"/>
      <c r="Q171" s="21">
        <v>2.0841889999999998</v>
      </c>
      <c r="R171" s="21"/>
      <c r="S171" s="21"/>
      <c r="T171" s="21"/>
      <c r="U171" s="21"/>
      <c r="V171" s="21"/>
      <c r="W171" s="21"/>
      <c r="X171" s="21">
        <v>1.8179890000000001</v>
      </c>
      <c r="Y171" s="21">
        <v>2.2827829999999998</v>
      </c>
      <c r="Z171" s="21">
        <v>2.0218880000000001</v>
      </c>
      <c r="AA171" s="21"/>
    </row>
    <row r="172" spans="1:27" x14ac:dyDescent="0.2">
      <c r="A172" s="23">
        <v>168</v>
      </c>
      <c r="B172" s="23" t="s">
        <v>280</v>
      </c>
      <c r="C172" s="24">
        <v>2.0210669999999999</v>
      </c>
      <c r="D172">
        <v>168</v>
      </c>
      <c r="E172">
        <v>5</v>
      </c>
      <c r="F172" s="25">
        <v>8.61822E-2</v>
      </c>
      <c r="G172" s="21">
        <v>2.3662380000000001</v>
      </c>
      <c r="H172" s="21">
        <v>1.8179890000000001</v>
      </c>
      <c r="I172" s="28">
        <v>1.8848180000000001</v>
      </c>
      <c r="J172" s="28">
        <v>2.1703679999999999</v>
      </c>
      <c r="K172" s="21">
        <v>2.3662380000000001</v>
      </c>
      <c r="L172" s="21"/>
      <c r="M172" s="21"/>
      <c r="N172" s="21">
        <v>1.885931</v>
      </c>
      <c r="O172" s="21"/>
      <c r="P172" s="21"/>
      <c r="Q172" s="21">
        <v>2.0841889999999998</v>
      </c>
      <c r="R172" s="21"/>
      <c r="S172" s="21"/>
      <c r="T172" s="21"/>
      <c r="U172" s="21"/>
      <c r="V172" s="21">
        <v>1.950985</v>
      </c>
      <c r="W172" s="21"/>
      <c r="X172" s="21">
        <v>1.8179890000000001</v>
      </c>
      <c r="Y172" s="21"/>
      <c r="Z172" s="21"/>
      <c r="AA172" s="21"/>
    </row>
    <row r="173" spans="1:27" x14ac:dyDescent="0.2">
      <c r="A173" s="23">
        <v>168</v>
      </c>
      <c r="B173" s="23" t="s">
        <v>145</v>
      </c>
      <c r="C173" s="24">
        <v>2.0144899999999999</v>
      </c>
      <c r="D173">
        <v>168</v>
      </c>
      <c r="E173">
        <v>6</v>
      </c>
      <c r="F173" s="25">
        <v>0.1269652</v>
      </c>
      <c r="G173" s="21">
        <v>2.5943640000000001</v>
      </c>
      <c r="H173" s="21">
        <v>1.652712</v>
      </c>
      <c r="I173" s="28">
        <v>1.8141259999999999</v>
      </c>
      <c r="J173" s="28">
        <v>2.2356729999999998</v>
      </c>
      <c r="K173" s="21">
        <v>1.7762260000000001</v>
      </c>
      <c r="L173" s="21"/>
      <c r="M173" s="21"/>
      <c r="N173" s="21">
        <v>2.2365390000000001</v>
      </c>
      <c r="O173" s="21">
        <v>1.8761159999999999</v>
      </c>
      <c r="P173" s="21"/>
      <c r="Q173" s="21">
        <v>2.5943640000000001</v>
      </c>
      <c r="R173" s="21"/>
      <c r="S173" s="21"/>
      <c r="T173" s="21"/>
      <c r="U173" s="21"/>
      <c r="V173" s="21">
        <v>1.950985</v>
      </c>
      <c r="W173" s="21"/>
      <c r="X173" s="21"/>
      <c r="Y173" s="21">
        <v>1.652712</v>
      </c>
      <c r="Z173" s="21"/>
      <c r="AA173" s="21"/>
    </row>
    <row r="174" spans="1:27" x14ac:dyDescent="0.2">
      <c r="A174" s="23">
        <v>172</v>
      </c>
      <c r="B174" s="23" t="s">
        <v>163</v>
      </c>
      <c r="C174" s="24">
        <v>1.935236</v>
      </c>
      <c r="D174">
        <v>172</v>
      </c>
      <c r="E174">
        <v>6</v>
      </c>
      <c r="F174" s="25">
        <v>0.1389261</v>
      </c>
      <c r="G174" s="21">
        <v>2.5325980000000001</v>
      </c>
      <c r="H174" s="21">
        <v>1.5034799999999999</v>
      </c>
      <c r="I174" s="28">
        <v>1.7174469999999999</v>
      </c>
      <c r="J174" s="28">
        <v>2.1765140000000001</v>
      </c>
      <c r="K174" s="21">
        <v>1.7762260000000001</v>
      </c>
      <c r="L174" s="21"/>
      <c r="M174" s="21"/>
      <c r="N174" s="21">
        <v>2.2365390000000001</v>
      </c>
      <c r="O174" s="21"/>
      <c r="P174" s="21"/>
      <c r="Q174" s="21">
        <v>1.5034799999999999</v>
      </c>
      <c r="R174" s="21"/>
      <c r="S174" s="21"/>
      <c r="T174" s="21"/>
      <c r="U174" s="21"/>
      <c r="V174" s="21"/>
      <c r="W174" s="21"/>
      <c r="X174" s="21">
        <v>1.8179890000000001</v>
      </c>
      <c r="Y174" s="21">
        <v>2.5325980000000001</v>
      </c>
      <c r="Z174" s="21">
        <v>1.7445850000000001</v>
      </c>
      <c r="AA174" s="21"/>
    </row>
    <row r="175" spans="1:27" x14ac:dyDescent="0.2">
      <c r="A175" s="23">
        <v>172</v>
      </c>
      <c r="B175" s="23" t="s">
        <v>162</v>
      </c>
      <c r="C175" s="24">
        <v>1.912177</v>
      </c>
      <c r="D175">
        <v>172</v>
      </c>
      <c r="E175">
        <v>3</v>
      </c>
      <c r="F175" s="25">
        <v>7.4747499999999995E-2</v>
      </c>
      <c r="G175" s="21">
        <v>2.0841889999999998</v>
      </c>
      <c r="H175" s="21">
        <v>1.7762260000000001</v>
      </c>
      <c r="I175" s="28">
        <v>1.809523</v>
      </c>
      <c r="J175" s="28">
        <v>2.014831</v>
      </c>
      <c r="K175" s="21">
        <v>1.7762260000000001</v>
      </c>
      <c r="L175" s="21"/>
      <c r="M175" s="21"/>
      <c r="N175" s="21"/>
      <c r="O175" s="21">
        <v>1.8761159999999999</v>
      </c>
      <c r="P175" s="21"/>
      <c r="Q175" s="21">
        <v>2.0841889999999998</v>
      </c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x14ac:dyDescent="0.2">
      <c r="A176" s="23">
        <v>172</v>
      </c>
      <c r="B176" s="23" t="s">
        <v>160</v>
      </c>
      <c r="C176" s="24">
        <v>1.889497</v>
      </c>
      <c r="D176">
        <v>172</v>
      </c>
      <c r="E176">
        <v>9</v>
      </c>
      <c r="F176" s="25">
        <v>9.9686899999999995E-2</v>
      </c>
      <c r="G176" s="21">
        <v>2.3459300000000001</v>
      </c>
      <c r="H176" s="21">
        <v>1.377327</v>
      </c>
      <c r="I176" s="28">
        <v>1.723622</v>
      </c>
      <c r="J176" s="28">
        <v>2.0514619999999999</v>
      </c>
      <c r="K176" s="21"/>
      <c r="L176" s="21"/>
      <c r="M176" s="21"/>
      <c r="N176" s="21">
        <v>1.481738</v>
      </c>
      <c r="O176" s="21">
        <v>1.8761159999999999</v>
      </c>
      <c r="P176" s="21"/>
      <c r="Q176" s="21">
        <v>2.0841889999999998</v>
      </c>
      <c r="R176" s="21">
        <v>1.938191</v>
      </c>
      <c r="S176" s="21">
        <v>2.219204</v>
      </c>
      <c r="T176" s="21"/>
      <c r="U176" s="21"/>
      <c r="V176" s="21">
        <v>1.377327</v>
      </c>
      <c r="W176" s="21"/>
      <c r="X176" s="21"/>
      <c r="Y176" s="21">
        <v>1.7445850000000001</v>
      </c>
      <c r="Z176" s="21">
        <v>1.938191</v>
      </c>
      <c r="AA176" s="21">
        <v>2.3459300000000001</v>
      </c>
    </row>
    <row r="177" spans="1:27" x14ac:dyDescent="0.2">
      <c r="A177" s="23">
        <v>175</v>
      </c>
      <c r="B177" s="23" t="s">
        <v>143</v>
      </c>
      <c r="C177" s="24">
        <v>1.7998829999999999</v>
      </c>
      <c r="D177">
        <v>175</v>
      </c>
      <c r="E177">
        <v>5</v>
      </c>
      <c r="F177" s="25">
        <v>0.13799159999999999</v>
      </c>
      <c r="G177" s="21">
        <v>2.154731</v>
      </c>
      <c r="H177" s="21">
        <v>1.377327</v>
      </c>
      <c r="I177" s="28">
        <v>1.5575650000000001</v>
      </c>
      <c r="J177" s="28">
        <v>2.0342069999999999</v>
      </c>
      <c r="K177" s="21"/>
      <c r="L177" s="21"/>
      <c r="M177" s="21"/>
      <c r="N177" s="21">
        <v>2.0262120000000001</v>
      </c>
      <c r="O177" s="21"/>
      <c r="P177" s="21"/>
      <c r="Q177" s="21">
        <v>1.5034799999999999</v>
      </c>
      <c r="R177" s="21"/>
      <c r="S177" s="21"/>
      <c r="T177" s="21"/>
      <c r="U177" s="21"/>
      <c r="V177" s="21">
        <v>1.377327</v>
      </c>
      <c r="W177" s="21"/>
      <c r="X177" s="21">
        <v>2.154731</v>
      </c>
      <c r="Y177" s="21"/>
      <c r="Z177" s="21">
        <v>1.937667</v>
      </c>
      <c r="AA177" s="21"/>
    </row>
    <row r="178" spans="1:27" x14ac:dyDescent="0.2">
      <c r="A178" s="23">
        <v>175</v>
      </c>
      <c r="B178" s="23" t="s">
        <v>168</v>
      </c>
      <c r="C178" s="24">
        <v>1.804128</v>
      </c>
      <c r="D178">
        <v>175</v>
      </c>
      <c r="E178">
        <v>4</v>
      </c>
      <c r="F178" s="25">
        <v>8.7098800000000004E-2</v>
      </c>
      <c r="G178" s="21">
        <v>1.950985</v>
      </c>
      <c r="H178" s="21">
        <v>1.5034799999999999</v>
      </c>
      <c r="I178" s="28">
        <v>1.6897979999999999</v>
      </c>
      <c r="J178" s="28">
        <v>1.918458</v>
      </c>
      <c r="K178" s="21"/>
      <c r="L178" s="21"/>
      <c r="M178" s="21"/>
      <c r="N178" s="21">
        <v>1.885931</v>
      </c>
      <c r="O178" s="21">
        <v>1.8761159999999999</v>
      </c>
      <c r="P178" s="21"/>
      <c r="Q178" s="21">
        <v>1.5034799999999999</v>
      </c>
      <c r="R178" s="21"/>
      <c r="S178" s="21"/>
      <c r="T178" s="21"/>
      <c r="U178" s="21"/>
      <c r="V178" s="21">
        <v>1.950985</v>
      </c>
      <c r="W178" s="21"/>
      <c r="X178" s="21"/>
      <c r="Y178" s="21"/>
      <c r="Z178" s="21"/>
      <c r="AA178" s="21"/>
    </row>
    <row r="179" spans="1:27" x14ac:dyDescent="0.2">
      <c r="A179" s="23">
        <v>177</v>
      </c>
      <c r="B179" s="23" t="s">
        <v>165</v>
      </c>
      <c r="C179" s="24">
        <v>1.563758</v>
      </c>
      <c r="D179">
        <v>177</v>
      </c>
      <c r="E179">
        <v>6</v>
      </c>
      <c r="F179" s="25">
        <v>7.8472899999999998E-2</v>
      </c>
      <c r="G179" s="21">
        <v>1.8761159999999999</v>
      </c>
      <c r="H179" s="21">
        <v>1.367659</v>
      </c>
      <c r="I179" s="28">
        <v>1.4351689999999999</v>
      </c>
      <c r="J179" s="28">
        <v>1.6975819999999999</v>
      </c>
      <c r="K179" s="21">
        <v>1.7762260000000001</v>
      </c>
      <c r="L179" s="21"/>
      <c r="M179" s="21"/>
      <c r="N179" s="21">
        <v>1.481738</v>
      </c>
      <c r="O179" s="21">
        <v>1.8761159999999999</v>
      </c>
      <c r="P179" s="21"/>
      <c r="Q179" s="21">
        <v>1.5034799999999999</v>
      </c>
      <c r="R179" s="21"/>
      <c r="S179" s="21"/>
      <c r="T179" s="21"/>
      <c r="U179" s="21"/>
      <c r="V179" s="21">
        <v>1.377327</v>
      </c>
      <c r="W179" s="21"/>
      <c r="X179" s="21">
        <v>1.367659</v>
      </c>
      <c r="Y179" s="21"/>
      <c r="Z179" s="21"/>
      <c r="AA179" s="21"/>
    </row>
    <row r="180" spans="1:27" x14ac:dyDescent="0.2">
      <c r="A180" s="23">
        <v>177</v>
      </c>
      <c r="B180" s="23" t="s">
        <v>166</v>
      </c>
      <c r="C180" s="24">
        <v>1.603173</v>
      </c>
      <c r="D180">
        <v>177</v>
      </c>
      <c r="E180">
        <v>3</v>
      </c>
      <c r="F180" s="25">
        <v>0.11698310000000001</v>
      </c>
      <c r="G180" s="21">
        <v>1.885931</v>
      </c>
      <c r="H180" s="21">
        <v>1.4201079999999999</v>
      </c>
      <c r="I180" s="28">
        <v>1.447899</v>
      </c>
      <c r="J180" s="28">
        <v>1.758448</v>
      </c>
      <c r="K180" s="21"/>
      <c r="L180" s="21"/>
      <c r="M180" s="21"/>
      <c r="N180" s="21">
        <v>1.885931</v>
      </c>
      <c r="O180" s="21"/>
      <c r="P180" s="21">
        <v>1.4201079999999999</v>
      </c>
      <c r="Q180" s="21">
        <v>1.5034799999999999</v>
      </c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x14ac:dyDescent="0.2">
      <c r="A181" s="23">
        <v>177</v>
      </c>
      <c r="B181" s="23" t="s">
        <v>167</v>
      </c>
      <c r="C181" s="24">
        <v>1.624563</v>
      </c>
      <c r="D181">
        <v>177</v>
      </c>
      <c r="E181">
        <v>6</v>
      </c>
      <c r="F181" s="25">
        <v>0.10666539999999999</v>
      </c>
      <c r="G181" s="21">
        <v>2.0841889999999998</v>
      </c>
      <c r="H181" s="21">
        <v>1.367659</v>
      </c>
      <c r="I181" s="28">
        <v>1.451355</v>
      </c>
      <c r="J181" s="28">
        <v>1.809714</v>
      </c>
      <c r="K181" s="21"/>
      <c r="L181" s="21">
        <v>1.517568</v>
      </c>
      <c r="M181" s="21"/>
      <c r="N181" s="21">
        <v>1.481738</v>
      </c>
      <c r="O181" s="21">
        <v>1.8761159999999999</v>
      </c>
      <c r="P181" s="21">
        <v>1.4201079999999999</v>
      </c>
      <c r="Q181" s="21">
        <v>2.0841889999999998</v>
      </c>
      <c r="R181" s="21"/>
      <c r="S181" s="21"/>
      <c r="T181" s="21"/>
      <c r="U181" s="21"/>
      <c r="V181" s="21"/>
      <c r="W181" s="21"/>
      <c r="X181" s="21">
        <v>1.367659</v>
      </c>
      <c r="Y181" s="21"/>
      <c r="Z181" s="21"/>
      <c r="AA181" s="21"/>
    </row>
    <row r="182" spans="1:27" x14ac:dyDescent="0.2">
      <c r="A182" s="23">
        <v>180</v>
      </c>
      <c r="B182" s="23" t="s">
        <v>169</v>
      </c>
      <c r="C182" s="24">
        <v>1.517093</v>
      </c>
      <c r="D182">
        <v>180</v>
      </c>
      <c r="E182">
        <v>4</v>
      </c>
      <c r="F182" s="25">
        <v>0.1040734</v>
      </c>
      <c r="G182" s="21">
        <v>1.8179890000000001</v>
      </c>
      <c r="H182" s="21">
        <v>1.229336</v>
      </c>
      <c r="I182" s="28">
        <v>1.3664080000000001</v>
      </c>
      <c r="J182" s="28">
        <v>1.6708259999999999</v>
      </c>
      <c r="K182" s="21"/>
      <c r="L182" s="21">
        <v>1.517568</v>
      </c>
      <c r="M182" s="21"/>
      <c r="N182" s="21">
        <v>1.229336</v>
      </c>
      <c r="O182" s="21"/>
      <c r="P182" s="21"/>
      <c r="Q182" s="21">
        <v>1.5034799999999999</v>
      </c>
      <c r="R182" s="21"/>
      <c r="S182" s="21"/>
      <c r="T182" s="21"/>
      <c r="U182" s="21"/>
      <c r="V182" s="21"/>
      <c r="W182" s="21"/>
      <c r="X182" s="21">
        <v>1.8179890000000001</v>
      </c>
      <c r="Y182" s="21"/>
      <c r="Z182" s="21"/>
      <c r="AA182" s="21"/>
    </row>
    <row r="183" spans="1:27" x14ac:dyDescent="0.2">
      <c r="A183" s="23">
        <v>180</v>
      </c>
      <c r="B183" s="23" t="s">
        <v>170</v>
      </c>
      <c r="C183" s="24">
        <v>1.4902960000000001</v>
      </c>
      <c r="D183">
        <v>180</v>
      </c>
      <c r="E183">
        <v>4</v>
      </c>
      <c r="F183" s="25">
        <v>0.26437640000000001</v>
      </c>
      <c r="G183" s="21">
        <v>1.950985</v>
      </c>
      <c r="H183" s="21">
        <v>0.63060159999999998</v>
      </c>
      <c r="I183" s="28">
        <v>0.96069740000000003</v>
      </c>
      <c r="J183" s="28">
        <v>1.894833</v>
      </c>
      <c r="K183" s="21"/>
      <c r="L183" s="21"/>
      <c r="M183" s="21"/>
      <c r="N183" s="21">
        <v>0.63060159999999998</v>
      </c>
      <c r="O183" s="21">
        <v>1.8761159999999999</v>
      </c>
      <c r="P183" s="21"/>
      <c r="Q183" s="21">
        <v>1.5034799999999999</v>
      </c>
      <c r="R183" s="21"/>
      <c r="S183" s="21"/>
      <c r="T183" s="21"/>
      <c r="U183" s="21"/>
      <c r="V183" s="21">
        <v>1.950985</v>
      </c>
      <c r="W183" s="21"/>
      <c r="X183" s="21"/>
      <c r="Y183" s="21"/>
      <c r="Z183" s="21"/>
      <c r="AA183" s="21"/>
    </row>
    <row r="184" spans="1:27" x14ac:dyDescent="0.2">
      <c r="A184" s="23">
        <v>182</v>
      </c>
      <c r="B184" s="23" t="s">
        <v>281</v>
      </c>
      <c r="C184" s="24">
        <v>1.0096259999999999</v>
      </c>
      <c r="D184">
        <v>182</v>
      </c>
      <c r="E184">
        <v>3</v>
      </c>
      <c r="F184" s="25">
        <v>0.2428218</v>
      </c>
      <c r="G184" s="21">
        <v>1.377327</v>
      </c>
      <c r="H184" s="21">
        <v>0.42221370000000003</v>
      </c>
      <c r="I184" s="28">
        <v>0.69125440000000005</v>
      </c>
      <c r="J184" s="28">
        <v>1.3279970000000001</v>
      </c>
      <c r="N184" s="21">
        <v>1.229336</v>
      </c>
      <c r="O184" s="21"/>
      <c r="P184" s="21"/>
      <c r="Q184" s="21">
        <v>0.42221370000000003</v>
      </c>
      <c r="R184" s="21"/>
      <c r="S184" s="21"/>
      <c r="T184" s="21"/>
      <c r="U184" s="21"/>
      <c r="V184" s="21">
        <v>1.377327</v>
      </c>
    </row>
    <row r="185" spans="1:27" x14ac:dyDescent="0.2">
      <c r="A185" s="23">
        <v>182</v>
      </c>
      <c r="B185" s="23" t="s">
        <v>171</v>
      </c>
      <c r="C185" s="24">
        <v>0.98340570000000005</v>
      </c>
      <c r="D185">
        <v>182</v>
      </c>
      <c r="E185">
        <v>4</v>
      </c>
      <c r="F185" s="25">
        <v>0.2315391</v>
      </c>
      <c r="G185" s="21">
        <v>1.5034799999999999</v>
      </c>
      <c r="H185" s="21">
        <v>0.42221370000000003</v>
      </c>
      <c r="I185" s="28">
        <v>0.57850460000000004</v>
      </c>
      <c r="J185" s="28">
        <v>1.408866</v>
      </c>
      <c r="K185" s="21">
        <v>0.42221370000000003</v>
      </c>
      <c r="L185" s="21"/>
      <c r="M185" s="21"/>
      <c r="N185" s="21">
        <v>0.63060159999999998</v>
      </c>
      <c r="O185" s="21"/>
      <c r="P185" s="21"/>
      <c r="Q185" s="21">
        <v>1.5034799999999999</v>
      </c>
      <c r="R185" s="21"/>
      <c r="S185" s="21"/>
      <c r="T185" s="21"/>
      <c r="U185" s="21"/>
      <c r="V185" s="21">
        <v>1.377327</v>
      </c>
    </row>
  </sheetData>
  <customSheetViews>
    <customSheetView guid="{0B59833F-5AE9-46E5-998B-A2C6554FCA70}" showRuler="0">
      <selection activeCell="H2" sqref="H2"/>
      <pageMargins left="0.75" right="0.75" top="1" bottom="1" header="0.5" footer="0.5"/>
      <pageSetup paperSize="9" orientation="portrait" r:id="rId1"/>
      <headerFooter alignWithMargins="0"/>
    </customSheetView>
    <customSheetView guid="{7279341D-4A93-45C7-96BD-49257ECF5365}" showRuler="0">
      <selection activeCell="AA1" sqref="AA1:AA2"/>
      <pageMargins left="0.75" right="0.75" top="1" bottom="1" header="0.5" footer="0.5"/>
      <pageSetup paperSize="9" orientation="portrait" r:id="rId2"/>
      <headerFooter alignWithMargins="0"/>
    </customSheetView>
    <customSheetView guid="{D1F0CD4F-E178-400D-8129-E15FD202F118}" showRuler="0">
      <selection activeCell="AB17" sqref="AB17"/>
      <pageMargins left="0.75" right="0.75" top="1" bottom="1" header="0.5" footer="0.5"/>
      <pageSetup paperSize="9" orientation="portrait" r:id="rId3"/>
      <headerFooter alignWithMargins="0"/>
    </customSheetView>
    <customSheetView guid="{62F7D542-8BF7-4494-AF3C-DE037CC9A023}" showRuler="0" topLeftCell="A148">
      <selection activeCell="D100" sqref="D100"/>
      <pageMargins left="0.75" right="0.75" top="1" bottom="1" header="0.5" footer="0.5"/>
      <headerFooter alignWithMargins="0"/>
    </customSheetView>
    <customSheetView guid="{74EB1777-F5EA-4A6C-95F8-C57AD2099046}" showRuler="0">
      <selection activeCell="H2" sqref="H2"/>
      <pageMargins left="0.75" right="0.75" top="1" bottom="1" header="0.5" footer="0.5"/>
      <pageSetup paperSize="9" orientation="portrait" r:id="rId4"/>
      <headerFooter alignWithMargins="0"/>
    </customSheetView>
    <customSheetView guid="{DD87A1E5-C277-4B9A-9C1E-660DC3647D12}">
      <selection activeCell="O1" sqref="O1:O2"/>
      <pageMargins left="0.75" right="0.75" top="1" bottom="1" header="0.5" footer="0.5"/>
      <pageSetup paperSize="9" orientation="portrait" r:id="rId5"/>
      <headerFooter alignWithMargins="0"/>
    </customSheetView>
  </customSheetViews>
  <mergeCells count="25">
    <mergeCell ref="U1:U2"/>
    <mergeCell ref="V1:V2"/>
    <mergeCell ref="AA1:AA2"/>
    <mergeCell ref="W1:W2"/>
    <mergeCell ref="X1:X2"/>
    <mergeCell ref="Y1:Y2"/>
    <mergeCell ref="Z1:Z2"/>
    <mergeCell ref="T1:T2"/>
    <mergeCell ref="G1:H1"/>
    <mergeCell ref="I1:J1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F1:F2"/>
    <mergeCell ref="A1:A2"/>
    <mergeCell ref="B1:B2"/>
    <mergeCell ref="C1:C2"/>
    <mergeCell ref="D1:D2"/>
    <mergeCell ref="E1:E2"/>
  </mergeCells>
  <phoneticPr fontId="2" type="noConversion"/>
  <pageMargins left="0.75" right="0.75" top="1" bottom="1" header="0.5" footer="0.5"/>
  <pageSetup paperSize="9"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"/>
  <sheetViews>
    <sheetView workbookViewId="0">
      <selection sqref="A1:A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10</v>
      </c>
      <c r="B3" s="23">
        <v>1</v>
      </c>
      <c r="C3" s="23" t="s">
        <v>6</v>
      </c>
      <c r="D3" s="24">
        <v>8.6724569999999996</v>
      </c>
      <c r="E3">
        <v>10</v>
      </c>
      <c r="F3">
        <v>9</v>
      </c>
      <c r="G3" s="25">
        <v>0.15283430000000001</v>
      </c>
      <c r="H3" s="21">
        <v>9.3180350000000001</v>
      </c>
      <c r="I3" s="21">
        <v>8.0761939999999992</v>
      </c>
      <c r="J3" s="28">
        <v>8.4187670000000008</v>
      </c>
      <c r="K3" s="28">
        <v>8.9248480000000008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8.7351569999999992</v>
      </c>
      <c r="T3" s="21">
        <v>8.1916089999999997</v>
      </c>
      <c r="U3" s="21"/>
      <c r="V3" s="21"/>
      <c r="W3" s="21">
        <v>8.9442489999999992</v>
      </c>
      <c r="X3" s="21"/>
      <c r="Y3" s="21"/>
      <c r="Z3" s="21">
        <v>8.1916089999999997</v>
      </c>
      <c r="AA3" s="21">
        <v>8.2939520000000009</v>
      </c>
      <c r="AB3" s="21">
        <v>8.0761939999999992</v>
      </c>
    </row>
    <row r="4" spans="1:30" x14ac:dyDescent="0.2">
      <c r="A4" s="23">
        <v>16</v>
      </c>
      <c r="B4" s="23">
        <v>2</v>
      </c>
      <c r="C4" s="23" t="s">
        <v>17</v>
      </c>
      <c r="D4" s="24">
        <v>7.7739019999999996</v>
      </c>
      <c r="E4">
        <v>16</v>
      </c>
      <c r="F4">
        <v>4</v>
      </c>
      <c r="G4" s="25">
        <v>0.40166190000000002</v>
      </c>
      <c r="H4" s="21">
        <v>9.1339389999999998</v>
      </c>
      <c r="I4" s="21">
        <v>7.0930229999999996</v>
      </c>
      <c r="J4" s="28">
        <v>7.2153980000000004</v>
      </c>
      <c r="K4" s="28">
        <v>8.6237100000000009</v>
      </c>
      <c r="L4" s="21"/>
      <c r="M4" s="21"/>
      <c r="N4" s="21"/>
      <c r="O4" s="21"/>
      <c r="P4" s="21">
        <v>9.1339389999999998</v>
      </c>
      <c r="Q4" s="21"/>
      <c r="R4" s="21">
        <v>7.5308719999999996</v>
      </c>
      <c r="S4" s="21"/>
      <c r="T4" s="21"/>
      <c r="U4" s="21"/>
      <c r="V4" s="21"/>
      <c r="W4" s="21"/>
      <c r="X4" s="21"/>
      <c r="Y4" s="21"/>
      <c r="Z4" s="21">
        <v>7.3377739999999996</v>
      </c>
      <c r="AA4" s="21">
        <v>7.0930229999999996</v>
      </c>
      <c r="AB4" s="21"/>
    </row>
    <row r="5" spans="1:30" x14ac:dyDescent="0.2">
      <c r="A5" s="23">
        <v>21</v>
      </c>
      <c r="B5" s="23">
        <v>3</v>
      </c>
      <c r="C5" s="23" t="s">
        <v>172</v>
      </c>
      <c r="D5" s="24">
        <v>7.2894540000000001</v>
      </c>
      <c r="E5">
        <v>21</v>
      </c>
      <c r="F5">
        <v>3</v>
      </c>
      <c r="G5" s="25">
        <v>0.11000360000000001</v>
      </c>
      <c r="H5" s="21">
        <v>7.5308719999999996</v>
      </c>
      <c r="I5" s="21">
        <v>7.063669</v>
      </c>
      <c r="J5" s="28">
        <v>7.1337190000000001</v>
      </c>
      <c r="K5" s="28">
        <v>7.4451879999999999</v>
      </c>
      <c r="L5" s="21"/>
      <c r="M5" s="21"/>
      <c r="N5" s="21"/>
      <c r="O5" s="21"/>
      <c r="P5" s="21">
        <v>7.063669</v>
      </c>
      <c r="Q5" s="21"/>
      <c r="R5" s="21">
        <v>7.5308719999999996</v>
      </c>
      <c r="S5" s="21"/>
      <c r="T5" s="21"/>
      <c r="U5" s="21"/>
      <c r="V5" s="21"/>
      <c r="W5" s="21">
        <v>7.2738209999999999</v>
      </c>
      <c r="X5" s="21"/>
      <c r="Y5" s="21"/>
      <c r="Z5" s="21"/>
      <c r="AA5" s="21"/>
      <c r="AB5" s="21"/>
    </row>
    <row r="6" spans="1:30" x14ac:dyDescent="0.2">
      <c r="A6" s="23">
        <v>22</v>
      </c>
      <c r="B6" s="23">
        <v>4</v>
      </c>
      <c r="C6" s="23" t="s">
        <v>21</v>
      </c>
      <c r="D6" s="24">
        <v>7.2138559999999998</v>
      </c>
      <c r="E6">
        <v>22</v>
      </c>
      <c r="F6">
        <v>11</v>
      </c>
      <c r="G6" s="25">
        <v>0.2117791</v>
      </c>
      <c r="H6" s="21">
        <v>8.7187760000000001</v>
      </c>
      <c r="I6" s="21">
        <v>6.2929539999999999</v>
      </c>
      <c r="J6" s="28">
        <v>6.8747889999999998</v>
      </c>
      <c r="K6" s="28">
        <v>7.5765520000000004</v>
      </c>
      <c r="L6" s="21"/>
      <c r="M6" s="21"/>
      <c r="N6" s="21">
        <v>7.087936</v>
      </c>
      <c r="O6" s="21">
        <v>6.8953519999999999</v>
      </c>
      <c r="P6" s="21">
        <v>7.063669</v>
      </c>
      <c r="Q6" s="21"/>
      <c r="R6" s="21">
        <v>7.5308719999999996</v>
      </c>
      <c r="S6" s="21">
        <v>7.4425090000000003</v>
      </c>
      <c r="T6" s="21">
        <v>8.7187760000000001</v>
      </c>
      <c r="U6" s="21"/>
      <c r="V6" s="21"/>
      <c r="W6" s="21">
        <v>8.0925580000000004</v>
      </c>
      <c r="X6" s="21">
        <v>6.2929539999999999</v>
      </c>
      <c r="Y6" s="21"/>
      <c r="Z6" s="21">
        <v>6.4631290000000003</v>
      </c>
      <c r="AA6" s="21">
        <v>7.3377739999999996</v>
      </c>
      <c r="AB6" s="21">
        <v>6.4268919999999996</v>
      </c>
    </row>
    <row r="7" spans="1:30" x14ac:dyDescent="0.2">
      <c r="A7" s="23">
        <v>24</v>
      </c>
      <c r="B7" s="23">
        <v>5</v>
      </c>
      <c r="C7" s="23" t="s">
        <v>276</v>
      </c>
      <c r="D7" s="24">
        <v>7.1356830000000002</v>
      </c>
      <c r="E7">
        <v>24</v>
      </c>
      <c r="F7">
        <v>12</v>
      </c>
      <c r="G7" s="25">
        <v>0.40496290000000001</v>
      </c>
      <c r="H7" s="21">
        <v>9.1673639999999992</v>
      </c>
      <c r="I7" s="21">
        <v>4.5119179999999997</v>
      </c>
      <c r="J7" s="28">
        <v>6.4628110000000003</v>
      </c>
      <c r="K7" s="28">
        <v>7.7985499999999996</v>
      </c>
      <c r="L7" s="21"/>
      <c r="M7" s="21"/>
      <c r="N7" s="21">
        <v>9.1673639999999992</v>
      </c>
      <c r="O7" s="21"/>
      <c r="P7" s="21">
        <v>9.1339389999999998</v>
      </c>
      <c r="Q7" s="21"/>
      <c r="R7" s="21">
        <v>7.5308719999999996</v>
      </c>
      <c r="S7" s="21">
        <v>6.5950129999999998</v>
      </c>
      <c r="T7" s="21">
        <v>8.2939520000000009</v>
      </c>
      <c r="U7" s="21">
        <v>7.3377739999999996</v>
      </c>
      <c r="V7" s="21">
        <v>8.0761939999999992</v>
      </c>
      <c r="W7" s="21">
        <v>7.2738209999999999</v>
      </c>
      <c r="X7" s="21">
        <v>4.5119179999999997</v>
      </c>
      <c r="Y7" s="21"/>
      <c r="Z7" s="21">
        <v>5.5999559999999997</v>
      </c>
      <c r="AA7" s="21">
        <v>5.4108479999999997</v>
      </c>
      <c r="AB7" s="21">
        <v>6.6965389999999996</v>
      </c>
    </row>
    <row r="8" spans="1:30" x14ac:dyDescent="0.2">
      <c r="A8" s="23">
        <v>25</v>
      </c>
      <c r="B8" s="23">
        <v>6</v>
      </c>
      <c r="C8" s="23" t="s">
        <v>174</v>
      </c>
      <c r="D8" s="24">
        <v>7.0181940000000003</v>
      </c>
      <c r="E8">
        <v>25</v>
      </c>
      <c r="F8">
        <v>3</v>
      </c>
      <c r="G8" s="25">
        <v>0.25501649999999998</v>
      </c>
      <c r="H8" s="21">
        <v>7.5308719999999996</v>
      </c>
      <c r="I8" s="21">
        <v>6.4600419999999996</v>
      </c>
      <c r="J8" s="28">
        <v>6.661251</v>
      </c>
      <c r="K8" s="28">
        <v>7.3751369999999996</v>
      </c>
      <c r="L8" s="21"/>
      <c r="M8" s="21"/>
      <c r="N8" s="21"/>
      <c r="O8" s="21"/>
      <c r="P8" s="21">
        <v>7.063669</v>
      </c>
      <c r="Q8" s="21"/>
      <c r="R8" s="21">
        <v>7.5308719999999996</v>
      </c>
      <c r="S8" s="21"/>
      <c r="T8" s="21"/>
      <c r="U8" s="21"/>
      <c r="V8" s="21"/>
      <c r="W8" s="21"/>
      <c r="X8" s="21"/>
      <c r="Y8" s="21">
        <v>6.4600419999999996</v>
      </c>
      <c r="Z8" s="21"/>
      <c r="AA8" s="21"/>
      <c r="AB8" s="21"/>
    </row>
    <row r="9" spans="1:30" x14ac:dyDescent="0.2">
      <c r="A9" s="23">
        <v>25</v>
      </c>
      <c r="B9" s="23">
        <v>6</v>
      </c>
      <c r="C9" s="23" t="s">
        <v>23</v>
      </c>
      <c r="D9" s="24">
        <v>7.0444599999999999</v>
      </c>
      <c r="E9">
        <v>25</v>
      </c>
      <c r="F9">
        <v>6</v>
      </c>
      <c r="G9" s="25">
        <v>0.2833136</v>
      </c>
      <c r="H9" s="21">
        <v>8.3307400000000005</v>
      </c>
      <c r="I9" s="21">
        <v>6.3222779999999998</v>
      </c>
      <c r="J9" s="28">
        <v>6.6027690000000003</v>
      </c>
      <c r="K9" s="28">
        <v>7.5445479999999998</v>
      </c>
      <c r="L9" s="21"/>
      <c r="M9" s="21"/>
      <c r="N9" s="21"/>
      <c r="O9" s="21">
        <v>8.3307400000000005</v>
      </c>
      <c r="P9" s="21">
        <v>7.063669</v>
      </c>
      <c r="Q9" s="21"/>
      <c r="R9" s="21">
        <v>7.5308719999999996</v>
      </c>
      <c r="S9" s="21"/>
      <c r="T9" s="21"/>
      <c r="U9" s="21"/>
      <c r="V9" s="21"/>
      <c r="W9" s="21">
        <v>6.4803949999999997</v>
      </c>
      <c r="X9" s="21"/>
      <c r="Y9" s="21"/>
      <c r="Z9" s="21">
        <v>6.3222779999999998</v>
      </c>
      <c r="AA9" s="21">
        <v>6.538805</v>
      </c>
      <c r="AB9" s="21"/>
    </row>
    <row r="10" spans="1:30" x14ac:dyDescent="0.2">
      <c r="A10" s="23">
        <v>36</v>
      </c>
      <c r="B10" s="23">
        <v>8</v>
      </c>
      <c r="C10" s="23" t="s">
        <v>175</v>
      </c>
      <c r="D10" s="24">
        <v>5.761158</v>
      </c>
      <c r="E10">
        <v>36</v>
      </c>
      <c r="F10">
        <v>3</v>
      </c>
      <c r="G10" s="25">
        <v>0.72874930000000004</v>
      </c>
      <c r="H10" s="21">
        <v>7.5308719999999996</v>
      </c>
      <c r="I10" s="21">
        <v>4.6948990000000004</v>
      </c>
      <c r="J10" s="28">
        <v>4.8158329999999996</v>
      </c>
      <c r="K10" s="28">
        <v>6.7064820000000003</v>
      </c>
      <c r="L10" s="21"/>
      <c r="M10" s="21"/>
      <c r="N10" s="21"/>
      <c r="O10" s="21"/>
      <c r="P10" s="21">
        <v>5.0577019999999999</v>
      </c>
      <c r="Q10" s="21"/>
      <c r="R10" s="21">
        <v>7.5308719999999996</v>
      </c>
      <c r="S10" s="21"/>
      <c r="T10" s="21"/>
      <c r="U10" s="21"/>
      <c r="V10" s="21"/>
      <c r="W10" s="21"/>
      <c r="X10" s="21"/>
      <c r="Y10" s="21">
        <v>4.6948990000000004</v>
      </c>
      <c r="Z10" s="21"/>
      <c r="AA10" s="21"/>
      <c r="AB10" s="21"/>
    </row>
    <row r="11" spans="1:30" x14ac:dyDescent="0.2">
      <c r="A11" s="23">
        <v>39</v>
      </c>
      <c r="B11" s="23">
        <v>9</v>
      </c>
      <c r="C11" s="23" t="s">
        <v>33</v>
      </c>
      <c r="D11" s="24">
        <v>5.5866490000000004</v>
      </c>
      <c r="E11">
        <v>39</v>
      </c>
      <c r="F11">
        <v>4</v>
      </c>
      <c r="G11" s="25">
        <v>0.4839947</v>
      </c>
      <c r="H11" s="21">
        <v>7.063669</v>
      </c>
      <c r="I11" s="21">
        <v>4.5009069999999998</v>
      </c>
      <c r="J11" s="28">
        <v>4.8184490000000002</v>
      </c>
      <c r="K11" s="28">
        <v>6.4229779999999996</v>
      </c>
      <c r="L11" s="21"/>
      <c r="M11" s="21"/>
      <c r="N11" s="21"/>
      <c r="O11" s="21"/>
      <c r="P11" s="21">
        <v>7.063669</v>
      </c>
      <c r="Q11" s="21"/>
      <c r="R11" s="21">
        <v>5.7710780000000002</v>
      </c>
      <c r="S11" s="21"/>
      <c r="T11" s="21"/>
      <c r="U11" s="21"/>
      <c r="V11" s="21"/>
      <c r="W11" s="21"/>
      <c r="X11" s="21"/>
      <c r="Y11" s="21"/>
      <c r="Z11" s="21">
        <v>5.0109430000000001</v>
      </c>
      <c r="AA11" s="21">
        <v>4.5009069999999998</v>
      </c>
      <c r="AB11" s="21"/>
    </row>
    <row r="12" spans="1:30" x14ac:dyDescent="0.2">
      <c r="A12" s="23">
        <v>44</v>
      </c>
      <c r="B12" s="23">
        <v>10</v>
      </c>
      <c r="C12" s="23" t="s">
        <v>42</v>
      </c>
      <c r="D12" s="24">
        <v>5.1745599999999996</v>
      </c>
      <c r="E12">
        <v>44</v>
      </c>
      <c r="F12">
        <v>3</v>
      </c>
      <c r="G12" s="25">
        <v>0.25927299999999998</v>
      </c>
      <c r="H12" s="21">
        <v>5.7710780000000002</v>
      </c>
      <c r="I12" s="21">
        <v>4.6948990000000004</v>
      </c>
      <c r="J12" s="28">
        <v>4.8158329999999996</v>
      </c>
      <c r="K12" s="28">
        <v>5.5332860000000004</v>
      </c>
      <c r="L12" s="21"/>
      <c r="M12" s="21"/>
      <c r="N12" s="21"/>
      <c r="O12" s="21"/>
      <c r="P12" s="21">
        <v>5.0577019999999999</v>
      </c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4.6948990000000004</v>
      </c>
      <c r="Z12" s="21"/>
      <c r="AA12" s="21"/>
      <c r="AB12" s="21"/>
    </row>
    <row r="13" spans="1:30" x14ac:dyDescent="0.2">
      <c r="A13" s="23">
        <v>50</v>
      </c>
      <c r="B13" s="23">
        <v>11</v>
      </c>
      <c r="C13" s="23" t="s">
        <v>39</v>
      </c>
      <c r="D13" s="24">
        <v>4.798095</v>
      </c>
      <c r="E13">
        <v>50</v>
      </c>
      <c r="F13">
        <v>6</v>
      </c>
      <c r="G13" s="25">
        <v>0.58888649999999998</v>
      </c>
      <c r="H13" s="21">
        <v>7.063669</v>
      </c>
      <c r="I13" s="21">
        <v>2.5588190000000002</v>
      </c>
      <c r="J13" s="28">
        <v>3.7999109999999998</v>
      </c>
      <c r="K13" s="28">
        <v>5.8239489999999998</v>
      </c>
      <c r="L13" s="21"/>
      <c r="M13" s="21"/>
      <c r="N13" s="21"/>
      <c r="O13" s="21">
        <v>6.0858470000000002</v>
      </c>
      <c r="P13" s="21">
        <v>7.063669</v>
      </c>
      <c r="Q13" s="21"/>
      <c r="R13" s="21">
        <v>4.4222409999999996</v>
      </c>
      <c r="S13" s="21"/>
      <c r="T13" s="21"/>
      <c r="U13" s="21"/>
      <c r="V13" s="21"/>
      <c r="W13" s="21">
        <v>2.5588190000000002</v>
      </c>
      <c r="X13" s="21"/>
      <c r="Y13" s="21"/>
      <c r="Z13" s="21">
        <v>4.1460780000000002</v>
      </c>
      <c r="AA13" s="21">
        <v>4.5119179999999997</v>
      </c>
      <c r="AB13" s="21"/>
    </row>
    <row r="14" spans="1:30" x14ac:dyDescent="0.2">
      <c r="A14" s="23">
        <v>61</v>
      </c>
      <c r="B14" s="23">
        <v>12</v>
      </c>
      <c r="C14" s="23" t="s">
        <v>66</v>
      </c>
      <c r="D14" s="24">
        <v>4.1639390000000001</v>
      </c>
      <c r="E14">
        <v>61</v>
      </c>
      <c r="F14">
        <v>4</v>
      </c>
      <c r="G14" s="25">
        <v>0.49033719999999997</v>
      </c>
      <c r="H14" s="21">
        <v>5.2070540000000003</v>
      </c>
      <c r="I14" s="21">
        <v>3.0898370000000002</v>
      </c>
      <c r="J14" s="28">
        <v>3.248332</v>
      </c>
      <c r="K14" s="28">
        <v>5.09504</v>
      </c>
      <c r="L14" s="21"/>
      <c r="M14" s="21"/>
      <c r="N14" s="21"/>
      <c r="O14" s="21">
        <v>3.0898370000000002</v>
      </c>
      <c r="P14" s="21">
        <v>5.0577019999999999</v>
      </c>
      <c r="Q14" s="21"/>
      <c r="R14" s="21">
        <v>3.3011629999999998</v>
      </c>
      <c r="S14" s="21"/>
      <c r="T14" s="21"/>
      <c r="U14" s="21"/>
      <c r="V14" s="21"/>
      <c r="W14" s="21">
        <v>5.2070540000000003</v>
      </c>
      <c r="X14" s="21"/>
      <c r="Y14" s="21"/>
      <c r="Z14" s="21"/>
      <c r="AA14" s="21"/>
      <c r="AB14" s="21"/>
    </row>
    <row r="15" spans="1:30" x14ac:dyDescent="0.2">
      <c r="A15" s="23">
        <v>73</v>
      </c>
      <c r="B15" s="23">
        <v>13</v>
      </c>
      <c r="C15" s="23" t="s">
        <v>65</v>
      </c>
      <c r="D15" s="24">
        <v>3.7741099999999999</v>
      </c>
      <c r="E15">
        <v>73</v>
      </c>
      <c r="F15">
        <v>10</v>
      </c>
      <c r="G15" s="25">
        <v>0.24201610000000001</v>
      </c>
      <c r="H15" s="21">
        <v>5.2070540000000003</v>
      </c>
      <c r="I15" s="21">
        <v>2.8045909999999998</v>
      </c>
      <c r="J15" s="28">
        <v>3.3992290000000001</v>
      </c>
      <c r="K15" s="28">
        <v>4.1955200000000001</v>
      </c>
      <c r="L15" s="21"/>
      <c r="M15" s="21"/>
      <c r="N15" s="21"/>
      <c r="O15" s="21">
        <v>4.9035880000000001</v>
      </c>
      <c r="P15" s="21">
        <v>3.189486</v>
      </c>
      <c r="Q15" s="21"/>
      <c r="R15" s="21">
        <v>3.3011629999999998</v>
      </c>
      <c r="S15" s="21">
        <v>2.8045909999999998</v>
      </c>
      <c r="T15" s="21">
        <v>3.5943679999999998</v>
      </c>
      <c r="U15" s="21"/>
      <c r="V15" s="21"/>
      <c r="W15" s="21">
        <v>5.2070540000000003</v>
      </c>
      <c r="X15" s="21">
        <v>3.451927</v>
      </c>
      <c r="Y15" s="21"/>
      <c r="Z15" s="21">
        <v>3.451927</v>
      </c>
      <c r="AA15" s="21">
        <v>3.3250739999999999</v>
      </c>
      <c r="AB15" s="21">
        <v>4.5119179999999997</v>
      </c>
    </row>
    <row r="16" spans="1:30" x14ac:dyDescent="0.2">
      <c r="A16" s="23">
        <v>80</v>
      </c>
      <c r="B16" s="23">
        <v>14</v>
      </c>
      <c r="C16" s="23" t="s">
        <v>75</v>
      </c>
      <c r="D16" s="24">
        <v>3.4466739999999998</v>
      </c>
      <c r="E16">
        <v>80</v>
      </c>
      <c r="F16">
        <v>9</v>
      </c>
      <c r="G16" s="25">
        <v>0.28585199999999999</v>
      </c>
      <c r="H16" s="21">
        <v>5.2070540000000003</v>
      </c>
      <c r="I16" s="21">
        <v>2.5130279999999998</v>
      </c>
      <c r="J16" s="28">
        <v>3.0038010000000002</v>
      </c>
      <c r="K16" s="28">
        <v>3.938504</v>
      </c>
      <c r="L16" s="21"/>
      <c r="M16" s="21"/>
      <c r="N16" s="21"/>
      <c r="O16" s="21">
        <v>3.0898370000000002</v>
      </c>
      <c r="P16" s="21">
        <v>3.189486</v>
      </c>
      <c r="Q16" s="21"/>
      <c r="R16" s="21">
        <v>3.3011629999999998</v>
      </c>
      <c r="S16" s="21">
        <v>3.0505170000000001</v>
      </c>
      <c r="T16" s="21">
        <v>4.6813440000000002</v>
      </c>
      <c r="U16" s="21"/>
      <c r="V16" s="21"/>
      <c r="W16" s="21">
        <v>5.2070540000000003</v>
      </c>
      <c r="X16" s="21"/>
      <c r="Y16" s="21"/>
      <c r="Z16" s="21">
        <v>2.5258600000000002</v>
      </c>
      <c r="AA16" s="21">
        <v>2.5130279999999998</v>
      </c>
      <c r="AB16" s="21">
        <v>3.461776</v>
      </c>
    </row>
    <row r="17" spans="1:28" x14ac:dyDescent="0.2">
      <c r="A17" s="23">
        <v>80</v>
      </c>
      <c r="B17" s="23">
        <v>14</v>
      </c>
      <c r="C17" s="23" t="s">
        <v>70</v>
      </c>
      <c r="D17" s="24">
        <v>3.4248919999999998</v>
      </c>
      <c r="E17">
        <v>80</v>
      </c>
      <c r="F17">
        <v>7</v>
      </c>
      <c r="G17" s="25">
        <v>0.1037423</v>
      </c>
      <c r="H17" s="21">
        <v>3.85284</v>
      </c>
      <c r="I17" s="21">
        <v>2.9881449999999998</v>
      </c>
      <c r="J17" s="28">
        <v>3.255099</v>
      </c>
      <c r="K17" s="28">
        <v>3.5960999999999999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/>
      <c r="T17" s="21"/>
      <c r="U17" s="21"/>
      <c r="V17" s="21"/>
      <c r="W17" s="21">
        <v>3.6791109999999998</v>
      </c>
      <c r="X17" s="21"/>
      <c r="Y17" s="21"/>
      <c r="Z17" s="21">
        <v>3.4415429999999998</v>
      </c>
      <c r="AA17" s="21">
        <v>2.9881449999999998</v>
      </c>
      <c r="AB17" s="21">
        <v>3.5219529999999999</v>
      </c>
    </row>
    <row r="18" spans="1:28" x14ac:dyDescent="0.2">
      <c r="A18" s="23">
        <v>80</v>
      </c>
      <c r="B18" s="23">
        <v>14</v>
      </c>
      <c r="C18" s="23" t="s">
        <v>78</v>
      </c>
      <c r="D18" s="24">
        <v>3.3856069999999998</v>
      </c>
      <c r="E18">
        <v>80</v>
      </c>
      <c r="F18">
        <v>9</v>
      </c>
      <c r="G18" s="25">
        <v>0.16034480000000001</v>
      </c>
      <c r="H18" s="21">
        <v>4.0995020000000002</v>
      </c>
      <c r="I18" s="21">
        <v>2.3626079999999998</v>
      </c>
      <c r="J18" s="28">
        <v>3.1118510000000001</v>
      </c>
      <c r="K18" s="28">
        <v>3.6381709999999998</v>
      </c>
      <c r="L18" s="21"/>
      <c r="M18" s="21"/>
      <c r="N18" s="21"/>
      <c r="O18" s="21">
        <v>3.85284</v>
      </c>
      <c r="P18" s="21">
        <v>3.189486</v>
      </c>
      <c r="Q18" s="21"/>
      <c r="R18" s="21">
        <v>3.3011629999999998</v>
      </c>
      <c r="S18" s="21">
        <v>3.5457700000000001</v>
      </c>
      <c r="T18" s="21">
        <v>4.0995020000000002</v>
      </c>
      <c r="U18" s="21"/>
      <c r="V18" s="21"/>
      <c r="W18" s="21">
        <v>3.6791109999999998</v>
      </c>
      <c r="X18" s="21"/>
      <c r="Y18" s="21"/>
      <c r="Z18" s="21">
        <v>2.3626079999999998</v>
      </c>
      <c r="AA18" s="21">
        <v>3.461776</v>
      </c>
      <c r="AB18" s="21">
        <v>2.978202</v>
      </c>
    </row>
    <row r="19" spans="1:28" x14ac:dyDescent="0.2">
      <c r="A19" s="23">
        <v>86</v>
      </c>
      <c r="B19" s="23">
        <v>17</v>
      </c>
      <c r="C19" s="23" t="s">
        <v>85</v>
      </c>
      <c r="D19" s="24">
        <v>3.341237</v>
      </c>
      <c r="E19">
        <v>86</v>
      </c>
      <c r="F19">
        <v>7</v>
      </c>
      <c r="G19" s="25">
        <v>0.1754407</v>
      </c>
      <c r="H19" s="21">
        <v>4.1589410000000004</v>
      </c>
      <c r="I19" s="21">
        <v>2.5588190000000002</v>
      </c>
      <c r="J19" s="28">
        <v>3.0571920000000001</v>
      </c>
      <c r="K19" s="28">
        <v>3.63367</v>
      </c>
      <c r="L19" s="21"/>
      <c r="M19" s="21"/>
      <c r="N19" s="21"/>
      <c r="O19" s="21">
        <v>3.0898370000000002</v>
      </c>
      <c r="P19" s="21">
        <v>3.189486</v>
      </c>
      <c r="Q19" s="21"/>
      <c r="R19" s="21">
        <v>3.3011629999999998</v>
      </c>
      <c r="S19" s="21"/>
      <c r="T19" s="21"/>
      <c r="U19" s="21"/>
      <c r="V19" s="21"/>
      <c r="W19" s="21">
        <v>2.5588190000000002</v>
      </c>
      <c r="X19" s="21"/>
      <c r="Y19" s="21"/>
      <c r="Z19" s="21">
        <v>3.4010579999999999</v>
      </c>
      <c r="AA19" s="21">
        <v>3.6893530000000001</v>
      </c>
      <c r="AB19" s="21">
        <v>4.1589410000000004</v>
      </c>
    </row>
    <row r="20" spans="1:28" x14ac:dyDescent="0.2">
      <c r="A20" s="23">
        <v>86</v>
      </c>
      <c r="B20" s="23">
        <v>17</v>
      </c>
      <c r="C20" s="23" t="s">
        <v>71</v>
      </c>
      <c r="D20" s="24">
        <v>3.2661989999999999</v>
      </c>
      <c r="E20">
        <v>86</v>
      </c>
      <c r="F20">
        <v>6</v>
      </c>
      <c r="G20" s="25">
        <v>0.2280886</v>
      </c>
      <c r="H20" s="21">
        <v>4.4222409999999996</v>
      </c>
      <c r="I20" s="21">
        <v>2.5588190000000002</v>
      </c>
      <c r="J20" s="28">
        <v>2.9329399999999999</v>
      </c>
      <c r="K20" s="28">
        <v>3.6775910000000001</v>
      </c>
      <c r="L20" s="21"/>
      <c r="M20" s="21"/>
      <c r="N20" s="21"/>
      <c r="O20" s="21">
        <v>3.0898370000000002</v>
      </c>
      <c r="P20" s="21">
        <v>3.189486</v>
      </c>
      <c r="Q20" s="21"/>
      <c r="R20" s="21">
        <v>4.4222409999999996</v>
      </c>
      <c r="S20" s="21"/>
      <c r="T20" s="21"/>
      <c r="U20" s="21"/>
      <c r="V20" s="21"/>
      <c r="W20" s="21">
        <v>2.5588190000000002</v>
      </c>
      <c r="X20" s="21"/>
      <c r="Y20" s="21"/>
      <c r="Z20" s="21">
        <v>3.0505170000000001</v>
      </c>
      <c r="AA20" s="21">
        <v>3.2862969999999998</v>
      </c>
      <c r="AB20" s="21"/>
    </row>
    <row r="21" spans="1:28" x14ac:dyDescent="0.2">
      <c r="A21" s="23">
        <v>91</v>
      </c>
      <c r="B21" s="23">
        <v>19</v>
      </c>
      <c r="C21" s="23" t="s">
        <v>72</v>
      </c>
      <c r="D21" s="24">
        <v>3.1702729999999999</v>
      </c>
      <c r="E21">
        <v>91</v>
      </c>
      <c r="F21">
        <v>5</v>
      </c>
      <c r="G21" s="25">
        <v>0.3223454</v>
      </c>
      <c r="H21" s="21">
        <v>4.4222409999999996</v>
      </c>
      <c r="I21" s="21">
        <v>2.3557440000000001</v>
      </c>
      <c r="J21" s="28">
        <v>2.6714549999999999</v>
      </c>
      <c r="K21" s="28">
        <v>3.7368229999999998</v>
      </c>
      <c r="L21" s="21"/>
      <c r="M21" s="21"/>
      <c r="N21" s="21"/>
      <c r="O21" s="21"/>
      <c r="P21" s="21">
        <v>3.189486</v>
      </c>
      <c r="Q21" s="21"/>
      <c r="R21" s="21">
        <v>4.4222409999999996</v>
      </c>
      <c r="S21" s="21"/>
      <c r="T21" s="21"/>
      <c r="U21" s="21"/>
      <c r="V21" s="21"/>
      <c r="W21" s="21">
        <v>2.5588190000000002</v>
      </c>
      <c r="X21" s="21"/>
      <c r="Y21" s="21"/>
      <c r="Z21" s="21">
        <v>2.3557440000000001</v>
      </c>
      <c r="AA21" s="21">
        <v>3.3250739999999999</v>
      </c>
      <c r="AB21" s="21"/>
    </row>
    <row r="22" spans="1:28" x14ac:dyDescent="0.2">
      <c r="A22" s="23">
        <v>100</v>
      </c>
      <c r="B22" s="23">
        <v>20</v>
      </c>
      <c r="C22" s="23" t="s">
        <v>102</v>
      </c>
      <c r="D22" s="24">
        <v>2.9960740000000001</v>
      </c>
      <c r="E22">
        <v>100</v>
      </c>
      <c r="F22">
        <v>10</v>
      </c>
      <c r="G22" s="25">
        <v>0.20717150000000001</v>
      </c>
      <c r="H22" s="21">
        <v>3.6791109999999998</v>
      </c>
      <c r="I22" s="21">
        <v>1.5716889999999999</v>
      </c>
      <c r="J22" s="28">
        <v>2.6447340000000001</v>
      </c>
      <c r="K22" s="28">
        <v>3.3230439999999999</v>
      </c>
      <c r="L22" s="21"/>
      <c r="M22" s="21"/>
      <c r="N22" s="21"/>
      <c r="O22" s="21">
        <v>3.5166550000000001</v>
      </c>
      <c r="P22" s="21">
        <v>3.189486</v>
      </c>
      <c r="Q22" s="21"/>
      <c r="R22" s="21">
        <v>2.5943640000000001</v>
      </c>
      <c r="S22" s="21">
        <v>3.451927</v>
      </c>
      <c r="T22" s="21">
        <v>3.1889539999999998</v>
      </c>
      <c r="U22" s="21"/>
      <c r="V22" s="21"/>
      <c r="W22" s="21">
        <v>3.6791109999999998</v>
      </c>
      <c r="X22" s="21">
        <v>3.6424439999999998</v>
      </c>
      <c r="Y22" s="21"/>
      <c r="Z22" s="21">
        <v>1.5716889999999999</v>
      </c>
      <c r="AA22" s="21">
        <v>2.1479110000000001</v>
      </c>
      <c r="AB22" s="21">
        <v>2.978202</v>
      </c>
    </row>
    <row r="23" spans="1:28" x14ac:dyDescent="0.2">
      <c r="A23" s="23">
        <v>100</v>
      </c>
      <c r="B23" s="23">
        <v>20</v>
      </c>
      <c r="C23" s="23" t="s">
        <v>96</v>
      </c>
      <c r="D23" s="24">
        <v>2.9708549999999998</v>
      </c>
      <c r="E23">
        <v>100</v>
      </c>
      <c r="F23">
        <v>11</v>
      </c>
      <c r="G23" s="25">
        <v>0.13081670000000001</v>
      </c>
      <c r="H23" s="21">
        <v>3.6791109999999998</v>
      </c>
      <c r="I23" s="21">
        <v>2.263147</v>
      </c>
      <c r="J23" s="28">
        <v>2.7562259999999998</v>
      </c>
      <c r="K23" s="28">
        <v>3.1888359999999998</v>
      </c>
      <c r="L23" s="21"/>
      <c r="M23" s="21"/>
      <c r="N23" s="21">
        <v>3.0505170000000001</v>
      </c>
      <c r="O23" s="21">
        <v>2.5662400000000001</v>
      </c>
      <c r="P23" s="21">
        <v>3.189486</v>
      </c>
      <c r="Q23" s="21"/>
      <c r="R23" s="21">
        <v>3.3011629999999998</v>
      </c>
      <c r="S23" s="21">
        <v>2.8046549999999999</v>
      </c>
      <c r="T23" s="21">
        <v>3.5457700000000001</v>
      </c>
      <c r="U23" s="21"/>
      <c r="V23" s="21"/>
      <c r="W23" s="21">
        <v>3.6791109999999998</v>
      </c>
      <c r="X23" s="21">
        <v>2.263147</v>
      </c>
      <c r="Y23" s="21"/>
      <c r="Z23" s="21">
        <v>2.6842109999999999</v>
      </c>
      <c r="AA23" s="21">
        <v>3.1272199999999999</v>
      </c>
      <c r="AB23" s="21">
        <v>2.4678849999999999</v>
      </c>
    </row>
    <row r="24" spans="1:28" x14ac:dyDescent="0.2">
      <c r="A24" s="23">
        <v>100</v>
      </c>
      <c r="B24" s="23">
        <v>20</v>
      </c>
      <c r="C24" s="23" t="s">
        <v>179</v>
      </c>
      <c r="D24" s="24">
        <v>3.0286</v>
      </c>
      <c r="E24">
        <v>100</v>
      </c>
      <c r="F24">
        <v>3</v>
      </c>
      <c r="G24" s="25">
        <v>0.37297219999999998</v>
      </c>
      <c r="H24" s="21">
        <v>3.9326180000000002</v>
      </c>
      <c r="I24" s="21">
        <v>2.5588190000000002</v>
      </c>
      <c r="J24" s="28">
        <v>2.5706669999999998</v>
      </c>
      <c r="K24" s="28">
        <v>3.4865330000000001</v>
      </c>
      <c r="L24" s="21"/>
      <c r="M24" s="21"/>
      <c r="N24" s="21"/>
      <c r="O24" s="21"/>
      <c r="P24" s="21"/>
      <c r="Q24" s="21"/>
      <c r="R24" s="21">
        <v>2.5943640000000001</v>
      </c>
      <c r="S24" s="21"/>
      <c r="T24" s="21"/>
      <c r="U24" s="21"/>
      <c r="V24" s="21"/>
      <c r="W24" s="21">
        <v>2.5588190000000002</v>
      </c>
      <c r="X24" s="21"/>
      <c r="Y24" s="21"/>
      <c r="Z24" s="21"/>
      <c r="AA24" s="21">
        <v>3.9326180000000002</v>
      </c>
      <c r="AB24" s="21"/>
    </row>
    <row r="25" spans="1:28" x14ac:dyDescent="0.2">
      <c r="A25" s="23">
        <v>118</v>
      </c>
      <c r="B25" s="23">
        <v>23</v>
      </c>
      <c r="C25" s="23" t="s">
        <v>107</v>
      </c>
      <c r="D25" s="24">
        <v>2.7632310000000002</v>
      </c>
      <c r="E25">
        <v>118</v>
      </c>
      <c r="F25">
        <v>7</v>
      </c>
      <c r="G25" s="25">
        <v>0.1805967</v>
      </c>
      <c r="H25" s="21">
        <v>3.3854030000000002</v>
      </c>
      <c r="I25" s="21">
        <v>1.995889</v>
      </c>
      <c r="J25" s="28">
        <v>2.4612769999999999</v>
      </c>
      <c r="K25" s="28">
        <v>3.0557479999999999</v>
      </c>
      <c r="L25" s="21"/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2.6557629999999999</v>
      </c>
      <c r="AA25" s="21">
        <v>2.3557440000000001</v>
      </c>
      <c r="AB25" s="21">
        <v>1.995889</v>
      </c>
    </row>
    <row r="26" spans="1:28" x14ac:dyDescent="0.2">
      <c r="A26" s="23">
        <v>120</v>
      </c>
      <c r="B26" s="23">
        <v>24</v>
      </c>
      <c r="C26" s="23" t="s">
        <v>123</v>
      </c>
      <c r="D26" s="24">
        <v>2.6502159999999999</v>
      </c>
      <c r="E26">
        <v>120</v>
      </c>
      <c r="F26">
        <v>6</v>
      </c>
      <c r="G26" s="25">
        <v>0.21535879999999999</v>
      </c>
      <c r="H26" s="21">
        <v>3.6791109999999998</v>
      </c>
      <c r="I26" s="21">
        <v>1.8761159999999999</v>
      </c>
      <c r="J26" s="28">
        <v>2.3448630000000001</v>
      </c>
      <c r="K26" s="28">
        <v>3.0116320000000001</v>
      </c>
      <c r="L26" s="21"/>
      <c r="M26" s="21"/>
      <c r="N26" s="21"/>
      <c r="O26" s="21">
        <v>2.5662400000000001</v>
      </c>
      <c r="P26" s="21">
        <v>1.8761159999999999</v>
      </c>
      <c r="Q26" s="21"/>
      <c r="R26" s="21">
        <v>2.5943640000000001</v>
      </c>
      <c r="S26" s="21"/>
      <c r="T26" s="21"/>
      <c r="U26" s="21"/>
      <c r="V26" s="21"/>
      <c r="W26" s="21">
        <v>3.6791109999999998</v>
      </c>
      <c r="X26" s="21"/>
      <c r="Y26" s="21"/>
      <c r="Z26" s="21">
        <v>2.595361</v>
      </c>
      <c r="AA26" s="21">
        <v>2.590103</v>
      </c>
      <c r="AB26" s="21"/>
    </row>
    <row r="27" spans="1:28" x14ac:dyDescent="0.2">
      <c r="A27" s="23">
        <v>120</v>
      </c>
      <c r="B27" s="23">
        <v>24</v>
      </c>
      <c r="C27" s="23" t="s">
        <v>90</v>
      </c>
      <c r="D27" s="24">
        <v>2.7277809999999998</v>
      </c>
      <c r="E27">
        <v>120</v>
      </c>
      <c r="F27">
        <v>7</v>
      </c>
      <c r="G27" s="25">
        <v>0.19403960000000001</v>
      </c>
      <c r="H27" s="21">
        <v>3.5166550000000001</v>
      </c>
      <c r="I27" s="21">
        <v>2.0841889999999998</v>
      </c>
      <c r="J27" s="28">
        <v>2.4039640000000002</v>
      </c>
      <c r="K27" s="28">
        <v>3.051294</v>
      </c>
      <c r="L27" s="21"/>
      <c r="M27" s="21"/>
      <c r="N27" s="21"/>
      <c r="O27" s="21">
        <v>3.5166550000000001</v>
      </c>
      <c r="P27" s="21">
        <v>3.189486</v>
      </c>
      <c r="Q27" s="21"/>
      <c r="R27" s="21">
        <v>2.0841889999999998</v>
      </c>
      <c r="S27" s="21"/>
      <c r="T27" s="21"/>
      <c r="U27" s="21"/>
      <c r="V27" s="21"/>
      <c r="W27" s="21">
        <v>2.5588190000000002</v>
      </c>
      <c r="X27" s="21"/>
      <c r="Y27" s="21"/>
      <c r="Z27" s="21">
        <v>2.219204</v>
      </c>
      <c r="AA27" s="21">
        <v>2.3459300000000001</v>
      </c>
      <c r="AB27" s="21">
        <v>3.180183</v>
      </c>
    </row>
    <row r="28" spans="1:28" x14ac:dyDescent="0.2">
      <c r="A28" s="23">
        <v>129</v>
      </c>
      <c r="B28" s="23">
        <v>26</v>
      </c>
      <c r="C28" s="23" t="s">
        <v>97</v>
      </c>
      <c r="D28" s="24">
        <v>2.589769</v>
      </c>
      <c r="E28">
        <v>129</v>
      </c>
      <c r="F28">
        <v>7</v>
      </c>
      <c r="G28" s="25">
        <v>0.1879518</v>
      </c>
      <c r="H28" s="21">
        <v>3.3011629999999998</v>
      </c>
      <c r="I28" s="21">
        <v>1.839337</v>
      </c>
      <c r="J28" s="28">
        <v>2.2806259999999998</v>
      </c>
      <c r="K28" s="28">
        <v>2.8886970000000001</v>
      </c>
      <c r="L28" s="21"/>
      <c r="M28" s="21"/>
      <c r="N28" s="21"/>
      <c r="O28" s="21">
        <v>2.5662400000000001</v>
      </c>
      <c r="P28" s="21">
        <v>3.189486</v>
      </c>
      <c r="Q28" s="21"/>
      <c r="R28" s="21">
        <v>3.3011629999999998</v>
      </c>
      <c r="S28" s="21"/>
      <c r="T28" s="21"/>
      <c r="U28" s="21"/>
      <c r="V28" s="21"/>
      <c r="W28" s="21">
        <v>2.5588190000000002</v>
      </c>
      <c r="X28" s="21"/>
      <c r="Y28" s="21"/>
      <c r="Z28" s="21">
        <v>1.839337</v>
      </c>
      <c r="AA28" s="21">
        <v>2.02088</v>
      </c>
      <c r="AB28" s="21">
        <v>2.65246</v>
      </c>
    </row>
    <row r="29" spans="1:28" x14ac:dyDescent="0.2">
      <c r="A29" s="23">
        <v>129</v>
      </c>
      <c r="B29" s="23">
        <v>26</v>
      </c>
      <c r="C29" s="23" t="s">
        <v>131</v>
      </c>
      <c r="D29" s="24">
        <v>2.5919029999999998</v>
      </c>
      <c r="E29">
        <v>129</v>
      </c>
      <c r="F29">
        <v>7</v>
      </c>
      <c r="G29" s="25">
        <v>0.1876747</v>
      </c>
      <c r="H29" s="21">
        <v>3.5457700000000001</v>
      </c>
      <c r="I29" s="21">
        <v>1.8761159999999999</v>
      </c>
      <c r="J29" s="28">
        <v>2.2950080000000002</v>
      </c>
      <c r="K29" s="28">
        <v>2.9185219999999998</v>
      </c>
      <c r="L29" s="21"/>
      <c r="M29" s="21"/>
      <c r="N29" s="21"/>
      <c r="O29" s="21">
        <v>2.5662400000000001</v>
      </c>
      <c r="P29" s="21">
        <v>1.8761159999999999</v>
      </c>
      <c r="Q29" s="21"/>
      <c r="R29" s="21">
        <v>2.0841889999999998</v>
      </c>
      <c r="S29" s="21"/>
      <c r="T29" s="21"/>
      <c r="U29" s="21"/>
      <c r="V29" s="21"/>
      <c r="W29" s="21">
        <v>2.5588190000000002</v>
      </c>
      <c r="X29" s="21"/>
      <c r="Y29" s="21">
        <v>2.700869</v>
      </c>
      <c r="Z29" s="21">
        <v>2.8113160000000001</v>
      </c>
      <c r="AA29" s="21">
        <v>3.5457700000000001</v>
      </c>
      <c r="AB29" s="21"/>
    </row>
    <row r="30" spans="1:28" x14ac:dyDescent="0.2">
      <c r="A30" s="23">
        <v>134</v>
      </c>
      <c r="B30" s="23">
        <v>28</v>
      </c>
      <c r="C30" s="23" t="s">
        <v>113</v>
      </c>
      <c r="D30" s="24">
        <v>2.4876269999999998</v>
      </c>
      <c r="E30">
        <v>134</v>
      </c>
      <c r="F30">
        <v>5</v>
      </c>
      <c r="G30" s="25">
        <v>0.1018409</v>
      </c>
      <c r="H30" s="21">
        <v>2.8045909999999998</v>
      </c>
      <c r="I30" s="21">
        <v>2.154731</v>
      </c>
      <c r="J30" s="28">
        <v>2.3163659999999999</v>
      </c>
      <c r="K30" s="28">
        <v>2.664237</v>
      </c>
      <c r="L30" s="21"/>
      <c r="M30" s="21"/>
      <c r="N30" s="21"/>
      <c r="O30" s="21"/>
      <c r="P30" s="21"/>
      <c r="Q30" s="21"/>
      <c r="R30" s="21">
        <v>2.5943640000000001</v>
      </c>
      <c r="S30" s="21"/>
      <c r="T30" s="21"/>
      <c r="U30" s="21"/>
      <c r="V30" s="21"/>
      <c r="W30" s="21">
        <v>2.5588190000000002</v>
      </c>
      <c r="X30" s="21"/>
      <c r="Y30" s="21">
        <v>2.154731</v>
      </c>
      <c r="Z30" s="21">
        <v>2.8045909999999998</v>
      </c>
      <c r="AA30" s="21">
        <v>2.325631</v>
      </c>
      <c r="AB30" s="21"/>
    </row>
    <row r="31" spans="1:28" x14ac:dyDescent="0.2">
      <c r="A31" s="23">
        <v>134</v>
      </c>
      <c r="B31" s="23">
        <v>28</v>
      </c>
      <c r="C31" s="23" t="s">
        <v>125</v>
      </c>
      <c r="D31" s="24">
        <v>2.5295459999999999</v>
      </c>
      <c r="E31">
        <v>134</v>
      </c>
      <c r="F31">
        <v>7</v>
      </c>
      <c r="G31" s="25">
        <v>0.2080919</v>
      </c>
      <c r="H31" s="21">
        <v>3.6791109999999998</v>
      </c>
      <c r="I31" s="21">
        <v>1.8761159999999999</v>
      </c>
      <c r="J31" s="28">
        <v>2.2114240000000001</v>
      </c>
      <c r="K31" s="28">
        <v>2.8938440000000001</v>
      </c>
      <c r="L31" s="21"/>
      <c r="M31" s="21"/>
      <c r="N31" s="21"/>
      <c r="O31" s="21">
        <v>2.2365390000000001</v>
      </c>
      <c r="P31" s="21">
        <v>1.8761159999999999</v>
      </c>
      <c r="Q31" s="21"/>
      <c r="R31" s="21">
        <v>2.5943640000000001</v>
      </c>
      <c r="S31" s="21"/>
      <c r="T31" s="21"/>
      <c r="U31" s="21"/>
      <c r="V31" s="21"/>
      <c r="W31" s="21">
        <v>3.6791109999999998</v>
      </c>
      <c r="X31" s="21"/>
      <c r="Y31" s="21">
        <v>2.154731</v>
      </c>
      <c r="Z31" s="21">
        <v>2.86599</v>
      </c>
      <c r="AA31" s="21">
        <v>2.2999719999999999</v>
      </c>
      <c r="AB31" s="21"/>
    </row>
    <row r="32" spans="1:28" x14ac:dyDescent="0.2">
      <c r="A32" s="23">
        <v>154</v>
      </c>
      <c r="B32" s="23">
        <v>30</v>
      </c>
      <c r="C32" s="23" t="s">
        <v>147</v>
      </c>
      <c r="D32" s="24">
        <v>2.2176710000000002</v>
      </c>
      <c r="E32">
        <v>154</v>
      </c>
      <c r="F32">
        <v>6</v>
      </c>
      <c r="G32" s="25">
        <v>0.16705780000000001</v>
      </c>
      <c r="H32" s="21">
        <v>3.0898370000000002</v>
      </c>
      <c r="I32" s="21">
        <v>1.8761159999999999</v>
      </c>
      <c r="J32" s="28">
        <v>1.9855579999999999</v>
      </c>
      <c r="K32" s="28">
        <v>2.5301330000000002</v>
      </c>
      <c r="L32" s="21"/>
      <c r="M32" s="21"/>
      <c r="N32" s="21"/>
      <c r="O32" s="21">
        <v>3.0898370000000002</v>
      </c>
      <c r="P32" s="21">
        <v>1.8761159999999999</v>
      </c>
      <c r="Q32" s="21"/>
      <c r="R32" s="21">
        <v>2.0841889999999998</v>
      </c>
      <c r="S32" s="21"/>
      <c r="T32" s="21"/>
      <c r="U32" s="21"/>
      <c r="V32" s="21"/>
      <c r="W32" s="21">
        <v>1.950985</v>
      </c>
      <c r="X32" s="21"/>
      <c r="Y32" s="21"/>
      <c r="Z32" s="21">
        <v>2.263147</v>
      </c>
      <c r="AA32" s="21">
        <v>2.04175</v>
      </c>
      <c r="AB32" s="21"/>
    </row>
    <row r="33" spans="1:28" x14ac:dyDescent="0.2">
      <c r="A33" s="23">
        <v>172</v>
      </c>
      <c r="B33" s="23">
        <v>31</v>
      </c>
      <c r="C33" s="23" t="s">
        <v>160</v>
      </c>
      <c r="D33" s="24">
        <v>1.889497</v>
      </c>
      <c r="E33">
        <v>172</v>
      </c>
      <c r="F33">
        <v>9</v>
      </c>
      <c r="G33" s="25">
        <v>9.9686899999999995E-2</v>
      </c>
      <c r="H33" s="21">
        <v>2.3459300000000001</v>
      </c>
      <c r="I33" s="21">
        <v>1.377327</v>
      </c>
      <c r="J33" s="28">
        <v>1.723622</v>
      </c>
      <c r="K33" s="28">
        <v>2.0514619999999999</v>
      </c>
      <c r="L33" s="21"/>
      <c r="M33" s="21"/>
      <c r="N33" s="21"/>
      <c r="O33" s="21">
        <v>1.481738</v>
      </c>
      <c r="P33" s="21">
        <v>1.8761159999999999</v>
      </c>
      <c r="Q33" s="21"/>
      <c r="R33" s="21">
        <v>2.0841889999999998</v>
      </c>
      <c r="S33" s="21">
        <v>1.938191</v>
      </c>
      <c r="T33" s="21">
        <v>2.219204</v>
      </c>
      <c r="U33" s="21"/>
      <c r="V33" s="21"/>
      <c r="W33" s="21">
        <v>1.377327</v>
      </c>
      <c r="X33" s="21"/>
      <c r="Y33" s="21"/>
      <c r="Z33" s="21">
        <v>1.7445850000000001</v>
      </c>
      <c r="AA33" s="21">
        <v>1.938191</v>
      </c>
      <c r="AB33" s="21">
        <v>2.3459300000000001</v>
      </c>
    </row>
    <row r="34" spans="1:28" x14ac:dyDescent="0.2">
      <c r="A34" s="23">
        <v>175</v>
      </c>
      <c r="B34" s="23">
        <v>32</v>
      </c>
      <c r="C34" s="23" t="s">
        <v>143</v>
      </c>
      <c r="D34" s="24">
        <v>1.7998829999999999</v>
      </c>
      <c r="E34">
        <v>175</v>
      </c>
      <c r="F34">
        <v>5</v>
      </c>
      <c r="G34" s="25">
        <v>0.13799159999999999</v>
      </c>
      <c r="H34" s="21">
        <v>2.154731</v>
      </c>
      <c r="I34" s="21">
        <v>1.377327</v>
      </c>
      <c r="J34" s="28">
        <v>1.5575650000000001</v>
      </c>
      <c r="K34" s="28">
        <v>2.0342069999999999</v>
      </c>
      <c r="L34" s="21"/>
      <c r="M34" s="21"/>
      <c r="N34" s="21"/>
      <c r="O34" s="21">
        <v>2.0262120000000001</v>
      </c>
      <c r="P34" s="21"/>
      <c r="Q34" s="21"/>
      <c r="R34" s="21">
        <v>1.5034799999999999</v>
      </c>
      <c r="S34" s="21"/>
      <c r="T34" s="21"/>
      <c r="U34" s="21"/>
      <c r="V34" s="21"/>
      <c r="W34" s="21">
        <v>1.377327</v>
      </c>
      <c r="X34" s="21"/>
      <c r="Y34" s="21">
        <v>2.154731</v>
      </c>
      <c r="Z34" s="21"/>
      <c r="AA34" s="21">
        <v>1.937667</v>
      </c>
      <c r="AB34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7" sqref="C7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7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1</v>
      </c>
      <c r="B3" s="23">
        <v>1</v>
      </c>
      <c r="C3" s="23" t="s">
        <v>2</v>
      </c>
      <c r="D3" s="24">
        <v>9.4626809999999999</v>
      </c>
      <c r="E3">
        <v>1</v>
      </c>
      <c r="F3">
        <v>9</v>
      </c>
      <c r="G3" s="25">
        <v>4.8599400000000001E-2</v>
      </c>
      <c r="H3" s="21">
        <v>9.6980640000000005</v>
      </c>
      <c r="I3" s="21">
        <v>9.1339389999999998</v>
      </c>
      <c r="J3" s="28">
        <v>9.3783429999999992</v>
      </c>
      <c r="K3" s="28">
        <v>9.5388730000000006</v>
      </c>
      <c r="L3" s="21"/>
      <c r="M3" s="21"/>
      <c r="N3" s="21">
        <v>9.6980640000000005</v>
      </c>
      <c r="O3" s="21"/>
      <c r="P3" s="21">
        <v>9.1339389999999998</v>
      </c>
      <c r="Q3" s="21"/>
      <c r="R3" s="21">
        <v>9.3180350000000001</v>
      </c>
      <c r="S3" s="21">
        <v>9.4981530000000003</v>
      </c>
      <c r="T3" s="21">
        <v>9.4807199999999998</v>
      </c>
      <c r="U3" s="21"/>
      <c r="V3" s="21"/>
      <c r="W3" s="21">
        <v>9.4762950000000004</v>
      </c>
      <c r="X3" s="21"/>
      <c r="Y3" s="21"/>
      <c r="Z3" s="21">
        <v>9.5303850000000008</v>
      </c>
      <c r="AA3" s="21">
        <v>9.4981530000000003</v>
      </c>
      <c r="AB3" s="21">
        <v>9.5303850000000008</v>
      </c>
    </row>
    <row r="4" spans="1:30" x14ac:dyDescent="0.2">
      <c r="A4" s="23">
        <v>5</v>
      </c>
      <c r="B4" s="23">
        <v>2</v>
      </c>
      <c r="C4" s="23" t="s">
        <v>3</v>
      </c>
      <c r="D4" s="24">
        <v>9.1668389999999995</v>
      </c>
      <c r="E4">
        <v>5</v>
      </c>
      <c r="F4">
        <v>12</v>
      </c>
      <c r="G4" s="25">
        <v>0.13055259999999999</v>
      </c>
      <c r="H4" s="21">
        <v>9.4981530000000003</v>
      </c>
      <c r="I4" s="21">
        <v>8.0925580000000004</v>
      </c>
      <c r="J4" s="28">
        <v>8.9371399999999994</v>
      </c>
      <c r="K4" s="28">
        <v>9.3658619999999999</v>
      </c>
      <c r="L4" s="21"/>
      <c r="M4" s="21"/>
      <c r="N4" s="21"/>
      <c r="O4" s="21">
        <v>8.3307400000000005</v>
      </c>
      <c r="P4" s="21">
        <v>9.1339389999999998</v>
      </c>
      <c r="Q4" s="21"/>
      <c r="R4" s="21">
        <v>9.3180350000000001</v>
      </c>
      <c r="S4" s="21">
        <v>9.420731</v>
      </c>
      <c r="T4" s="21">
        <v>9.0740590000000001</v>
      </c>
      <c r="U4" s="21">
        <v>9.4807199999999998</v>
      </c>
      <c r="V4" s="21">
        <v>9.4807199999999998</v>
      </c>
      <c r="W4" s="21">
        <v>8.0925580000000004</v>
      </c>
      <c r="X4" s="21">
        <v>9.4807199999999998</v>
      </c>
      <c r="Y4" s="21"/>
      <c r="Z4" s="21">
        <v>9.4981530000000003</v>
      </c>
      <c r="AA4" s="21">
        <v>9.4807199999999998</v>
      </c>
      <c r="AB4" s="21">
        <v>9.2109729999999992</v>
      </c>
    </row>
    <row r="5" spans="1:30" x14ac:dyDescent="0.2">
      <c r="A5" s="23">
        <v>8</v>
      </c>
      <c r="B5" s="23">
        <v>3</v>
      </c>
      <c r="C5" s="23" t="s">
        <v>8</v>
      </c>
      <c r="D5" s="24">
        <v>8.8441559999999999</v>
      </c>
      <c r="E5">
        <v>8</v>
      </c>
      <c r="F5">
        <v>11</v>
      </c>
      <c r="G5" s="25">
        <v>0.1232545</v>
      </c>
      <c r="H5" s="21">
        <v>9.420731</v>
      </c>
      <c r="I5" s="21">
        <v>8.1509929999999997</v>
      </c>
      <c r="J5" s="28">
        <v>8.6341040000000007</v>
      </c>
      <c r="K5" s="28">
        <v>9.0391200000000005</v>
      </c>
      <c r="L5" s="21"/>
      <c r="M5" s="21"/>
      <c r="N5" s="21">
        <v>8.759862</v>
      </c>
      <c r="O5" s="21"/>
      <c r="P5" s="21">
        <v>9.1339389999999998</v>
      </c>
      <c r="Q5" s="21"/>
      <c r="R5" s="21">
        <v>9.3180350000000001</v>
      </c>
      <c r="S5" s="21">
        <v>9.0740590000000001</v>
      </c>
      <c r="T5" s="21">
        <v>9.420731</v>
      </c>
      <c r="U5" s="21">
        <v>8.9382040000000007</v>
      </c>
      <c r="V5" s="21">
        <v>8.9382040000000007</v>
      </c>
      <c r="W5" s="21">
        <v>8.9442489999999992</v>
      </c>
      <c r="X5" s="21"/>
      <c r="Y5" s="21"/>
      <c r="Z5" s="21">
        <v>8.1509929999999997</v>
      </c>
      <c r="AA5" s="21">
        <v>8.1509929999999997</v>
      </c>
      <c r="AB5" s="21">
        <v>8.456448</v>
      </c>
    </row>
    <row r="6" spans="1:30" x14ac:dyDescent="0.2">
      <c r="A6" s="23">
        <v>12</v>
      </c>
      <c r="B6" s="23">
        <v>4</v>
      </c>
      <c r="C6" s="23" t="s">
        <v>13</v>
      </c>
      <c r="D6" s="24">
        <v>8.3898150000000005</v>
      </c>
      <c r="E6">
        <v>12</v>
      </c>
      <c r="F6">
        <v>11</v>
      </c>
      <c r="G6" s="25">
        <v>0.1705054</v>
      </c>
      <c r="H6" s="21">
        <v>9.1339389999999998</v>
      </c>
      <c r="I6" s="21">
        <v>7.3377739999999996</v>
      </c>
      <c r="J6" s="28">
        <v>8.0998129999999993</v>
      </c>
      <c r="K6" s="28">
        <v>8.6617580000000007</v>
      </c>
      <c r="L6" s="21"/>
      <c r="M6" s="21"/>
      <c r="N6" s="21"/>
      <c r="O6" s="21"/>
      <c r="P6" s="21">
        <v>9.1339389999999998</v>
      </c>
      <c r="Q6" s="21"/>
      <c r="R6" s="21">
        <v>7.5308719999999996</v>
      </c>
      <c r="S6" s="21">
        <v>8.1916089999999997</v>
      </c>
      <c r="T6" s="21">
        <v>8.6534399999999998</v>
      </c>
      <c r="U6" s="21">
        <v>8.0761939999999992</v>
      </c>
      <c r="V6" s="21">
        <v>7.3377739999999996</v>
      </c>
      <c r="W6" s="21">
        <v>8.0925580000000004</v>
      </c>
      <c r="X6" s="21">
        <v>8.6534399999999998</v>
      </c>
      <c r="Y6" s="21"/>
      <c r="Z6" s="21">
        <v>9.0740590000000001</v>
      </c>
      <c r="AA6" s="21">
        <v>8.7187760000000001</v>
      </c>
      <c r="AB6" s="21">
        <v>8.8253050000000002</v>
      </c>
    </row>
    <row r="7" spans="1:30" x14ac:dyDescent="0.2">
      <c r="A7" s="23">
        <v>14</v>
      </c>
      <c r="B7" s="23">
        <v>5</v>
      </c>
      <c r="C7" s="23" t="s">
        <v>18</v>
      </c>
      <c r="D7" s="24">
        <v>8.0409000000000006</v>
      </c>
      <c r="E7">
        <v>14</v>
      </c>
      <c r="F7">
        <v>12</v>
      </c>
      <c r="G7" s="25">
        <v>0.26719870000000001</v>
      </c>
      <c r="H7" s="21">
        <v>9.0740590000000001</v>
      </c>
      <c r="I7" s="21">
        <v>5.7024489999999997</v>
      </c>
      <c r="J7" s="28">
        <v>7.5780620000000001</v>
      </c>
      <c r="K7" s="28">
        <v>8.4540670000000002</v>
      </c>
      <c r="L7" s="21"/>
      <c r="M7" s="21"/>
      <c r="N7" s="21">
        <v>5.7024489999999997</v>
      </c>
      <c r="O7" s="21"/>
      <c r="P7" s="21">
        <v>7.063669</v>
      </c>
      <c r="Q7" s="21"/>
      <c r="R7" s="21">
        <v>7.5308719999999996</v>
      </c>
      <c r="S7" s="21">
        <v>8.7187760000000001</v>
      </c>
      <c r="T7" s="21">
        <v>7.9673920000000003</v>
      </c>
      <c r="U7" s="21">
        <v>8.6534399999999998</v>
      </c>
      <c r="V7" s="21">
        <v>8.6534399999999998</v>
      </c>
      <c r="W7" s="21">
        <v>8.0925580000000004</v>
      </c>
      <c r="X7" s="21">
        <v>7.4425090000000003</v>
      </c>
      <c r="Y7" s="21"/>
      <c r="Z7" s="21">
        <v>8.9382040000000007</v>
      </c>
      <c r="AA7" s="21">
        <v>8.6534399999999998</v>
      </c>
      <c r="AB7" s="21">
        <v>9.0740590000000001</v>
      </c>
    </row>
    <row r="8" spans="1:30" x14ac:dyDescent="0.2">
      <c r="A8" s="23">
        <v>32</v>
      </c>
      <c r="B8" s="23">
        <v>6</v>
      </c>
      <c r="C8" s="23" t="s">
        <v>34</v>
      </c>
      <c r="D8" s="24">
        <v>6.1363120000000002</v>
      </c>
      <c r="E8">
        <v>32</v>
      </c>
      <c r="F8">
        <v>10</v>
      </c>
      <c r="G8" s="25">
        <v>0.3094575</v>
      </c>
      <c r="H8" s="21">
        <v>8.3307400000000005</v>
      </c>
      <c r="I8" s="21">
        <v>5.0577019999999999</v>
      </c>
      <c r="J8" s="28">
        <v>5.663043</v>
      </c>
      <c r="K8" s="28">
        <v>6.6713829999999996</v>
      </c>
      <c r="L8" s="21"/>
      <c r="M8" s="21"/>
      <c r="N8" s="21"/>
      <c r="O8" s="21">
        <v>8.3307400000000005</v>
      </c>
      <c r="P8" s="21">
        <v>5.0577019999999999</v>
      </c>
      <c r="Q8" s="21"/>
      <c r="R8" s="21">
        <v>5.7710780000000002</v>
      </c>
      <c r="S8" s="21">
        <v>7.3155190000000001</v>
      </c>
      <c r="T8" s="21">
        <v>6.6965389999999996</v>
      </c>
      <c r="U8" s="21">
        <v>5.5086399999999998</v>
      </c>
      <c r="V8" s="21">
        <v>5.5086399999999998</v>
      </c>
      <c r="W8" s="21">
        <v>5.2070540000000003</v>
      </c>
      <c r="X8" s="21"/>
      <c r="Y8" s="21"/>
      <c r="Z8" s="21">
        <v>6.0157280000000002</v>
      </c>
      <c r="AA8" s="21">
        <v>5.9514800000000001</v>
      </c>
      <c r="AB8" s="21"/>
    </row>
    <row r="9" spans="1:30" x14ac:dyDescent="0.2">
      <c r="A9" s="23">
        <v>38</v>
      </c>
      <c r="B9" s="23">
        <v>7</v>
      </c>
      <c r="C9" s="23" t="s">
        <v>35</v>
      </c>
      <c r="D9" s="24">
        <v>5.7423640000000002</v>
      </c>
      <c r="E9">
        <v>38</v>
      </c>
      <c r="F9">
        <v>4</v>
      </c>
      <c r="G9" s="25">
        <v>0.27675650000000002</v>
      </c>
      <c r="H9" s="21">
        <v>6.4600419999999996</v>
      </c>
      <c r="I9" s="21">
        <v>4.9035880000000001</v>
      </c>
      <c r="J9" s="28">
        <v>5.2927010000000001</v>
      </c>
      <c r="K9" s="28">
        <v>6.1473950000000004</v>
      </c>
      <c r="L9" s="21"/>
      <c r="M9" s="21">
        <v>5.8347470000000001</v>
      </c>
      <c r="N9" s="21"/>
      <c r="O9" s="21">
        <v>4.9035880000000001</v>
      </c>
      <c r="P9" s="21"/>
      <c r="Q9" s="21"/>
      <c r="R9" s="21">
        <v>5.7710780000000002</v>
      </c>
      <c r="S9" s="21"/>
      <c r="T9" s="21"/>
      <c r="U9" s="21"/>
      <c r="V9" s="21"/>
      <c r="W9" s="21"/>
      <c r="X9" s="21"/>
      <c r="Y9" s="21">
        <v>6.4600419999999996</v>
      </c>
      <c r="Z9" s="21"/>
      <c r="AA9" s="21"/>
      <c r="AB9" s="21"/>
    </row>
    <row r="10" spans="1:30" x14ac:dyDescent="0.2">
      <c r="A10" s="23">
        <v>43</v>
      </c>
      <c r="B10" s="23">
        <v>8</v>
      </c>
      <c r="C10" s="23" t="s">
        <v>277</v>
      </c>
      <c r="D10" s="24">
        <v>5.3563939999999999</v>
      </c>
      <c r="E10">
        <v>43</v>
      </c>
      <c r="F10">
        <v>13</v>
      </c>
      <c r="G10" s="25">
        <v>0.22891890000000001</v>
      </c>
      <c r="H10" s="21">
        <v>7.3377739999999996</v>
      </c>
      <c r="I10" s="21">
        <v>4.0787529999999999</v>
      </c>
      <c r="J10" s="28">
        <v>4.9910589999999999</v>
      </c>
      <c r="K10" s="28">
        <v>5.7469970000000004</v>
      </c>
      <c r="L10" s="21"/>
      <c r="M10" s="21"/>
      <c r="N10" s="21">
        <v>5.7024489999999997</v>
      </c>
      <c r="O10" s="21">
        <v>6.0858470000000002</v>
      </c>
      <c r="P10" s="21">
        <v>5.0577019999999999</v>
      </c>
      <c r="Q10" s="21"/>
      <c r="R10" s="21">
        <v>4.4222409999999996</v>
      </c>
      <c r="S10" s="21">
        <v>6.0157280000000002</v>
      </c>
      <c r="T10" s="21">
        <v>5.5448320000000004</v>
      </c>
      <c r="U10" s="21">
        <v>5.046392</v>
      </c>
      <c r="V10" s="21">
        <v>5.046392</v>
      </c>
      <c r="W10" s="21">
        <v>5.2070540000000003</v>
      </c>
      <c r="X10" s="21">
        <v>7.3377739999999996</v>
      </c>
      <c r="Y10" s="21"/>
      <c r="Z10" s="21">
        <v>4.0787529999999999</v>
      </c>
      <c r="AA10" s="21">
        <v>4.4784430000000004</v>
      </c>
      <c r="AB10" s="21">
        <v>5.609521</v>
      </c>
    </row>
    <row r="11" spans="1:30" x14ac:dyDescent="0.2">
      <c r="A11" s="23">
        <v>44</v>
      </c>
      <c r="B11" s="23">
        <v>9</v>
      </c>
      <c r="C11" s="23" t="s">
        <v>37</v>
      </c>
      <c r="D11" s="24">
        <v>5.2073970000000003</v>
      </c>
      <c r="E11">
        <v>44</v>
      </c>
      <c r="F11">
        <v>4</v>
      </c>
      <c r="G11" s="25">
        <v>0.59259810000000002</v>
      </c>
      <c r="H11" s="21">
        <v>6.4631290000000003</v>
      </c>
      <c r="I11" s="21">
        <v>3.6791109999999998</v>
      </c>
      <c r="J11" s="28">
        <v>4.236459</v>
      </c>
      <c r="K11" s="28">
        <v>6.3146129999999996</v>
      </c>
      <c r="L11" s="21"/>
      <c r="M11" s="21"/>
      <c r="N11" s="21"/>
      <c r="O11" s="21"/>
      <c r="P11" s="21"/>
      <c r="Q11" s="21"/>
      <c r="R11" s="21">
        <v>4.4222409999999996</v>
      </c>
      <c r="S11" s="21"/>
      <c r="T11" s="21"/>
      <c r="U11" s="21"/>
      <c r="V11" s="21"/>
      <c r="W11" s="21">
        <v>3.6791109999999998</v>
      </c>
      <c r="X11" s="21"/>
      <c r="Y11" s="21"/>
      <c r="Z11" s="21">
        <v>6.2651079999999997</v>
      </c>
      <c r="AA11" s="21">
        <v>6.4631290000000003</v>
      </c>
      <c r="AB11" s="21"/>
    </row>
    <row r="12" spans="1:30" x14ac:dyDescent="0.2">
      <c r="A12" s="23">
        <v>46</v>
      </c>
      <c r="B12" s="23">
        <v>10</v>
      </c>
      <c r="C12" s="23" t="s">
        <v>282</v>
      </c>
      <c r="D12" s="24">
        <v>5.1108729999999998</v>
      </c>
      <c r="E12">
        <v>46</v>
      </c>
      <c r="F12">
        <v>3</v>
      </c>
      <c r="G12" s="25">
        <v>0.73939820000000001</v>
      </c>
      <c r="H12" s="21">
        <v>6.0157280000000002</v>
      </c>
      <c r="I12" s="21">
        <v>3.3011629999999998</v>
      </c>
      <c r="J12" s="28">
        <v>4.2060180000000003</v>
      </c>
      <c r="K12" s="28">
        <v>6.0157280000000002</v>
      </c>
      <c r="L12" s="21"/>
      <c r="M12" s="21"/>
      <c r="N12" s="21"/>
      <c r="O12" s="21"/>
      <c r="P12" s="21"/>
      <c r="Q12" s="21"/>
      <c r="R12" s="21">
        <v>3.3011629999999998</v>
      </c>
      <c r="S12" s="21"/>
      <c r="T12" s="21"/>
      <c r="U12" s="21">
        <v>6.0157280000000002</v>
      </c>
      <c r="V12" s="21">
        <v>6.0157280000000002</v>
      </c>
      <c r="W12" s="21"/>
      <c r="X12" s="21"/>
      <c r="Y12" s="21"/>
      <c r="Z12" s="21"/>
      <c r="AA12" s="21"/>
      <c r="AB12" s="21"/>
    </row>
    <row r="13" spans="1:30" x14ac:dyDescent="0.2">
      <c r="A13" s="23">
        <v>60</v>
      </c>
      <c r="B13" s="23">
        <v>11</v>
      </c>
      <c r="C13" s="23" t="s">
        <v>53</v>
      </c>
      <c r="D13" s="24">
        <v>4.3074159999999999</v>
      </c>
      <c r="E13">
        <v>60</v>
      </c>
      <c r="F13">
        <v>12</v>
      </c>
      <c r="G13" s="25">
        <v>0.30884820000000002</v>
      </c>
      <c r="H13" s="21">
        <v>6.3222779999999998</v>
      </c>
      <c r="I13" s="21">
        <v>2.6557629999999999</v>
      </c>
      <c r="J13" s="28">
        <v>3.7999849999999999</v>
      </c>
      <c r="K13" s="28">
        <v>4.8185659999999997</v>
      </c>
      <c r="L13" s="21"/>
      <c r="M13" s="21"/>
      <c r="N13" s="21"/>
      <c r="O13" s="21">
        <v>4.5813879999999996</v>
      </c>
      <c r="P13" s="21">
        <v>3.189486</v>
      </c>
      <c r="Q13" s="21"/>
      <c r="R13" s="21">
        <v>3.3011629999999998</v>
      </c>
      <c r="S13" s="21">
        <v>6.3222779999999998</v>
      </c>
      <c r="T13" s="21">
        <v>5.5086399999999998</v>
      </c>
      <c r="U13" s="21">
        <v>3.461776</v>
      </c>
      <c r="V13" s="21">
        <v>4.4540030000000002</v>
      </c>
      <c r="W13" s="21">
        <v>3.6791109999999998</v>
      </c>
      <c r="X13" s="21">
        <v>2.6557629999999999</v>
      </c>
      <c r="Y13" s="21"/>
      <c r="Z13" s="21">
        <v>4.6813440000000002</v>
      </c>
      <c r="AA13" s="21">
        <v>5.6951029999999996</v>
      </c>
      <c r="AB13" s="21">
        <v>4.1589410000000004</v>
      </c>
    </row>
    <row r="14" spans="1:30" x14ac:dyDescent="0.2">
      <c r="A14" s="23">
        <v>69</v>
      </c>
      <c r="B14" s="23">
        <v>12</v>
      </c>
      <c r="C14" s="23" t="s">
        <v>61</v>
      </c>
      <c r="D14" s="24">
        <v>3.8792170000000001</v>
      </c>
      <c r="E14">
        <v>69</v>
      </c>
      <c r="F14">
        <v>3</v>
      </c>
      <c r="G14" s="25">
        <v>0.34578710000000001</v>
      </c>
      <c r="H14" s="21">
        <v>4.6948990000000004</v>
      </c>
      <c r="I14" s="21">
        <v>3.3011629999999998</v>
      </c>
      <c r="J14" s="28">
        <v>3.4146380000000001</v>
      </c>
      <c r="K14" s="28">
        <v>4.3437950000000001</v>
      </c>
      <c r="L14" s="21"/>
      <c r="M14" s="21">
        <v>3.6415869999999999</v>
      </c>
      <c r="N14" s="21"/>
      <c r="O14" s="21"/>
      <c r="P14" s="21"/>
      <c r="Q14" s="21"/>
      <c r="R14" s="21">
        <v>3.3011629999999998</v>
      </c>
      <c r="S14" s="21"/>
      <c r="T14" s="21"/>
      <c r="U14" s="21"/>
      <c r="V14" s="21"/>
      <c r="W14" s="21"/>
      <c r="X14" s="21"/>
      <c r="Y14" s="21">
        <v>4.6948990000000004</v>
      </c>
      <c r="Z14" s="21"/>
      <c r="AA14" s="21"/>
      <c r="AB14" s="21"/>
    </row>
    <row r="15" spans="1:30" x14ac:dyDescent="0.2">
      <c r="A15" s="23">
        <v>75</v>
      </c>
      <c r="B15" s="23">
        <v>13</v>
      </c>
      <c r="C15" s="23" t="s">
        <v>74</v>
      </c>
      <c r="D15" s="24">
        <v>3.6355729999999999</v>
      </c>
      <c r="E15">
        <v>75</v>
      </c>
      <c r="F15">
        <v>12</v>
      </c>
      <c r="G15" s="25">
        <v>0.26062449999999998</v>
      </c>
      <c r="H15" s="21">
        <v>5.3874199999999997</v>
      </c>
      <c r="I15" s="21">
        <v>2.2365390000000001</v>
      </c>
      <c r="J15" s="28">
        <v>3.2125050000000002</v>
      </c>
      <c r="K15" s="28">
        <v>4.0804299999999998</v>
      </c>
      <c r="L15" s="21"/>
      <c r="M15" s="21"/>
      <c r="N15" s="21"/>
      <c r="O15" s="21">
        <v>2.2365390000000001</v>
      </c>
      <c r="P15" s="21">
        <v>3.189486</v>
      </c>
      <c r="Q15" s="21"/>
      <c r="R15" s="21">
        <v>2.5943640000000001</v>
      </c>
      <c r="S15" s="21">
        <v>3.6424439999999998</v>
      </c>
      <c r="T15" s="21">
        <v>3.4520580000000001</v>
      </c>
      <c r="U15" s="21">
        <v>4.4540030000000002</v>
      </c>
      <c r="V15" s="21">
        <v>3.461776</v>
      </c>
      <c r="W15" s="21">
        <v>2.5588190000000002</v>
      </c>
      <c r="X15" s="21">
        <v>4.6813440000000002</v>
      </c>
      <c r="Y15" s="21"/>
      <c r="Z15" s="21">
        <v>5.3874199999999997</v>
      </c>
      <c r="AA15" s="21">
        <v>4.2792700000000004</v>
      </c>
      <c r="AB15" s="21">
        <v>3.6893530000000001</v>
      </c>
    </row>
    <row r="16" spans="1:30" x14ac:dyDescent="0.2">
      <c r="A16" s="23">
        <v>77</v>
      </c>
      <c r="B16" s="23">
        <v>13</v>
      </c>
      <c r="C16" s="23" t="s">
        <v>73</v>
      </c>
      <c r="D16" s="24">
        <v>3.5296859999999999</v>
      </c>
      <c r="E16">
        <v>75</v>
      </c>
      <c r="F16">
        <v>3</v>
      </c>
      <c r="G16" s="25">
        <v>0.92423409999999995</v>
      </c>
      <c r="H16" s="21">
        <v>5.7710780000000002</v>
      </c>
      <c r="I16" s="21">
        <v>2.1171120000000001</v>
      </c>
      <c r="J16" s="28">
        <v>2.3116979999999998</v>
      </c>
      <c r="K16" s="28">
        <v>4.7476750000000001</v>
      </c>
      <c r="L16" s="21"/>
      <c r="M16" s="21">
        <v>2.1171120000000001</v>
      </c>
      <c r="N16" s="21"/>
      <c r="O16" s="21"/>
      <c r="P16" s="21"/>
      <c r="Q16" s="21"/>
      <c r="R16" s="21">
        <v>5.7710780000000002</v>
      </c>
      <c r="S16" s="21"/>
      <c r="T16" s="21"/>
      <c r="U16" s="21"/>
      <c r="V16" s="21"/>
      <c r="W16" s="21"/>
      <c r="X16" s="21"/>
      <c r="Y16" s="21">
        <v>2.700869</v>
      </c>
      <c r="Z16" s="21"/>
      <c r="AA16" s="21"/>
      <c r="AB16" s="21"/>
    </row>
    <row r="17" spans="1:28" x14ac:dyDescent="0.2">
      <c r="A17" s="23">
        <v>80</v>
      </c>
      <c r="B17" s="23">
        <v>15</v>
      </c>
      <c r="C17" s="23" t="s">
        <v>80</v>
      </c>
      <c r="D17" s="24">
        <v>3.3810039999999999</v>
      </c>
      <c r="E17">
        <v>80</v>
      </c>
      <c r="F17">
        <v>11</v>
      </c>
      <c r="G17" s="25">
        <v>0.14577960000000001</v>
      </c>
      <c r="H17" s="21">
        <v>4.0995020000000002</v>
      </c>
      <c r="I17" s="21">
        <v>2.5588190000000002</v>
      </c>
      <c r="J17" s="28">
        <v>3.1399430000000002</v>
      </c>
      <c r="K17" s="28">
        <v>3.6225369999999999</v>
      </c>
      <c r="L17" s="21"/>
      <c r="M17" s="21"/>
      <c r="N17" s="21"/>
      <c r="O17" s="21">
        <v>3.85284</v>
      </c>
      <c r="P17" s="21">
        <v>3.189486</v>
      </c>
      <c r="Q17" s="21"/>
      <c r="R17" s="21">
        <v>3.3011629999999998</v>
      </c>
      <c r="S17" s="21">
        <v>4.0995020000000002</v>
      </c>
      <c r="T17" s="21">
        <v>3.935257</v>
      </c>
      <c r="U17" s="21">
        <v>2.6557629999999999</v>
      </c>
      <c r="V17" s="21">
        <v>3.1889539999999998</v>
      </c>
      <c r="W17" s="21">
        <v>2.5588190000000002</v>
      </c>
      <c r="X17" s="21"/>
      <c r="Y17" s="21"/>
      <c r="Z17" s="21">
        <v>3.1581060000000001</v>
      </c>
      <c r="AA17" s="21">
        <v>3.444569</v>
      </c>
      <c r="AB17" s="21">
        <v>3.806581</v>
      </c>
    </row>
    <row r="18" spans="1:28" x14ac:dyDescent="0.2">
      <c r="A18" s="23">
        <v>86</v>
      </c>
      <c r="B18" s="23">
        <v>16</v>
      </c>
      <c r="C18" s="23" t="s">
        <v>92</v>
      </c>
      <c r="D18" s="24">
        <v>3.2951760000000001</v>
      </c>
      <c r="E18">
        <v>86</v>
      </c>
      <c r="F18">
        <v>8</v>
      </c>
      <c r="G18" s="25">
        <v>0.23355010000000001</v>
      </c>
      <c r="H18" s="21">
        <v>4.3512130000000004</v>
      </c>
      <c r="I18" s="21">
        <v>2.1171120000000001</v>
      </c>
      <c r="J18" s="28">
        <v>2.9088440000000002</v>
      </c>
      <c r="K18" s="28">
        <v>3.6770010000000002</v>
      </c>
      <c r="L18" s="21"/>
      <c r="M18" s="21">
        <v>2.1171120000000001</v>
      </c>
      <c r="N18" s="21"/>
      <c r="O18" s="21">
        <v>3.0898370000000002</v>
      </c>
      <c r="P18" s="21">
        <v>3.189486</v>
      </c>
      <c r="Q18" s="21"/>
      <c r="R18" s="21">
        <v>3.3011629999999998</v>
      </c>
      <c r="S18" s="21"/>
      <c r="T18" s="21"/>
      <c r="U18" s="21"/>
      <c r="V18" s="21"/>
      <c r="W18" s="21">
        <v>3.6791109999999998</v>
      </c>
      <c r="X18" s="21"/>
      <c r="Y18" s="21">
        <v>2.700869</v>
      </c>
      <c r="Z18" s="21">
        <v>4.3512130000000004</v>
      </c>
      <c r="AA18" s="21">
        <v>3.9326180000000002</v>
      </c>
      <c r="AB18" s="21"/>
    </row>
    <row r="19" spans="1:28" x14ac:dyDescent="0.2">
      <c r="A19" s="23">
        <v>95</v>
      </c>
      <c r="B19" s="23">
        <v>17</v>
      </c>
      <c r="C19" s="23" t="s">
        <v>84</v>
      </c>
      <c r="D19" s="24">
        <v>3.0990869999999999</v>
      </c>
      <c r="E19">
        <v>95</v>
      </c>
      <c r="F19">
        <v>13</v>
      </c>
      <c r="G19" s="25">
        <v>0.1171536</v>
      </c>
      <c r="H19" s="21">
        <v>3.85284</v>
      </c>
      <c r="I19" s="21">
        <v>2.5588190000000002</v>
      </c>
      <c r="J19" s="28">
        <v>2.9079660000000001</v>
      </c>
      <c r="K19" s="28">
        <v>3.292373</v>
      </c>
      <c r="L19" s="21"/>
      <c r="M19" s="21"/>
      <c r="N19" s="21"/>
      <c r="O19" s="21">
        <v>3.85284</v>
      </c>
      <c r="P19" s="21">
        <v>3.189486</v>
      </c>
      <c r="Q19" s="21"/>
      <c r="R19" s="21">
        <v>2.5943640000000001</v>
      </c>
      <c r="S19" s="21">
        <v>3.461776</v>
      </c>
      <c r="T19" s="21">
        <v>2.6557629999999999</v>
      </c>
      <c r="U19" s="21">
        <v>3.451927</v>
      </c>
      <c r="V19" s="21">
        <v>3.451927</v>
      </c>
      <c r="W19" s="21">
        <v>2.5588190000000002</v>
      </c>
      <c r="X19" s="21">
        <v>3.3201339999999999</v>
      </c>
      <c r="Y19" s="21">
        <v>3.3854030000000002</v>
      </c>
      <c r="Z19" s="21">
        <v>3.114725</v>
      </c>
      <c r="AA19" s="21">
        <v>2.6606610000000002</v>
      </c>
      <c r="AB19" s="21">
        <v>2.5903070000000001</v>
      </c>
    </row>
    <row r="20" spans="1:28" x14ac:dyDescent="0.2">
      <c r="A20" s="23">
        <v>95</v>
      </c>
      <c r="B20" s="23">
        <v>17</v>
      </c>
      <c r="C20" s="23" t="s">
        <v>91</v>
      </c>
      <c r="D20" s="24">
        <v>3.0800740000000002</v>
      </c>
      <c r="E20">
        <v>95</v>
      </c>
      <c r="F20">
        <v>3</v>
      </c>
      <c r="G20" s="25">
        <v>0.56386829999999999</v>
      </c>
      <c r="H20" s="21">
        <v>4.4222409999999996</v>
      </c>
      <c r="I20" s="21">
        <v>2.1171120000000001</v>
      </c>
      <c r="J20" s="28">
        <v>2.3116979999999998</v>
      </c>
      <c r="K20" s="28">
        <v>3.8484509999999998</v>
      </c>
      <c r="L20" s="21"/>
      <c r="M20" s="21">
        <v>2.1171120000000001</v>
      </c>
      <c r="N20" s="21"/>
      <c r="O20" s="21"/>
      <c r="P20" s="21"/>
      <c r="Q20" s="21"/>
      <c r="R20" s="21">
        <v>4.4222409999999996</v>
      </c>
      <c r="S20" s="21"/>
      <c r="T20" s="21"/>
      <c r="U20" s="21"/>
      <c r="V20" s="21"/>
      <c r="W20" s="21"/>
      <c r="X20" s="21"/>
      <c r="Y20" s="21">
        <v>2.700869</v>
      </c>
      <c r="Z20" s="21"/>
      <c r="AA20" s="21"/>
      <c r="AB20" s="21"/>
    </row>
    <row r="21" spans="1:28" x14ac:dyDescent="0.2">
      <c r="A21" s="23">
        <v>95</v>
      </c>
      <c r="B21" s="23">
        <v>17</v>
      </c>
      <c r="C21" s="23" t="s">
        <v>99</v>
      </c>
      <c r="D21" s="24">
        <v>3.1391939999999998</v>
      </c>
      <c r="E21">
        <v>95</v>
      </c>
      <c r="F21">
        <v>3</v>
      </c>
      <c r="G21" s="25">
        <v>0.16819410000000001</v>
      </c>
      <c r="H21" s="21">
        <v>3.3854030000000002</v>
      </c>
      <c r="I21" s="21">
        <v>2.731017</v>
      </c>
      <c r="J21" s="28">
        <v>2.9210660000000002</v>
      </c>
      <c r="K21" s="28">
        <v>3.3573230000000001</v>
      </c>
      <c r="L21" s="21"/>
      <c r="M21" s="21">
        <v>2.731017</v>
      </c>
      <c r="N21" s="21"/>
      <c r="O21" s="21"/>
      <c r="P21" s="21"/>
      <c r="Q21" s="21"/>
      <c r="R21" s="21">
        <v>3.3011629999999998</v>
      </c>
      <c r="S21" s="21"/>
      <c r="T21" s="21"/>
      <c r="U21" s="21"/>
      <c r="V21" s="21"/>
      <c r="W21" s="21"/>
      <c r="X21" s="21"/>
      <c r="Y21" s="21">
        <v>3.3854030000000002</v>
      </c>
      <c r="Z21" s="21"/>
      <c r="AA21" s="21"/>
      <c r="AB21" s="21"/>
    </row>
    <row r="22" spans="1:28" x14ac:dyDescent="0.2">
      <c r="A22" s="23">
        <v>100</v>
      </c>
      <c r="B22" s="23">
        <v>20</v>
      </c>
      <c r="C22" s="23" t="s">
        <v>109</v>
      </c>
      <c r="D22" s="24">
        <v>3.0278100000000001</v>
      </c>
      <c r="E22">
        <v>100</v>
      </c>
      <c r="F22">
        <v>12</v>
      </c>
      <c r="G22" s="25">
        <v>0.2675806</v>
      </c>
      <c r="H22" s="21">
        <v>5.2070540000000003</v>
      </c>
      <c r="I22" s="21">
        <v>1.8761159999999999</v>
      </c>
      <c r="J22" s="28">
        <v>2.6147580000000001</v>
      </c>
      <c r="K22" s="28">
        <v>3.4972599999999998</v>
      </c>
      <c r="L22" s="21"/>
      <c r="M22" s="21"/>
      <c r="N22" s="21"/>
      <c r="O22" s="21">
        <v>2.5662400000000001</v>
      </c>
      <c r="P22" s="21">
        <v>1.8761159999999999</v>
      </c>
      <c r="Q22" s="21"/>
      <c r="R22" s="21">
        <v>2.5943640000000001</v>
      </c>
      <c r="S22" s="21">
        <v>3.8578519999999998</v>
      </c>
      <c r="T22" s="21">
        <v>2.8046549999999999</v>
      </c>
      <c r="U22" s="21">
        <v>2.263147</v>
      </c>
      <c r="V22" s="21">
        <v>2.263147</v>
      </c>
      <c r="W22" s="21">
        <v>5.2070540000000003</v>
      </c>
      <c r="X22" s="21">
        <v>2.8045909999999998</v>
      </c>
      <c r="Y22" s="21"/>
      <c r="Z22" s="21">
        <v>4.2845399999999998</v>
      </c>
      <c r="AA22" s="21">
        <v>2.8338130000000001</v>
      </c>
      <c r="AB22" s="21">
        <v>2.978202</v>
      </c>
    </row>
    <row r="23" spans="1:28" x14ac:dyDescent="0.2">
      <c r="A23" s="23">
        <v>112</v>
      </c>
      <c r="B23" s="23">
        <v>21</v>
      </c>
      <c r="C23" s="23" t="s">
        <v>283</v>
      </c>
      <c r="D23" s="24">
        <v>2.8643830000000001</v>
      </c>
      <c r="E23">
        <v>112</v>
      </c>
      <c r="F23">
        <v>11</v>
      </c>
      <c r="G23" s="25">
        <v>0.1741907</v>
      </c>
      <c r="H23" s="21">
        <v>3.6791109999999998</v>
      </c>
      <c r="I23" s="21">
        <v>1.8761159999999999</v>
      </c>
      <c r="J23" s="28">
        <v>2.5716800000000002</v>
      </c>
      <c r="K23" s="28">
        <v>3.1460279999999998</v>
      </c>
      <c r="L23" s="21"/>
      <c r="M23" s="21">
        <v>3.6415869999999999</v>
      </c>
      <c r="N23" s="21"/>
      <c r="O23" s="21">
        <v>2.2365390000000001</v>
      </c>
      <c r="P23" s="21">
        <v>1.8761159999999999</v>
      </c>
      <c r="Q23" s="21"/>
      <c r="R23" s="21">
        <v>2.0841889999999998</v>
      </c>
      <c r="S23" s="21"/>
      <c r="T23" s="21"/>
      <c r="U23" s="21">
        <v>3.1889539999999998</v>
      </c>
      <c r="V23" s="21">
        <v>2.6557629999999999</v>
      </c>
      <c r="W23" s="21">
        <v>3.6791109999999998</v>
      </c>
      <c r="X23" s="21"/>
      <c r="Y23" s="21">
        <v>2.700869</v>
      </c>
      <c r="Z23" s="21">
        <v>3.180183</v>
      </c>
      <c r="AA23" s="21">
        <v>2.9881449999999998</v>
      </c>
      <c r="AB23" s="21">
        <v>3.2767539999999999</v>
      </c>
    </row>
    <row r="24" spans="1:28" x14ac:dyDescent="0.2">
      <c r="A24" s="23">
        <v>120</v>
      </c>
      <c r="B24" s="23">
        <v>22</v>
      </c>
      <c r="C24" s="23" t="s">
        <v>130</v>
      </c>
      <c r="D24" s="24">
        <v>2.6569120000000002</v>
      </c>
      <c r="E24">
        <v>120</v>
      </c>
      <c r="F24">
        <v>9</v>
      </c>
      <c r="G24" s="25">
        <v>0.34479910000000003</v>
      </c>
      <c r="H24" s="21">
        <v>5.2070540000000003</v>
      </c>
      <c r="I24" s="21">
        <v>1.8761159999999999</v>
      </c>
      <c r="J24" s="28">
        <v>2.147122</v>
      </c>
      <c r="K24" s="28">
        <v>3.269577</v>
      </c>
      <c r="L24" s="21"/>
      <c r="M24" s="21">
        <v>3.6415869999999999</v>
      </c>
      <c r="N24" s="21"/>
      <c r="O24" s="21">
        <v>2.2365390000000001</v>
      </c>
      <c r="P24" s="21">
        <v>1.8761159999999999</v>
      </c>
      <c r="Q24" s="21"/>
      <c r="R24" s="21">
        <v>2.0841889999999998</v>
      </c>
      <c r="S24" s="21"/>
      <c r="T24" s="21"/>
      <c r="U24" s="21"/>
      <c r="V24" s="21"/>
      <c r="W24" s="21">
        <v>5.2070540000000003</v>
      </c>
      <c r="X24" s="21"/>
      <c r="Y24" s="21">
        <v>2.700869</v>
      </c>
      <c r="Z24" s="21">
        <v>1.938191</v>
      </c>
      <c r="AA24" s="21">
        <v>1.9929190000000001</v>
      </c>
      <c r="AB24" s="21">
        <v>2.2347440000000001</v>
      </c>
    </row>
    <row r="25" spans="1:28" x14ac:dyDescent="0.2">
      <c r="A25" s="23">
        <v>120</v>
      </c>
      <c r="B25" s="23">
        <v>22</v>
      </c>
      <c r="C25" s="23" t="s">
        <v>115</v>
      </c>
      <c r="D25" s="24">
        <v>2.6767120000000002</v>
      </c>
      <c r="E25">
        <v>120</v>
      </c>
      <c r="F25">
        <v>8</v>
      </c>
      <c r="G25" s="25">
        <v>0.13367709999999999</v>
      </c>
      <c r="H25" s="21">
        <v>3.3011629999999998</v>
      </c>
      <c r="I25" s="21">
        <v>2.113435</v>
      </c>
      <c r="J25" s="28">
        <v>2.4619450000000001</v>
      </c>
      <c r="K25" s="28">
        <v>2.8993150000000001</v>
      </c>
      <c r="L25" s="21"/>
      <c r="M25" s="21">
        <v>2.731017</v>
      </c>
      <c r="N25" s="21"/>
      <c r="O25" s="21">
        <v>2.5662400000000001</v>
      </c>
      <c r="P25" s="21">
        <v>3.189486</v>
      </c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2.700869</v>
      </c>
      <c r="Z25" s="21">
        <v>2.113435</v>
      </c>
      <c r="AA25" s="21">
        <v>2.2526660000000001</v>
      </c>
      <c r="AB25" s="21"/>
    </row>
    <row r="26" spans="1:28" x14ac:dyDescent="0.2">
      <c r="A26" s="23">
        <v>120</v>
      </c>
      <c r="B26" s="23">
        <v>22</v>
      </c>
      <c r="C26" s="23" t="s">
        <v>111</v>
      </c>
      <c r="D26" s="24">
        <v>2.7063820000000001</v>
      </c>
      <c r="E26">
        <v>120</v>
      </c>
      <c r="F26">
        <v>3</v>
      </c>
      <c r="G26" s="25">
        <v>0.27832449999999997</v>
      </c>
      <c r="H26" s="21">
        <v>3.3011629999999998</v>
      </c>
      <c r="I26" s="21">
        <v>2.1171120000000001</v>
      </c>
      <c r="J26" s="28">
        <v>2.3116979999999998</v>
      </c>
      <c r="K26" s="28">
        <v>3.1010650000000002</v>
      </c>
      <c r="L26" s="21"/>
      <c r="M26" s="21">
        <v>2.1171120000000001</v>
      </c>
      <c r="N26" s="21"/>
      <c r="O26" s="21"/>
      <c r="P26" s="21"/>
      <c r="Q26" s="21"/>
      <c r="R26" s="21">
        <v>3.3011629999999998</v>
      </c>
      <c r="S26" s="21"/>
      <c r="T26" s="21"/>
      <c r="U26" s="21"/>
      <c r="V26" s="21"/>
      <c r="W26" s="21"/>
      <c r="X26" s="21"/>
      <c r="Y26" s="21">
        <v>2.700869</v>
      </c>
      <c r="Z26" s="21"/>
      <c r="AA26" s="21"/>
      <c r="AB26" s="21"/>
    </row>
    <row r="27" spans="1:28" x14ac:dyDescent="0.2">
      <c r="A27" s="23">
        <v>129</v>
      </c>
      <c r="B27" s="23">
        <v>25</v>
      </c>
      <c r="C27" s="23" t="s">
        <v>133</v>
      </c>
      <c r="D27" s="24">
        <v>2.6442990000000002</v>
      </c>
      <c r="E27">
        <v>129</v>
      </c>
      <c r="F27">
        <v>12</v>
      </c>
      <c r="G27" s="25">
        <v>0.18544649999999999</v>
      </c>
      <c r="H27" s="21">
        <v>4.0787529999999999</v>
      </c>
      <c r="I27" s="21">
        <v>1.839337</v>
      </c>
      <c r="J27" s="28">
        <v>2.353281</v>
      </c>
      <c r="K27" s="28">
        <v>2.9690539999999999</v>
      </c>
      <c r="L27" s="21"/>
      <c r="M27" s="21"/>
      <c r="N27" s="21"/>
      <c r="O27" s="21">
        <v>3.0898370000000002</v>
      </c>
      <c r="P27" s="21">
        <v>1.8761159999999999</v>
      </c>
      <c r="Q27" s="21"/>
      <c r="R27" s="21">
        <v>2.5943640000000001</v>
      </c>
      <c r="S27" s="21">
        <v>1.839337</v>
      </c>
      <c r="T27" s="21">
        <v>2.8045909999999998</v>
      </c>
      <c r="U27" s="21">
        <v>2.5903070000000001</v>
      </c>
      <c r="V27" s="21">
        <v>2.5903070000000001</v>
      </c>
      <c r="W27" s="21">
        <v>2.5588190000000002</v>
      </c>
      <c r="X27" s="21">
        <v>4.0787529999999999</v>
      </c>
      <c r="Y27" s="21"/>
      <c r="Z27" s="21">
        <v>1.9010290000000001</v>
      </c>
      <c r="AA27" s="21">
        <v>2.2861699999999998</v>
      </c>
      <c r="AB27" s="21">
        <v>3.5219529999999999</v>
      </c>
    </row>
    <row r="28" spans="1:28" x14ac:dyDescent="0.2">
      <c r="A28" s="23">
        <v>134</v>
      </c>
      <c r="B28" s="23">
        <v>26</v>
      </c>
      <c r="C28" s="23" t="s">
        <v>138</v>
      </c>
      <c r="D28" s="24">
        <v>2.4707819999999998</v>
      </c>
      <c r="E28">
        <v>134</v>
      </c>
      <c r="F28">
        <v>3</v>
      </c>
      <c r="G28" s="25">
        <v>0.1469819</v>
      </c>
      <c r="H28" s="21">
        <v>2.700869</v>
      </c>
      <c r="I28" s="21">
        <v>2.1171120000000001</v>
      </c>
      <c r="J28" s="28">
        <v>2.2761960000000001</v>
      </c>
      <c r="K28" s="28">
        <v>2.665368</v>
      </c>
      <c r="L28" s="21"/>
      <c r="M28" s="21">
        <v>2.1171120000000001</v>
      </c>
      <c r="N28" s="21"/>
      <c r="O28" s="21"/>
      <c r="P28" s="21"/>
      <c r="Q28" s="21"/>
      <c r="R28" s="21">
        <v>2.5943640000000001</v>
      </c>
      <c r="S28" s="21"/>
      <c r="T28" s="21"/>
      <c r="U28" s="21"/>
      <c r="V28" s="21"/>
      <c r="W28" s="21"/>
      <c r="X28" s="21"/>
      <c r="Y28" s="21">
        <v>2.700869</v>
      </c>
      <c r="Z28" s="21"/>
      <c r="AA28" s="21"/>
      <c r="AB28" s="21"/>
    </row>
    <row r="29" spans="1:28" x14ac:dyDescent="0.2">
      <c r="A29" s="23">
        <v>134</v>
      </c>
      <c r="B29" s="23">
        <v>26</v>
      </c>
      <c r="C29" s="23" t="s">
        <v>140</v>
      </c>
      <c r="D29" s="24">
        <v>2.4679519999999999</v>
      </c>
      <c r="E29">
        <v>134</v>
      </c>
      <c r="F29">
        <v>10</v>
      </c>
      <c r="G29" s="25">
        <v>0.1268879</v>
      </c>
      <c r="H29" s="21">
        <v>3.189486</v>
      </c>
      <c r="I29" s="21">
        <v>1.885931</v>
      </c>
      <c r="J29" s="28">
        <v>2.2565879999999998</v>
      </c>
      <c r="K29" s="28">
        <v>2.6738569999999999</v>
      </c>
      <c r="L29" s="21"/>
      <c r="M29" s="21">
        <v>2.731017</v>
      </c>
      <c r="N29" s="21"/>
      <c r="O29" s="21">
        <v>1.885931</v>
      </c>
      <c r="P29" s="21">
        <v>3.189486</v>
      </c>
      <c r="Q29" s="21"/>
      <c r="R29" s="21">
        <v>2.5943640000000001</v>
      </c>
      <c r="S29" s="21"/>
      <c r="T29" s="21"/>
      <c r="U29" s="21"/>
      <c r="V29" s="21"/>
      <c r="W29" s="21">
        <v>2.5588190000000002</v>
      </c>
      <c r="X29" s="21">
        <v>2.212148</v>
      </c>
      <c r="Y29" s="21">
        <v>2.154731</v>
      </c>
      <c r="Z29" s="21">
        <v>2.7770769999999998</v>
      </c>
      <c r="AA29" s="21">
        <v>2.6842109999999999</v>
      </c>
      <c r="AB29" s="21">
        <v>1.891732</v>
      </c>
    </row>
    <row r="30" spans="1:28" x14ac:dyDescent="0.2">
      <c r="A30" s="23">
        <v>143</v>
      </c>
      <c r="B30" s="23">
        <v>28</v>
      </c>
      <c r="C30" s="23" t="s">
        <v>127</v>
      </c>
      <c r="D30" s="24">
        <v>2.3761350000000001</v>
      </c>
      <c r="E30">
        <v>143</v>
      </c>
      <c r="F30">
        <v>5</v>
      </c>
      <c r="G30" s="25">
        <v>0.2605403</v>
      </c>
      <c r="H30" s="21">
        <v>3.2588439999999999</v>
      </c>
      <c r="I30" s="21">
        <v>1.517568</v>
      </c>
      <c r="J30" s="28">
        <v>1.951546</v>
      </c>
      <c r="K30" s="28">
        <v>2.8007230000000001</v>
      </c>
      <c r="L30" s="21"/>
      <c r="M30" s="21">
        <v>1.517568</v>
      </c>
      <c r="N30" s="21"/>
      <c r="O30" s="21"/>
      <c r="P30" s="21"/>
      <c r="Q30" s="21"/>
      <c r="R30" s="21">
        <v>2.0841889999999998</v>
      </c>
      <c r="S30" s="21"/>
      <c r="T30" s="21"/>
      <c r="U30" s="21"/>
      <c r="V30" s="21"/>
      <c r="W30" s="21"/>
      <c r="X30" s="21"/>
      <c r="Y30" s="21">
        <v>2.700869</v>
      </c>
      <c r="Z30" s="21">
        <v>2.3192020000000002</v>
      </c>
      <c r="AA30" s="21">
        <v>3.2588439999999999</v>
      </c>
      <c r="AB30" s="21"/>
    </row>
    <row r="31" spans="1:28" x14ac:dyDescent="0.2">
      <c r="A31" s="23">
        <v>154</v>
      </c>
      <c r="B31" s="23">
        <v>29</v>
      </c>
      <c r="C31" s="23" t="s">
        <v>154</v>
      </c>
      <c r="D31" s="24">
        <v>2.2139669999999998</v>
      </c>
      <c r="E31">
        <v>154</v>
      </c>
      <c r="F31">
        <v>4</v>
      </c>
      <c r="G31" s="25">
        <v>0.15755060000000001</v>
      </c>
      <c r="H31" s="21">
        <v>2.731017</v>
      </c>
      <c r="I31" s="21">
        <v>1.885931</v>
      </c>
      <c r="J31" s="28">
        <v>1.98506</v>
      </c>
      <c r="K31" s="28">
        <v>2.5197449999999999</v>
      </c>
      <c r="L31" s="21"/>
      <c r="M31" s="21">
        <v>2.731017</v>
      </c>
      <c r="N31" s="21"/>
      <c r="O31" s="21">
        <v>1.885931</v>
      </c>
      <c r="P31" s="21"/>
      <c r="Q31" s="21"/>
      <c r="R31" s="21">
        <v>2.0841889999999998</v>
      </c>
      <c r="S31" s="21"/>
      <c r="T31" s="21"/>
      <c r="U31" s="21"/>
      <c r="V31" s="21"/>
      <c r="W31" s="21"/>
      <c r="X31" s="21"/>
      <c r="Y31" s="21">
        <v>2.154731</v>
      </c>
      <c r="Z31" s="21"/>
      <c r="AA31" s="21"/>
      <c r="AB31" s="21"/>
    </row>
    <row r="32" spans="1:28" x14ac:dyDescent="0.2">
      <c r="A32" s="23">
        <v>154</v>
      </c>
      <c r="B32" s="23">
        <v>29</v>
      </c>
      <c r="C32" s="23" t="s">
        <v>146</v>
      </c>
      <c r="D32" s="24">
        <v>2.2112270000000001</v>
      </c>
      <c r="E32">
        <v>154</v>
      </c>
      <c r="F32">
        <v>6</v>
      </c>
      <c r="G32" s="25">
        <v>9.8905499999999993E-2</v>
      </c>
      <c r="H32" s="21">
        <v>2.731017</v>
      </c>
      <c r="I32" s="21">
        <v>2.0262120000000001</v>
      </c>
      <c r="J32" s="28">
        <v>2.0766209999999998</v>
      </c>
      <c r="K32" s="28">
        <v>2.4000339999999998</v>
      </c>
      <c r="L32" s="21"/>
      <c r="M32" s="21">
        <v>2.731017</v>
      </c>
      <c r="N32" s="21"/>
      <c r="O32" s="21">
        <v>2.0262120000000001</v>
      </c>
      <c r="P32" s="21"/>
      <c r="Q32" s="21"/>
      <c r="R32" s="21">
        <v>2.0841889999999998</v>
      </c>
      <c r="S32" s="21"/>
      <c r="T32" s="21"/>
      <c r="U32" s="21"/>
      <c r="V32" s="21"/>
      <c r="W32" s="21"/>
      <c r="X32" s="21"/>
      <c r="Y32" s="21">
        <v>2.154731</v>
      </c>
      <c r="Z32" s="21">
        <v>2.0520100000000001</v>
      </c>
      <c r="AA32" s="21">
        <v>2.219204</v>
      </c>
      <c r="AB32" s="21"/>
    </row>
    <row r="33" spans="1:28" x14ac:dyDescent="0.2">
      <c r="A33" s="23">
        <v>154</v>
      </c>
      <c r="B33" s="23">
        <v>29</v>
      </c>
      <c r="C33" s="23" t="s">
        <v>155</v>
      </c>
      <c r="D33" s="24">
        <v>2.165489</v>
      </c>
      <c r="E33">
        <v>154</v>
      </c>
      <c r="F33">
        <v>6</v>
      </c>
      <c r="G33" s="25">
        <v>0.16356989999999999</v>
      </c>
      <c r="H33" s="21">
        <v>2.700869</v>
      </c>
      <c r="I33" s="21">
        <v>1.5034799999999999</v>
      </c>
      <c r="J33" s="28">
        <v>1.892306</v>
      </c>
      <c r="K33" s="28">
        <v>2.4302790000000001</v>
      </c>
      <c r="L33" s="21"/>
      <c r="M33" s="21">
        <v>2.1171120000000001</v>
      </c>
      <c r="N33" s="21"/>
      <c r="O33" s="21">
        <v>2.2365390000000001</v>
      </c>
      <c r="P33" s="21">
        <v>1.8761159999999999</v>
      </c>
      <c r="Q33" s="21"/>
      <c r="R33" s="21">
        <v>1.5034799999999999</v>
      </c>
      <c r="S33" s="21"/>
      <c r="T33" s="21"/>
      <c r="U33" s="21"/>
      <c r="V33" s="21"/>
      <c r="W33" s="21">
        <v>2.5588190000000002</v>
      </c>
      <c r="X33" s="21"/>
      <c r="Y33" s="21">
        <v>2.700869</v>
      </c>
      <c r="Z33" s="21"/>
      <c r="AA33" s="21"/>
      <c r="AB33" s="21"/>
    </row>
    <row r="34" spans="1:28" x14ac:dyDescent="0.2">
      <c r="A34" s="23">
        <v>164</v>
      </c>
      <c r="B34" s="23">
        <v>32</v>
      </c>
      <c r="C34" s="23" t="s">
        <v>149</v>
      </c>
      <c r="D34" s="24">
        <v>2.1105589999999999</v>
      </c>
      <c r="E34">
        <v>164</v>
      </c>
      <c r="F34">
        <v>10</v>
      </c>
      <c r="G34" s="25">
        <v>0.14838489999999999</v>
      </c>
      <c r="H34" s="21">
        <v>3.1272199999999999</v>
      </c>
      <c r="I34" s="21">
        <v>1.481738</v>
      </c>
      <c r="J34" s="28">
        <v>1.8816079999999999</v>
      </c>
      <c r="K34" s="28">
        <v>2.3701729999999999</v>
      </c>
      <c r="L34" s="21"/>
      <c r="M34" s="21">
        <v>2.731017</v>
      </c>
      <c r="N34" s="21"/>
      <c r="O34" s="21">
        <v>1.481738</v>
      </c>
      <c r="P34" s="21">
        <v>1.8761159999999999</v>
      </c>
      <c r="Q34" s="21"/>
      <c r="R34" s="21">
        <v>2.0841889999999998</v>
      </c>
      <c r="S34" s="21"/>
      <c r="T34" s="21"/>
      <c r="U34" s="21">
        <v>1.9010290000000001</v>
      </c>
      <c r="V34" s="21">
        <v>1.9010290000000001</v>
      </c>
      <c r="W34" s="21"/>
      <c r="X34" s="21"/>
      <c r="Y34" s="21">
        <v>1.8179890000000001</v>
      </c>
      <c r="Z34" s="21">
        <v>2.3459300000000001</v>
      </c>
      <c r="AA34" s="21">
        <v>3.1272199999999999</v>
      </c>
      <c r="AB34" s="21">
        <v>1.839337</v>
      </c>
    </row>
    <row r="35" spans="1:28" x14ac:dyDescent="0.2">
      <c r="A35" s="23">
        <v>180</v>
      </c>
      <c r="B35" s="23">
        <v>33</v>
      </c>
      <c r="C35" s="23" t="s">
        <v>169</v>
      </c>
      <c r="D35" s="24">
        <v>1.517093</v>
      </c>
      <c r="E35">
        <v>180</v>
      </c>
      <c r="F35">
        <v>4</v>
      </c>
      <c r="G35" s="25">
        <v>0.1040734</v>
      </c>
      <c r="H35" s="21">
        <v>1.8179890000000001</v>
      </c>
      <c r="I35" s="21">
        <v>1.229336</v>
      </c>
      <c r="J35" s="28">
        <v>1.3664080000000001</v>
      </c>
      <c r="K35" s="28">
        <v>1.6708259999999999</v>
      </c>
      <c r="L35" s="21"/>
      <c r="M35" s="21">
        <v>1.517568</v>
      </c>
      <c r="N35" s="21"/>
      <c r="O35" s="21">
        <v>1.229336</v>
      </c>
      <c r="P35" s="21"/>
      <c r="Q35" s="21"/>
      <c r="R35" s="21">
        <v>1.5034799999999999</v>
      </c>
      <c r="S35" s="21"/>
      <c r="T35" s="21"/>
      <c r="U35" s="21"/>
      <c r="V35" s="21"/>
      <c r="W35" s="21"/>
      <c r="X35" s="21"/>
      <c r="Y35" s="21">
        <v>1.8179890000000001</v>
      </c>
      <c r="Z35" s="21"/>
      <c r="AA35" s="21"/>
      <c r="AB35" s="21"/>
    </row>
    <row r="36" spans="1:28" x14ac:dyDescent="0.2">
      <c r="A36" s="23">
        <v>180</v>
      </c>
      <c r="B36" s="23">
        <v>33</v>
      </c>
      <c r="C36" s="23" t="s">
        <v>170</v>
      </c>
      <c r="D36" s="24">
        <v>1.4902960000000001</v>
      </c>
      <c r="E36">
        <v>180</v>
      </c>
      <c r="F36">
        <v>4</v>
      </c>
      <c r="G36" s="25">
        <v>0.26437640000000001</v>
      </c>
      <c r="H36" s="21">
        <v>1.950985</v>
      </c>
      <c r="I36" s="21">
        <v>0.63060159999999998</v>
      </c>
      <c r="J36" s="28">
        <v>0.96069740000000003</v>
      </c>
      <c r="K36" s="28">
        <v>1.894833</v>
      </c>
      <c r="L36" s="21"/>
      <c r="M36" s="21"/>
      <c r="N36" s="21"/>
      <c r="O36" s="21">
        <v>0.63060159999999998</v>
      </c>
      <c r="P36" s="21">
        <v>1.8761159999999999</v>
      </c>
      <c r="Q36" s="21"/>
      <c r="R36" s="21">
        <v>1.5034799999999999</v>
      </c>
      <c r="S36" s="21"/>
      <c r="T36" s="21"/>
      <c r="U36" s="21"/>
      <c r="V36" s="21"/>
      <c r="W36" s="21">
        <v>1.950985</v>
      </c>
      <c r="X36" s="21"/>
      <c r="Y36" s="21"/>
      <c r="Z36" s="21"/>
      <c r="AA36" s="21"/>
      <c r="AB36" s="21"/>
    </row>
    <row r="37" spans="1:28" x14ac:dyDescent="0.2">
      <c r="A37" s="23">
        <v>182</v>
      </c>
      <c r="B37" s="23">
        <v>35</v>
      </c>
      <c r="C37" s="23" t="s">
        <v>281</v>
      </c>
      <c r="D37" s="24">
        <v>1.0096259999999999</v>
      </c>
      <c r="E37">
        <v>182</v>
      </c>
      <c r="F37">
        <v>3</v>
      </c>
      <c r="G37" s="25">
        <v>0.2428218</v>
      </c>
      <c r="H37" s="21">
        <v>1.377327</v>
      </c>
      <c r="I37" s="21">
        <v>0.42221370000000003</v>
      </c>
      <c r="J37" s="28">
        <v>0.69125440000000005</v>
      </c>
      <c r="K37" s="28">
        <v>1.3279970000000001</v>
      </c>
      <c r="O37" s="21">
        <v>1.229336</v>
      </c>
      <c r="P37" s="21"/>
      <c r="Q37" s="21"/>
      <c r="R37" s="21">
        <v>0.42221370000000003</v>
      </c>
      <c r="S37" s="21"/>
      <c r="T37" s="21"/>
      <c r="U37" s="21"/>
      <c r="V37" s="21"/>
      <c r="W37" s="21">
        <v>1.377327</v>
      </c>
      <c r="X37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3" sqref="C23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2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61</v>
      </c>
      <c r="B3" s="23">
        <v>1</v>
      </c>
      <c r="C3" s="23" t="s">
        <v>55</v>
      </c>
      <c r="D3" s="24">
        <v>4.206861</v>
      </c>
      <c r="E3">
        <v>61</v>
      </c>
      <c r="F3">
        <v>11</v>
      </c>
      <c r="G3" s="25">
        <v>0.2214737</v>
      </c>
      <c r="H3" s="21">
        <v>5.3874199999999997</v>
      </c>
      <c r="I3" s="21">
        <v>3.189486</v>
      </c>
      <c r="J3" s="28">
        <v>3.842314</v>
      </c>
      <c r="K3" s="28">
        <v>4.5666089999999997</v>
      </c>
      <c r="L3" s="21"/>
      <c r="M3" s="21"/>
      <c r="N3" s="21">
        <v>4.631373</v>
      </c>
      <c r="O3" s="21">
        <v>4.5813879999999996</v>
      </c>
      <c r="P3" s="21">
        <v>3.189486</v>
      </c>
      <c r="Q3" s="21"/>
      <c r="R3" s="21">
        <v>4.4222409999999996</v>
      </c>
      <c r="S3" s="21">
        <v>5.3874199999999997</v>
      </c>
      <c r="T3" s="21">
        <v>5.0591720000000002</v>
      </c>
      <c r="U3" s="21"/>
      <c r="V3" s="21"/>
      <c r="W3" s="21">
        <v>3.6791109999999998</v>
      </c>
      <c r="X3" s="21">
        <v>4.7343299999999999</v>
      </c>
      <c r="Y3" s="21"/>
      <c r="Z3" s="21">
        <v>3.2588439999999999</v>
      </c>
      <c r="AA3" s="21">
        <v>4.0995020000000002</v>
      </c>
      <c r="AB3" s="21">
        <v>3.2326069999999998</v>
      </c>
    </row>
    <row r="4" spans="1:30" x14ac:dyDescent="0.2">
      <c r="A4" s="23">
        <v>64</v>
      </c>
      <c r="B4" s="23">
        <v>2</v>
      </c>
      <c r="C4" s="23" t="s">
        <v>64</v>
      </c>
      <c r="D4" s="24">
        <v>4.1329690000000001</v>
      </c>
      <c r="E4">
        <v>64</v>
      </c>
      <c r="F4">
        <v>7</v>
      </c>
      <c r="G4" s="25">
        <v>0.42758049999999997</v>
      </c>
      <c r="H4" s="21">
        <v>6.0157280000000002</v>
      </c>
      <c r="I4" s="21">
        <v>2.5943640000000001</v>
      </c>
      <c r="J4" s="28">
        <v>3.4571990000000001</v>
      </c>
      <c r="K4" s="28">
        <v>4.8526129999999998</v>
      </c>
      <c r="L4" s="21"/>
      <c r="M4" s="21">
        <v>3.6415869999999999</v>
      </c>
      <c r="N4" s="21"/>
      <c r="O4" s="21">
        <v>4.3435170000000003</v>
      </c>
      <c r="P4" s="21"/>
      <c r="Q4" s="21">
        <v>3.4415429999999998</v>
      </c>
      <c r="R4" s="21">
        <v>2.5943640000000001</v>
      </c>
      <c r="S4" s="21"/>
      <c r="T4" s="21"/>
      <c r="U4" s="21"/>
      <c r="V4" s="21"/>
      <c r="W4" s="21"/>
      <c r="X4" s="21"/>
      <c r="Y4" s="21">
        <v>3.3854030000000002</v>
      </c>
      <c r="Z4" s="21">
        <v>5.5086399999999998</v>
      </c>
      <c r="AA4" s="21">
        <v>6.0157280000000002</v>
      </c>
      <c r="AB4" s="21"/>
    </row>
    <row r="5" spans="1:30" x14ac:dyDescent="0.2">
      <c r="A5" s="23">
        <v>66</v>
      </c>
      <c r="B5" s="23">
        <v>3</v>
      </c>
      <c r="C5" s="23" t="s">
        <v>59</v>
      </c>
      <c r="D5" s="24">
        <v>4.0342450000000003</v>
      </c>
      <c r="E5">
        <v>66</v>
      </c>
      <c r="F5">
        <v>10</v>
      </c>
      <c r="G5" s="25">
        <v>0.2125861</v>
      </c>
      <c r="H5" s="21">
        <v>5.2070540000000003</v>
      </c>
      <c r="I5" s="21">
        <v>3.4141729999999999</v>
      </c>
      <c r="J5" s="28">
        <v>3.6975910000000001</v>
      </c>
      <c r="K5" s="28">
        <v>4.396039</v>
      </c>
      <c r="L5" s="21"/>
      <c r="M5" s="21"/>
      <c r="N5" s="21"/>
      <c r="O5" s="21">
        <v>4.5813879999999996</v>
      </c>
      <c r="P5" s="21">
        <v>5.0577019999999999</v>
      </c>
      <c r="Q5" s="21">
        <v>3.6655769999999999</v>
      </c>
      <c r="R5" s="21">
        <v>4.4222409999999996</v>
      </c>
      <c r="S5" s="21">
        <v>3.453649</v>
      </c>
      <c r="T5" s="21">
        <v>3.4141729999999999</v>
      </c>
      <c r="U5" s="21"/>
      <c r="V5" s="21"/>
      <c r="W5" s="21">
        <v>5.2070540000000003</v>
      </c>
      <c r="X5" s="21"/>
      <c r="Y5" s="21"/>
      <c r="Z5" s="21">
        <v>3.6424439999999998</v>
      </c>
      <c r="AA5" s="21">
        <v>3.444569</v>
      </c>
      <c r="AB5" s="21">
        <v>3.453649</v>
      </c>
    </row>
    <row r="6" spans="1:30" x14ac:dyDescent="0.2">
      <c r="A6" s="23">
        <v>66</v>
      </c>
      <c r="B6" s="23">
        <v>3</v>
      </c>
      <c r="C6" s="23" t="s">
        <v>67</v>
      </c>
      <c r="D6" s="24">
        <v>3.9699779999999998</v>
      </c>
      <c r="E6">
        <v>66</v>
      </c>
      <c r="F6">
        <v>5</v>
      </c>
      <c r="G6" s="25">
        <v>0.50454739999999998</v>
      </c>
      <c r="H6" s="21">
        <v>5.5071459999999997</v>
      </c>
      <c r="I6" s="21">
        <v>2.5943640000000001</v>
      </c>
      <c r="J6" s="28">
        <v>3.1257350000000002</v>
      </c>
      <c r="K6" s="28">
        <v>4.8402630000000002</v>
      </c>
      <c r="L6" s="21"/>
      <c r="M6" s="21"/>
      <c r="N6" s="21"/>
      <c r="O6" s="21">
        <v>3.5166550000000001</v>
      </c>
      <c r="P6" s="21"/>
      <c r="Q6" s="21">
        <v>3.172552</v>
      </c>
      <c r="R6" s="21">
        <v>2.5943640000000001</v>
      </c>
      <c r="S6" s="21"/>
      <c r="T6" s="21"/>
      <c r="U6" s="21"/>
      <c r="V6" s="21"/>
      <c r="W6" s="21"/>
      <c r="X6" s="21"/>
      <c r="Y6" s="21"/>
      <c r="Z6" s="21">
        <v>5.5071459999999997</v>
      </c>
      <c r="AA6" s="21">
        <v>5.0591720000000002</v>
      </c>
      <c r="AB6" s="21"/>
    </row>
    <row r="7" spans="1:30" x14ac:dyDescent="0.2">
      <c r="A7" s="23">
        <v>69</v>
      </c>
      <c r="B7" s="23">
        <v>5</v>
      </c>
      <c r="C7" s="23" t="s">
        <v>278</v>
      </c>
      <c r="D7" s="24">
        <v>3.942666</v>
      </c>
      <c r="E7">
        <v>69</v>
      </c>
      <c r="F7">
        <v>6</v>
      </c>
      <c r="G7" s="25">
        <v>0.20912500000000001</v>
      </c>
      <c r="H7" s="21">
        <v>4.4540030000000002</v>
      </c>
      <c r="I7" s="21">
        <v>3.189486</v>
      </c>
      <c r="J7" s="28">
        <v>3.5764399999999998</v>
      </c>
      <c r="K7" s="28">
        <v>4.2693909999999997</v>
      </c>
      <c r="L7" s="21"/>
      <c r="M7" s="21"/>
      <c r="N7" s="21"/>
      <c r="O7" s="21">
        <v>4.3435170000000003</v>
      </c>
      <c r="P7" s="21">
        <v>3.189486</v>
      </c>
      <c r="Q7" s="21">
        <v>4.0106510000000002</v>
      </c>
      <c r="R7" s="21">
        <v>3.3011629999999998</v>
      </c>
      <c r="S7" s="21"/>
      <c r="T7" s="21"/>
      <c r="U7" s="21"/>
      <c r="V7" s="21"/>
      <c r="W7" s="21"/>
      <c r="X7" s="21"/>
      <c r="Y7" s="21"/>
      <c r="Z7" s="21">
        <v>4.3571770000000001</v>
      </c>
      <c r="AA7" s="21">
        <v>4.4540030000000002</v>
      </c>
      <c r="AB7" s="21"/>
    </row>
    <row r="8" spans="1:30" x14ac:dyDescent="0.2">
      <c r="A8" s="23">
        <v>86</v>
      </c>
      <c r="B8" s="23">
        <v>6</v>
      </c>
      <c r="C8" s="23" t="s">
        <v>79</v>
      </c>
      <c r="D8" s="24">
        <v>3.3127949999999999</v>
      </c>
      <c r="E8">
        <v>86</v>
      </c>
      <c r="F8">
        <v>7</v>
      </c>
      <c r="G8" s="25">
        <v>0.19570679999999999</v>
      </c>
      <c r="H8" s="21">
        <v>4.3435170000000003</v>
      </c>
      <c r="I8" s="21">
        <v>2.5588190000000002</v>
      </c>
      <c r="J8" s="28">
        <v>3.005779</v>
      </c>
      <c r="K8" s="28">
        <v>3.6468880000000001</v>
      </c>
      <c r="L8" s="21"/>
      <c r="M8" s="21"/>
      <c r="N8" s="21"/>
      <c r="O8" s="21">
        <v>4.3435170000000003</v>
      </c>
      <c r="P8" s="21">
        <v>3.189486</v>
      </c>
      <c r="Q8" s="21">
        <v>3.6655769999999999</v>
      </c>
      <c r="R8" s="21">
        <v>3.3011629999999998</v>
      </c>
      <c r="S8" s="21"/>
      <c r="T8" s="21"/>
      <c r="U8" s="21"/>
      <c r="V8" s="21"/>
      <c r="W8" s="21">
        <v>2.5588190000000002</v>
      </c>
      <c r="X8" s="21"/>
      <c r="Y8" s="21"/>
      <c r="Z8" s="21">
        <v>3.0655009999999998</v>
      </c>
      <c r="AA8" s="21">
        <v>3.0655009999999998</v>
      </c>
      <c r="AB8" s="21"/>
    </row>
    <row r="9" spans="1:30" x14ac:dyDescent="0.2">
      <c r="A9" s="23">
        <v>91</v>
      </c>
      <c r="B9" s="23">
        <v>7</v>
      </c>
      <c r="C9" s="23" t="s">
        <v>87</v>
      </c>
      <c r="D9" s="24">
        <v>3.207211</v>
      </c>
      <c r="E9">
        <v>91</v>
      </c>
      <c r="F9">
        <v>6</v>
      </c>
      <c r="G9" s="25">
        <v>0.1187956</v>
      </c>
      <c r="H9" s="21">
        <v>3.5457700000000001</v>
      </c>
      <c r="I9" s="21">
        <v>2.700869</v>
      </c>
      <c r="J9" s="28">
        <v>3.0118649999999998</v>
      </c>
      <c r="K9" s="28">
        <v>3.3988520000000002</v>
      </c>
      <c r="L9" s="21"/>
      <c r="M9" s="21"/>
      <c r="N9" s="21"/>
      <c r="O9" s="21">
        <v>3.5166550000000001</v>
      </c>
      <c r="P9" s="21">
        <v>3.189486</v>
      </c>
      <c r="Q9" s="21">
        <v>3.5457700000000001</v>
      </c>
      <c r="R9" s="21">
        <v>3.3011629999999998</v>
      </c>
      <c r="S9" s="21"/>
      <c r="T9" s="21"/>
      <c r="U9" s="21"/>
      <c r="V9" s="21"/>
      <c r="W9" s="21"/>
      <c r="X9" s="21"/>
      <c r="Y9" s="21">
        <v>2.700869</v>
      </c>
      <c r="Z9" s="21">
        <v>2.9893190000000001</v>
      </c>
      <c r="AA9" s="21"/>
      <c r="AB9" s="21"/>
    </row>
    <row r="10" spans="1:30" x14ac:dyDescent="0.2">
      <c r="A10" s="23">
        <v>95</v>
      </c>
      <c r="B10" s="23">
        <v>8</v>
      </c>
      <c r="C10" s="23" t="s">
        <v>83</v>
      </c>
      <c r="D10" s="24">
        <v>3.0529459999999999</v>
      </c>
      <c r="E10">
        <v>95</v>
      </c>
      <c r="F10">
        <v>8</v>
      </c>
      <c r="G10" s="25">
        <v>0.18331700000000001</v>
      </c>
      <c r="H10" s="21">
        <v>3.9672200000000002</v>
      </c>
      <c r="I10" s="21">
        <v>2.2999719999999999</v>
      </c>
      <c r="J10" s="28">
        <v>2.7550249999999998</v>
      </c>
      <c r="K10" s="28">
        <v>3.3607830000000001</v>
      </c>
      <c r="L10" s="21"/>
      <c r="M10" s="21"/>
      <c r="N10" s="21"/>
      <c r="O10" s="21">
        <v>3.0898370000000002</v>
      </c>
      <c r="P10" s="21">
        <v>3.189486</v>
      </c>
      <c r="Q10" s="21">
        <v>3.172552</v>
      </c>
      <c r="R10" s="21">
        <v>2.5943640000000001</v>
      </c>
      <c r="S10" s="21"/>
      <c r="T10" s="21"/>
      <c r="U10" s="21"/>
      <c r="V10" s="21"/>
      <c r="W10" s="21">
        <v>2.5588190000000002</v>
      </c>
      <c r="X10" s="21"/>
      <c r="Y10" s="21"/>
      <c r="Z10" s="21">
        <v>3.9672200000000002</v>
      </c>
      <c r="AA10" s="21">
        <v>3.55132</v>
      </c>
      <c r="AB10" s="21">
        <v>2.2999719999999999</v>
      </c>
    </row>
    <row r="11" spans="1:30" x14ac:dyDescent="0.2">
      <c r="A11" s="23">
        <v>112</v>
      </c>
      <c r="B11" s="23">
        <v>9</v>
      </c>
      <c r="C11" s="23" t="s">
        <v>110</v>
      </c>
      <c r="D11" s="24">
        <v>2.851413</v>
      </c>
      <c r="E11">
        <v>112</v>
      </c>
      <c r="F11">
        <v>3</v>
      </c>
      <c r="G11" s="25">
        <v>9.8712300000000003E-2</v>
      </c>
      <c r="H11" s="21">
        <v>3.0898370000000002</v>
      </c>
      <c r="I11" s="21">
        <v>2.700869</v>
      </c>
      <c r="J11" s="28">
        <v>2.7217570000000002</v>
      </c>
      <c r="K11" s="28">
        <v>2.9810680000000001</v>
      </c>
      <c r="L11" s="21"/>
      <c r="M11" s="21"/>
      <c r="N11" s="21"/>
      <c r="O11" s="21">
        <v>3.0898370000000002</v>
      </c>
      <c r="P11" s="21"/>
      <c r="Q11" s="21">
        <v>2.763531</v>
      </c>
      <c r="R11" s="21"/>
      <c r="S11" s="21"/>
      <c r="T11" s="21"/>
      <c r="U11" s="21"/>
      <c r="V11" s="21"/>
      <c r="W11" s="21"/>
      <c r="X11" s="21"/>
      <c r="Y11" s="21">
        <v>2.700869</v>
      </c>
      <c r="Z11" s="21"/>
      <c r="AA11" s="21"/>
      <c r="AB11" s="21"/>
    </row>
    <row r="12" spans="1:30" x14ac:dyDescent="0.2">
      <c r="A12" s="23">
        <v>112</v>
      </c>
      <c r="B12" s="23">
        <v>9</v>
      </c>
      <c r="C12" s="23" t="s">
        <v>104</v>
      </c>
      <c r="D12" s="24">
        <v>2.878946</v>
      </c>
      <c r="E12">
        <v>112</v>
      </c>
      <c r="F12">
        <v>8</v>
      </c>
      <c r="G12" s="25">
        <v>0.13091649999999999</v>
      </c>
      <c r="H12" s="21">
        <v>3.5166550000000001</v>
      </c>
      <c r="I12" s="21">
        <v>2.4640460000000002</v>
      </c>
      <c r="J12" s="28">
        <v>2.6698059999999999</v>
      </c>
      <c r="K12" s="28">
        <v>3.0993789999999999</v>
      </c>
      <c r="L12" s="21"/>
      <c r="M12" s="21"/>
      <c r="N12" s="21"/>
      <c r="O12" s="21">
        <v>3.5166550000000001</v>
      </c>
      <c r="P12" s="21">
        <v>3.189486</v>
      </c>
      <c r="Q12" s="21">
        <v>2.4640460000000002</v>
      </c>
      <c r="R12" s="21">
        <v>3.3011629999999998</v>
      </c>
      <c r="S12" s="21"/>
      <c r="T12" s="21"/>
      <c r="U12" s="21"/>
      <c r="V12" s="21"/>
      <c r="W12" s="21">
        <v>2.5588190000000002</v>
      </c>
      <c r="X12" s="21"/>
      <c r="Y12" s="21">
        <v>2.700869</v>
      </c>
      <c r="Z12" s="21">
        <v>2.5903070000000001</v>
      </c>
      <c r="AA12" s="21">
        <v>2.7102249999999999</v>
      </c>
      <c r="AB12" s="21"/>
    </row>
    <row r="13" spans="1:30" x14ac:dyDescent="0.2">
      <c r="A13" s="23">
        <v>120</v>
      </c>
      <c r="B13" s="23">
        <v>11</v>
      </c>
      <c r="C13" s="23" t="s">
        <v>103</v>
      </c>
      <c r="D13" s="24">
        <v>2.693975</v>
      </c>
      <c r="E13">
        <v>120</v>
      </c>
      <c r="F13">
        <v>9</v>
      </c>
      <c r="G13" s="25">
        <v>0.36683749999999998</v>
      </c>
      <c r="H13" s="21">
        <v>4.784618</v>
      </c>
      <c r="I13" s="21">
        <v>1.5034799999999999</v>
      </c>
      <c r="J13" s="28">
        <v>2.1282610000000002</v>
      </c>
      <c r="K13" s="28">
        <v>3.3366199999999999</v>
      </c>
      <c r="L13" s="21"/>
      <c r="M13" s="21"/>
      <c r="N13" s="21"/>
      <c r="O13" s="21">
        <v>2.2365390000000001</v>
      </c>
      <c r="P13" s="21">
        <v>1.8761159999999999</v>
      </c>
      <c r="Q13" s="21">
        <v>1.9225190000000001</v>
      </c>
      <c r="R13" s="21">
        <v>1.5034799999999999</v>
      </c>
      <c r="S13" s="21">
        <v>4.784618</v>
      </c>
      <c r="T13" s="21">
        <v>4.4540030000000002</v>
      </c>
      <c r="U13" s="21"/>
      <c r="V13" s="21"/>
      <c r="W13" s="21">
        <v>1.950985</v>
      </c>
      <c r="X13" s="21"/>
      <c r="Y13" s="21"/>
      <c r="Z13" s="21">
        <v>2.539317</v>
      </c>
      <c r="AA13" s="21"/>
      <c r="AB13" s="21">
        <v>2.978202</v>
      </c>
    </row>
    <row r="14" spans="1:30" x14ac:dyDescent="0.2">
      <c r="A14" s="23">
        <v>129</v>
      </c>
      <c r="B14" s="23">
        <v>12</v>
      </c>
      <c r="C14" s="23" t="s">
        <v>118</v>
      </c>
      <c r="D14" s="24">
        <v>2.6289959999999999</v>
      </c>
      <c r="E14">
        <v>129</v>
      </c>
      <c r="F14">
        <v>8</v>
      </c>
      <c r="G14" s="25">
        <v>0.1602818</v>
      </c>
      <c r="H14" s="21">
        <v>3.5166550000000001</v>
      </c>
      <c r="I14" s="21">
        <v>1.950985</v>
      </c>
      <c r="J14" s="28">
        <v>2.3726720000000001</v>
      </c>
      <c r="K14" s="28">
        <v>2.9059119999999998</v>
      </c>
      <c r="L14" s="21"/>
      <c r="M14" s="21">
        <v>2.1171120000000001</v>
      </c>
      <c r="N14" s="21"/>
      <c r="O14" s="21">
        <v>3.5166550000000001</v>
      </c>
      <c r="P14" s="21"/>
      <c r="Q14" s="21">
        <v>2.8113160000000001</v>
      </c>
      <c r="R14" s="21">
        <v>2.5943640000000001</v>
      </c>
      <c r="S14" s="21"/>
      <c r="T14" s="21"/>
      <c r="U14" s="21"/>
      <c r="V14" s="21"/>
      <c r="W14" s="21">
        <v>1.950985</v>
      </c>
      <c r="X14" s="21"/>
      <c r="Y14" s="21">
        <v>2.700869</v>
      </c>
      <c r="Z14" s="21">
        <v>2.4297520000000001</v>
      </c>
      <c r="AA14" s="21">
        <v>2.9109129999999999</v>
      </c>
      <c r="AB14" s="21"/>
    </row>
    <row r="15" spans="1:30" x14ac:dyDescent="0.2">
      <c r="A15" s="23">
        <v>143</v>
      </c>
      <c r="B15" s="23">
        <v>13</v>
      </c>
      <c r="C15" s="23" t="s">
        <v>129</v>
      </c>
      <c r="D15" s="24">
        <v>2.375235</v>
      </c>
      <c r="E15">
        <v>143</v>
      </c>
      <c r="F15">
        <v>8</v>
      </c>
      <c r="G15" s="25">
        <v>0.19495509999999999</v>
      </c>
      <c r="H15" s="21">
        <v>3.4415429999999998</v>
      </c>
      <c r="I15" s="21">
        <v>1.9225190000000001</v>
      </c>
      <c r="J15" s="28">
        <v>2.0609790000000001</v>
      </c>
      <c r="K15" s="28">
        <v>2.713543</v>
      </c>
      <c r="L15" s="21"/>
      <c r="M15" s="21"/>
      <c r="N15" s="21"/>
      <c r="O15" s="21">
        <v>2.2365390000000001</v>
      </c>
      <c r="P15" s="21">
        <v>3.189486</v>
      </c>
      <c r="Q15" s="21">
        <v>1.9225190000000001</v>
      </c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>
        <v>2.154731</v>
      </c>
      <c r="Z15" s="21">
        <v>2.0218880000000001</v>
      </c>
      <c r="AA15" s="21">
        <v>3.4415429999999998</v>
      </c>
      <c r="AB15" s="21"/>
    </row>
    <row r="16" spans="1:30" x14ac:dyDescent="0.2">
      <c r="A16" s="23">
        <v>143</v>
      </c>
      <c r="B16" s="23">
        <v>13</v>
      </c>
      <c r="C16" s="23" t="s">
        <v>122</v>
      </c>
      <c r="D16" s="24">
        <v>2.418323</v>
      </c>
      <c r="E16">
        <v>143</v>
      </c>
      <c r="F16">
        <v>4</v>
      </c>
      <c r="G16" s="25">
        <v>9.7371600000000003E-2</v>
      </c>
      <c r="H16" s="21">
        <v>2.5662400000000001</v>
      </c>
      <c r="I16" s="21">
        <v>2.0841889999999998</v>
      </c>
      <c r="J16" s="28">
        <v>2.2741169999999999</v>
      </c>
      <c r="K16" s="28">
        <v>2.5606740000000001</v>
      </c>
      <c r="L16" s="21"/>
      <c r="M16" s="21"/>
      <c r="N16" s="21"/>
      <c r="O16" s="21">
        <v>2.5662400000000001</v>
      </c>
      <c r="P16" s="21"/>
      <c r="Q16" s="21">
        <v>2.4640460000000002</v>
      </c>
      <c r="R16" s="21">
        <v>2.0841889999999998</v>
      </c>
      <c r="S16" s="21"/>
      <c r="T16" s="21"/>
      <c r="U16" s="21"/>
      <c r="V16" s="21"/>
      <c r="W16" s="21">
        <v>2.5588190000000002</v>
      </c>
      <c r="X16" s="21"/>
      <c r="Y16" s="21"/>
      <c r="Z16" s="21"/>
      <c r="AA16" s="21"/>
      <c r="AB16" s="21"/>
    </row>
    <row r="17" spans="1:28" x14ac:dyDescent="0.2">
      <c r="A17" s="23">
        <v>143</v>
      </c>
      <c r="B17" s="23">
        <v>13</v>
      </c>
      <c r="C17" s="23" t="s">
        <v>156</v>
      </c>
      <c r="D17" s="24">
        <v>2.4487570000000001</v>
      </c>
      <c r="E17">
        <v>143</v>
      </c>
      <c r="F17">
        <v>11</v>
      </c>
      <c r="G17" s="25">
        <v>0.2228715</v>
      </c>
      <c r="H17" s="21">
        <v>4.4784430000000004</v>
      </c>
      <c r="I17" s="21">
        <v>1.8761159999999999</v>
      </c>
      <c r="J17" s="28">
        <v>2.1236350000000002</v>
      </c>
      <c r="K17" s="28">
        <v>2.8493119999999998</v>
      </c>
      <c r="L17" s="21"/>
      <c r="M17" s="21"/>
      <c r="N17" s="21"/>
      <c r="O17" s="21">
        <v>2.2365390000000001</v>
      </c>
      <c r="P17" s="21">
        <v>1.8761159999999999</v>
      </c>
      <c r="Q17" s="21">
        <v>1.9225190000000001</v>
      </c>
      <c r="R17" s="21">
        <v>2.0841889999999998</v>
      </c>
      <c r="S17" s="21">
        <v>2.219204</v>
      </c>
      <c r="T17" s="21">
        <v>1.938191</v>
      </c>
      <c r="U17" s="21"/>
      <c r="V17" s="21"/>
      <c r="W17" s="21">
        <v>2.5588190000000002</v>
      </c>
      <c r="X17" s="21">
        <v>4.4784430000000004</v>
      </c>
      <c r="Y17" s="21"/>
      <c r="Z17" s="21">
        <v>2.3280669999999999</v>
      </c>
      <c r="AA17" s="21">
        <v>2.0616300000000001</v>
      </c>
      <c r="AB17" s="21">
        <v>3.2326069999999998</v>
      </c>
    </row>
    <row r="18" spans="1:28" x14ac:dyDescent="0.2">
      <c r="A18" s="23">
        <v>152</v>
      </c>
      <c r="B18" s="23">
        <v>16</v>
      </c>
      <c r="C18" s="23" t="s">
        <v>157</v>
      </c>
      <c r="D18" s="24">
        <v>2.2716889999999998</v>
      </c>
      <c r="E18">
        <v>152</v>
      </c>
      <c r="F18">
        <v>7</v>
      </c>
      <c r="G18" s="25">
        <v>0.28488790000000003</v>
      </c>
      <c r="H18" s="21">
        <v>3.6424439999999998</v>
      </c>
      <c r="I18" s="21">
        <v>1.481738</v>
      </c>
      <c r="J18" s="28">
        <v>1.813426</v>
      </c>
      <c r="K18" s="28">
        <v>2.7615620000000001</v>
      </c>
      <c r="L18" s="21"/>
      <c r="M18" s="21">
        <v>2.1171120000000001</v>
      </c>
      <c r="N18" s="21"/>
      <c r="O18" s="21">
        <v>1.481738</v>
      </c>
      <c r="P18" s="21"/>
      <c r="Q18" s="21">
        <v>2.2526660000000001</v>
      </c>
      <c r="R18" s="21">
        <v>1.5034799999999999</v>
      </c>
      <c r="S18" s="21"/>
      <c r="T18" s="21"/>
      <c r="U18" s="21"/>
      <c r="V18" s="21"/>
      <c r="W18" s="21"/>
      <c r="X18" s="21"/>
      <c r="Y18" s="21">
        <v>1.8179890000000001</v>
      </c>
      <c r="Z18" s="21">
        <v>3.0863939999999999</v>
      </c>
      <c r="AA18" s="21">
        <v>3.6424439999999998</v>
      </c>
      <c r="AB18" s="21"/>
    </row>
    <row r="19" spans="1:28" x14ac:dyDescent="0.2">
      <c r="A19" s="23">
        <v>152</v>
      </c>
      <c r="B19" s="23">
        <v>16</v>
      </c>
      <c r="C19" s="23" t="s">
        <v>136</v>
      </c>
      <c r="D19" s="24">
        <v>2.296875</v>
      </c>
      <c r="E19">
        <v>152</v>
      </c>
      <c r="F19">
        <v>10</v>
      </c>
      <c r="G19" s="25">
        <v>9.9044199999999999E-2</v>
      </c>
      <c r="H19" s="21">
        <v>2.763531</v>
      </c>
      <c r="I19" s="21">
        <v>1.839337</v>
      </c>
      <c r="J19" s="28">
        <v>2.1356120000000001</v>
      </c>
      <c r="K19" s="28">
        <v>2.4609009999999998</v>
      </c>
      <c r="L19" s="21"/>
      <c r="M19" s="21"/>
      <c r="N19" s="21"/>
      <c r="O19" s="21">
        <v>2.2365390000000001</v>
      </c>
      <c r="P19" s="21">
        <v>1.8761159999999999</v>
      </c>
      <c r="Q19" s="21">
        <v>2.763531</v>
      </c>
      <c r="R19" s="21">
        <v>2.5943640000000001</v>
      </c>
      <c r="S19" s="21">
        <v>2.6557629999999999</v>
      </c>
      <c r="T19" s="21">
        <v>1.839337</v>
      </c>
      <c r="U19" s="21"/>
      <c r="V19" s="21"/>
      <c r="W19" s="21">
        <v>2.5588190000000002</v>
      </c>
      <c r="X19" s="21"/>
      <c r="Y19" s="21"/>
      <c r="Z19" s="21">
        <v>2.0616300000000001</v>
      </c>
      <c r="AA19" s="21">
        <v>2.1479110000000001</v>
      </c>
      <c r="AB19" s="21">
        <v>2.2347440000000001</v>
      </c>
    </row>
    <row r="20" spans="1:28" x14ac:dyDescent="0.2">
      <c r="A20" s="23">
        <v>164</v>
      </c>
      <c r="B20" s="23">
        <v>18</v>
      </c>
      <c r="C20" s="23" t="s">
        <v>159</v>
      </c>
      <c r="D20" s="24">
        <v>2.1198779999999999</v>
      </c>
      <c r="E20">
        <v>164</v>
      </c>
      <c r="F20">
        <v>8</v>
      </c>
      <c r="G20" s="25">
        <v>8.9249300000000004E-2</v>
      </c>
      <c r="H20" s="21">
        <v>2.5943640000000001</v>
      </c>
      <c r="I20" s="21">
        <v>1.652712</v>
      </c>
      <c r="J20" s="28">
        <v>1.9724170000000001</v>
      </c>
      <c r="K20" s="28">
        <v>2.264243</v>
      </c>
      <c r="L20" s="21"/>
      <c r="M20" s="21">
        <v>2.1171120000000001</v>
      </c>
      <c r="N20" s="21"/>
      <c r="O20" s="21">
        <v>2.0262120000000001</v>
      </c>
      <c r="P20" s="21"/>
      <c r="Q20" s="21">
        <v>2.2526660000000001</v>
      </c>
      <c r="R20" s="21">
        <v>2.5943640000000001</v>
      </c>
      <c r="S20" s="21"/>
      <c r="T20" s="21"/>
      <c r="U20" s="21"/>
      <c r="V20" s="21"/>
      <c r="W20" s="21"/>
      <c r="X20" s="21"/>
      <c r="Y20" s="21">
        <v>2.154731</v>
      </c>
      <c r="Z20" s="21">
        <v>2.2128169999999998</v>
      </c>
      <c r="AA20" s="21">
        <v>1.652712</v>
      </c>
      <c r="AB20" s="21">
        <v>1.948407</v>
      </c>
    </row>
    <row r="21" spans="1:28" x14ac:dyDescent="0.2">
      <c r="A21" s="23">
        <v>177</v>
      </c>
      <c r="B21" s="23">
        <v>19</v>
      </c>
      <c r="C21" s="23" t="s">
        <v>166</v>
      </c>
      <c r="D21" s="24">
        <v>1.603173</v>
      </c>
      <c r="E21">
        <v>177</v>
      </c>
      <c r="F21">
        <v>3</v>
      </c>
      <c r="G21" s="25">
        <v>0.11698310000000001</v>
      </c>
      <c r="H21" s="21">
        <v>1.885931</v>
      </c>
      <c r="I21" s="21">
        <v>1.4201079999999999</v>
      </c>
      <c r="J21" s="28">
        <v>1.447899</v>
      </c>
      <c r="K21" s="28">
        <v>1.758448</v>
      </c>
      <c r="L21" s="21"/>
      <c r="M21" s="21"/>
      <c r="N21" s="21"/>
      <c r="O21" s="21">
        <v>1.885931</v>
      </c>
      <c r="P21" s="21"/>
      <c r="Q21" s="21">
        <v>1.4201079999999999</v>
      </c>
      <c r="R21" s="21">
        <v>1.5034799999999999</v>
      </c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:28" x14ac:dyDescent="0.2">
      <c r="A22" s="23">
        <v>177</v>
      </c>
      <c r="B22" s="23">
        <v>19</v>
      </c>
      <c r="C22" s="23" t="s">
        <v>167</v>
      </c>
      <c r="D22" s="24">
        <v>1.624563</v>
      </c>
      <c r="E22">
        <v>177</v>
      </c>
      <c r="F22">
        <v>6</v>
      </c>
      <c r="G22" s="25">
        <v>0.10666539999999999</v>
      </c>
      <c r="H22" s="21">
        <v>2.0841889999999998</v>
      </c>
      <c r="I22" s="21">
        <v>1.367659</v>
      </c>
      <c r="J22" s="28">
        <v>1.451355</v>
      </c>
      <c r="K22" s="28">
        <v>1.809714</v>
      </c>
      <c r="L22" s="21"/>
      <c r="M22" s="21">
        <v>1.517568</v>
      </c>
      <c r="N22" s="21"/>
      <c r="O22" s="21">
        <v>1.481738</v>
      </c>
      <c r="P22" s="21">
        <v>1.8761159999999999</v>
      </c>
      <c r="Q22" s="21">
        <v>1.4201079999999999</v>
      </c>
      <c r="R22" s="21">
        <v>2.0841889999999998</v>
      </c>
      <c r="S22" s="21"/>
      <c r="T22" s="21"/>
      <c r="U22" s="21"/>
      <c r="V22" s="21"/>
      <c r="W22" s="21"/>
      <c r="X22" s="21"/>
      <c r="Y22" s="21">
        <v>1.367659</v>
      </c>
      <c r="Z22" s="21"/>
      <c r="AA22" s="21"/>
      <c r="AB22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C26" sqref="C2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2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2</v>
      </c>
      <c r="B3" s="23">
        <v>1</v>
      </c>
      <c r="C3" s="23" t="s">
        <v>1</v>
      </c>
      <c r="D3" s="24">
        <v>9.39208</v>
      </c>
      <c r="E3">
        <v>2</v>
      </c>
      <c r="F3">
        <v>8</v>
      </c>
      <c r="G3" s="25">
        <v>5.4693199999999997E-2</v>
      </c>
      <c r="H3" s="21">
        <v>9.5303850000000008</v>
      </c>
      <c r="I3" s="21">
        <v>9.1339389999999998</v>
      </c>
      <c r="J3" s="28">
        <v>9.2971470000000007</v>
      </c>
      <c r="K3" s="28">
        <v>9.4769469999999991</v>
      </c>
      <c r="L3" s="21"/>
      <c r="M3" s="21"/>
      <c r="N3" s="21">
        <v>9.1673639999999992</v>
      </c>
      <c r="O3" s="21"/>
      <c r="P3" s="21">
        <v>9.1339389999999998</v>
      </c>
      <c r="Q3" s="21"/>
      <c r="R3" s="21">
        <v>9.3180350000000001</v>
      </c>
      <c r="S3" s="21">
        <v>9.5303850000000008</v>
      </c>
      <c r="T3" s="21">
        <v>9.5303850000000008</v>
      </c>
      <c r="U3" s="21"/>
      <c r="V3" s="21"/>
      <c r="W3" s="21">
        <v>9.4762950000000004</v>
      </c>
      <c r="X3" s="21"/>
      <c r="Y3" s="21"/>
      <c r="Z3" s="21">
        <v>9.4498510000000007</v>
      </c>
      <c r="AA3" s="21">
        <v>9.5303850000000008</v>
      </c>
      <c r="AB3" s="21"/>
    </row>
    <row r="4" spans="1:30" x14ac:dyDescent="0.2">
      <c r="A4" s="23">
        <v>2</v>
      </c>
      <c r="B4" s="23">
        <v>1</v>
      </c>
      <c r="C4" s="23" t="s">
        <v>4</v>
      </c>
      <c r="D4" s="24">
        <v>9.4039269999999995</v>
      </c>
      <c r="E4">
        <v>2</v>
      </c>
      <c r="F4">
        <v>8</v>
      </c>
      <c r="G4" s="25">
        <v>6.8975700000000001E-2</v>
      </c>
      <c r="H4" s="21">
        <v>9.7917389999999997</v>
      </c>
      <c r="I4" s="21">
        <v>9.1339389999999998</v>
      </c>
      <c r="J4" s="28">
        <v>9.2942090000000004</v>
      </c>
      <c r="K4" s="28">
        <v>9.5208150000000007</v>
      </c>
      <c r="L4" s="21"/>
      <c r="M4" s="21"/>
      <c r="N4" s="21">
        <v>9.1673639999999992</v>
      </c>
      <c r="O4" s="21"/>
      <c r="P4" s="21">
        <v>9.1339389999999998</v>
      </c>
      <c r="Q4" s="21"/>
      <c r="R4" s="21">
        <v>9.3180350000000001</v>
      </c>
      <c r="S4" s="21">
        <v>9.4807199999999998</v>
      </c>
      <c r="T4" s="21">
        <v>9.4981530000000003</v>
      </c>
      <c r="U4" s="21"/>
      <c r="V4" s="21"/>
      <c r="W4" s="21">
        <v>9.7917389999999997</v>
      </c>
      <c r="X4" s="21"/>
      <c r="Y4" s="21"/>
      <c r="Z4" s="21">
        <v>9.420731</v>
      </c>
      <c r="AA4" s="21">
        <v>9.420731</v>
      </c>
      <c r="AB4" s="21"/>
    </row>
    <row r="5" spans="1:30" x14ac:dyDescent="0.2">
      <c r="A5" s="23">
        <v>4</v>
      </c>
      <c r="B5" s="23">
        <v>3</v>
      </c>
      <c r="C5" s="23" t="s">
        <v>5</v>
      </c>
      <c r="D5" s="24">
        <v>9.2984880000000008</v>
      </c>
      <c r="E5">
        <v>4</v>
      </c>
      <c r="F5">
        <v>9</v>
      </c>
      <c r="G5" s="25">
        <v>7.6848200000000005E-2</v>
      </c>
      <c r="H5" s="21">
        <v>9.6980640000000005</v>
      </c>
      <c r="I5" s="21">
        <v>8.9442489999999992</v>
      </c>
      <c r="J5" s="28">
        <v>9.1713070000000005</v>
      </c>
      <c r="K5" s="28">
        <v>9.4257050000000007</v>
      </c>
      <c r="L5" s="21"/>
      <c r="M5" s="21"/>
      <c r="N5" s="21">
        <v>9.6980640000000005</v>
      </c>
      <c r="O5" s="21"/>
      <c r="P5" s="21">
        <v>9.1339389999999998</v>
      </c>
      <c r="Q5" s="21"/>
      <c r="R5" s="21">
        <v>9.3180350000000001</v>
      </c>
      <c r="S5" s="21">
        <v>9.4498510000000007</v>
      </c>
      <c r="T5" s="21">
        <v>9.0007059999999992</v>
      </c>
      <c r="U5" s="21"/>
      <c r="V5" s="21"/>
      <c r="W5" s="21">
        <v>8.9442489999999992</v>
      </c>
      <c r="X5" s="21"/>
      <c r="Y5" s="21"/>
      <c r="Z5" s="21">
        <v>9.4807199999999998</v>
      </c>
      <c r="AA5" s="21">
        <v>9.4498510000000007</v>
      </c>
      <c r="AB5" s="21">
        <v>9.2109729999999992</v>
      </c>
    </row>
    <row r="6" spans="1:30" x14ac:dyDescent="0.2">
      <c r="A6" s="23">
        <v>6</v>
      </c>
      <c r="B6" s="23">
        <v>4</v>
      </c>
      <c r="C6" s="23" t="s">
        <v>10</v>
      </c>
      <c r="D6" s="24">
        <v>8.9898539999999993</v>
      </c>
      <c r="E6">
        <v>6</v>
      </c>
      <c r="F6">
        <v>9</v>
      </c>
      <c r="G6" s="25">
        <v>6.5815200000000004E-2</v>
      </c>
      <c r="H6" s="21">
        <v>9.3180350000000001</v>
      </c>
      <c r="I6" s="21">
        <v>8.6534399999999998</v>
      </c>
      <c r="J6" s="28">
        <v>8.8796199999999992</v>
      </c>
      <c r="K6" s="28">
        <v>9.0982280000000006</v>
      </c>
      <c r="L6" s="21"/>
      <c r="M6" s="21"/>
      <c r="N6" s="21">
        <v>8.759862</v>
      </c>
      <c r="O6" s="21"/>
      <c r="P6" s="21">
        <v>9.1339389999999998</v>
      </c>
      <c r="Q6" s="21"/>
      <c r="R6" s="21">
        <v>9.3180350000000001</v>
      </c>
      <c r="S6" s="21">
        <v>8.6534399999999998</v>
      </c>
      <c r="T6" s="21">
        <v>8.8253050000000002</v>
      </c>
      <c r="U6" s="21"/>
      <c r="V6" s="21"/>
      <c r="W6" s="21">
        <v>8.9442489999999992</v>
      </c>
      <c r="X6" s="21"/>
      <c r="Y6" s="21"/>
      <c r="Z6" s="21">
        <v>9.0998970000000003</v>
      </c>
      <c r="AA6" s="21">
        <v>9.0740590000000001</v>
      </c>
      <c r="AB6" s="21">
        <v>9.0998970000000003</v>
      </c>
    </row>
    <row r="7" spans="1:30" x14ac:dyDescent="0.2">
      <c r="A7" s="23">
        <v>7</v>
      </c>
      <c r="B7" s="23">
        <v>5</v>
      </c>
      <c r="C7" s="23" t="s">
        <v>7</v>
      </c>
      <c r="D7" s="24">
        <v>8.8944969999999994</v>
      </c>
      <c r="E7">
        <v>7</v>
      </c>
      <c r="F7">
        <v>9</v>
      </c>
      <c r="G7" s="25">
        <v>0.10520699999999999</v>
      </c>
      <c r="H7" s="21">
        <v>9.3180350000000001</v>
      </c>
      <c r="I7" s="21">
        <v>8.1174780000000002</v>
      </c>
      <c r="J7" s="28">
        <v>8.7101629999999997</v>
      </c>
      <c r="K7" s="28">
        <v>9.0534929999999996</v>
      </c>
      <c r="L7" s="21"/>
      <c r="M7" s="21"/>
      <c r="N7" s="21">
        <v>8.1174780000000002</v>
      </c>
      <c r="O7" s="21"/>
      <c r="P7" s="21">
        <v>9.1339389999999998</v>
      </c>
      <c r="Q7" s="21"/>
      <c r="R7" s="21">
        <v>9.3180350000000001</v>
      </c>
      <c r="S7" s="21">
        <v>8.9382040000000007</v>
      </c>
      <c r="T7" s="21">
        <v>9.0998970000000003</v>
      </c>
      <c r="U7" s="21"/>
      <c r="V7" s="21"/>
      <c r="W7" s="21">
        <v>8.9442489999999992</v>
      </c>
      <c r="X7" s="21"/>
      <c r="Y7" s="21"/>
      <c r="Z7" s="21">
        <v>8.7351569999999992</v>
      </c>
      <c r="AA7" s="21">
        <v>8.8253050000000002</v>
      </c>
      <c r="AB7" s="21">
        <v>8.9382040000000007</v>
      </c>
    </row>
    <row r="8" spans="1:30" x14ac:dyDescent="0.2">
      <c r="A8" s="23">
        <v>8</v>
      </c>
      <c r="B8" s="23">
        <v>6</v>
      </c>
      <c r="C8" s="23" t="s">
        <v>9</v>
      </c>
      <c r="D8" s="24">
        <v>8.8016740000000002</v>
      </c>
      <c r="E8">
        <v>8</v>
      </c>
      <c r="F8">
        <v>8</v>
      </c>
      <c r="G8" s="25">
        <v>0.21632299999999999</v>
      </c>
      <c r="H8" s="21">
        <v>9.4498510000000007</v>
      </c>
      <c r="I8" s="21">
        <v>7.5308719999999996</v>
      </c>
      <c r="J8" s="28">
        <v>8.4192300000000007</v>
      </c>
      <c r="K8" s="28">
        <v>9.1279749999999993</v>
      </c>
      <c r="L8" s="21"/>
      <c r="M8" s="21"/>
      <c r="N8" s="21">
        <v>9.1673639999999992</v>
      </c>
      <c r="O8" s="21"/>
      <c r="P8" s="21">
        <v>9.1339389999999998</v>
      </c>
      <c r="Q8" s="21"/>
      <c r="R8" s="21">
        <v>7.5308719999999996</v>
      </c>
      <c r="S8" s="21">
        <v>9.0998970000000003</v>
      </c>
      <c r="T8" s="21">
        <v>9.4498510000000007</v>
      </c>
      <c r="U8" s="21"/>
      <c r="V8" s="21"/>
      <c r="W8" s="21">
        <v>8.0925580000000004</v>
      </c>
      <c r="X8" s="21"/>
      <c r="Y8" s="21"/>
      <c r="Z8" s="21">
        <v>9.0007059999999992</v>
      </c>
      <c r="AA8" s="21">
        <v>8.8253050000000002</v>
      </c>
      <c r="AB8" s="21"/>
    </row>
    <row r="9" spans="1:30" x14ac:dyDescent="0.2">
      <c r="A9" s="23">
        <v>11</v>
      </c>
      <c r="B9" s="23">
        <v>7</v>
      </c>
      <c r="C9" s="23" t="s">
        <v>12</v>
      </c>
      <c r="D9" s="24">
        <v>8.5070300000000003</v>
      </c>
      <c r="E9">
        <v>11</v>
      </c>
      <c r="F9">
        <v>8</v>
      </c>
      <c r="G9" s="25">
        <v>0.25362430000000002</v>
      </c>
      <c r="H9" s="21">
        <v>9.0998970000000003</v>
      </c>
      <c r="I9" s="21">
        <v>7.063669</v>
      </c>
      <c r="J9" s="28">
        <v>8.0659349999999996</v>
      </c>
      <c r="K9" s="28">
        <v>8.9100459999999995</v>
      </c>
      <c r="L9" s="21"/>
      <c r="M9" s="21"/>
      <c r="N9" s="21">
        <v>8.759862</v>
      </c>
      <c r="O9" s="21"/>
      <c r="P9" s="21">
        <v>7.063669</v>
      </c>
      <c r="Q9" s="21"/>
      <c r="R9" s="21">
        <v>7.5308719999999996</v>
      </c>
      <c r="S9" s="21">
        <v>9.0007059999999992</v>
      </c>
      <c r="T9" s="21">
        <v>8.9382040000000007</v>
      </c>
      <c r="U9" s="21"/>
      <c r="V9" s="21"/>
      <c r="W9" s="21">
        <v>8.9442489999999992</v>
      </c>
      <c r="X9" s="21"/>
      <c r="Y9" s="21"/>
      <c r="Z9" s="21">
        <v>8.7187760000000001</v>
      </c>
      <c r="AA9" s="21">
        <v>9.0998970000000003</v>
      </c>
      <c r="AB9" s="21"/>
    </row>
    <row r="10" spans="1:30" x14ac:dyDescent="0.2">
      <c r="A10" s="23">
        <v>13</v>
      </c>
      <c r="B10" s="23">
        <v>8</v>
      </c>
      <c r="C10" s="23" t="s">
        <v>11</v>
      </c>
      <c r="D10" s="24">
        <v>8.2740270000000002</v>
      </c>
      <c r="E10">
        <v>13</v>
      </c>
      <c r="F10">
        <v>8</v>
      </c>
      <c r="G10" s="25">
        <v>0.27032630000000002</v>
      </c>
      <c r="H10" s="21">
        <v>9.4762950000000004</v>
      </c>
      <c r="I10" s="21">
        <v>7.063669</v>
      </c>
      <c r="J10" s="28">
        <v>7.83474</v>
      </c>
      <c r="K10" s="28">
        <v>8.7244849999999996</v>
      </c>
      <c r="L10" s="21"/>
      <c r="M10" s="21"/>
      <c r="N10" s="21">
        <v>9.1673639999999992</v>
      </c>
      <c r="O10" s="21"/>
      <c r="P10" s="21">
        <v>7.063669</v>
      </c>
      <c r="Q10" s="21"/>
      <c r="R10" s="21">
        <v>7.5308719999999996</v>
      </c>
      <c r="S10" s="21">
        <v>7.9673920000000003</v>
      </c>
      <c r="T10" s="21">
        <v>8.0761939999999992</v>
      </c>
      <c r="U10" s="21"/>
      <c r="V10" s="21"/>
      <c r="W10" s="21">
        <v>9.4762950000000004</v>
      </c>
      <c r="X10" s="21"/>
      <c r="Y10" s="21"/>
      <c r="Z10" s="21">
        <v>8.8253050000000002</v>
      </c>
      <c r="AA10" s="21">
        <v>8.0851240000000004</v>
      </c>
      <c r="AB10" s="21"/>
    </row>
    <row r="11" spans="1:30" x14ac:dyDescent="0.2">
      <c r="A11" s="23">
        <v>14</v>
      </c>
      <c r="B11" s="23">
        <v>9</v>
      </c>
      <c r="C11" s="23" t="s">
        <v>16</v>
      </c>
      <c r="D11" s="24">
        <v>8.046144</v>
      </c>
      <c r="E11">
        <v>14</v>
      </c>
      <c r="F11">
        <v>10</v>
      </c>
      <c r="G11" s="25">
        <v>0.18403459999999999</v>
      </c>
      <c r="H11" s="21">
        <v>9.1339389999999998</v>
      </c>
      <c r="I11" s="21">
        <v>7.0652559999999998</v>
      </c>
      <c r="J11" s="28">
        <v>7.7525550000000001</v>
      </c>
      <c r="K11" s="28">
        <v>8.3539100000000008</v>
      </c>
      <c r="L11" s="21"/>
      <c r="M11" s="21"/>
      <c r="N11" s="21">
        <v>8.1174780000000002</v>
      </c>
      <c r="O11" s="21"/>
      <c r="P11" s="21">
        <v>9.1339389999999998</v>
      </c>
      <c r="Q11" s="21"/>
      <c r="R11" s="21">
        <v>7.5308719999999996</v>
      </c>
      <c r="S11" s="21">
        <v>8.1509929999999997</v>
      </c>
      <c r="T11" s="21">
        <v>7.8715789999999997</v>
      </c>
      <c r="U11" s="21"/>
      <c r="V11" s="21"/>
      <c r="W11" s="21">
        <v>8.9442489999999992</v>
      </c>
      <c r="X11" s="21">
        <v>7.8715789999999997</v>
      </c>
      <c r="Y11" s="21"/>
      <c r="Z11" s="21">
        <v>7.0652559999999998</v>
      </c>
      <c r="AA11" s="21">
        <v>8.0761939999999992</v>
      </c>
      <c r="AB11" s="21">
        <v>7.6993080000000003</v>
      </c>
    </row>
    <row r="12" spans="1:30" x14ac:dyDescent="0.2">
      <c r="A12" s="23">
        <v>16</v>
      </c>
      <c r="B12" s="23">
        <v>10</v>
      </c>
      <c r="C12" s="23" t="s">
        <v>15</v>
      </c>
      <c r="D12" s="24">
        <v>7.7869029999999997</v>
      </c>
      <c r="E12">
        <v>16</v>
      </c>
      <c r="F12">
        <v>10</v>
      </c>
      <c r="G12" s="25">
        <v>0.2411189</v>
      </c>
      <c r="H12" s="21">
        <v>8.9442489999999992</v>
      </c>
      <c r="I12" s="21">
        <v>6.6965389999999996</v>
      </c>
      <c r="J12" s="28">
        <v>7.413513</v>
      </c>
      <c r="K12" s="28">
        <v>8.2016010000000001</v>
      </c>
      <c r="L12" s="21"/>
      <c r="M12" s="21"/>
      <c r="N12" s="21">
        <v>8.1174780000000002</v>
      </c>
      <c r="O12" s="21"/>
      <c r="P12" s="21">
        <v>7.063669</v>
      </c>
      <c r="Q12" s="21"/>
      <c r="R12" s="21">
        <v>7.5308719999999996</v>
      </c>
      <c r="S12" s="21">
        <v>8.8253050000000002</v>
      </c>
      <c r="T12" s="21">
        <v>7.0652559999999998</v>
      </c>
      <c r="U12" s="21"/>
      <c r="V12" s="21"/>
      <c r="W12" s="21">
        <v>8.9442489999999992</v>
      </c>
      <c r="X12" s="21">
        <v>8.0761939999999992</v>
      </c>
      <c r="Y12" s="21"/>
      <c r="Z12" s="21">
        <v>7.0930229999999996</v>
      </c>
      <c r="AA12" s="21">
        <v>6.6965389999999996</v>
      </c>
      <c r="AB12" s="21">
        <v>8.456448</v>
      </c>
    </row>
    <row r="13" spans="1:30" x14ac:dyDescent="0.2">
      <c r="A13" s="23">
        <v>16</v>
      </c>
      <c r="B13" s="23">
        <v>10</v>
      </c>
      <c r="C13" s="23" t="s">
        <v>20</v>
      </c>
      <c r="D13" s="24">
        <v>7.7750839999999997</v>
      </c>
      <c r="E13">
        <v>16</v>
      </c>
      <c r="F13">
        <v>10</v>
      </c>
      <c r="G13" s="25">
        <v>0.14909729999999999</v>
      </c>
      <c r="H13" s="21">
        <v>8.2939520000000009</v>
      </c>
      <c r="I13" s="21">
        <v>7.063669</v>
      </c>
      <c r="J13" s="28">
        <v>7.5222100000000003</v>
      </c>
      <c r="K13" s="28">
        <v>8.013598</v>
      </c>
      <c r="L13" s="21"/>
      <c r="M13" s="21"/>
      <c r="N13" s="21">
        <v>8.1174780000000002</v>
      </c>
      <c r="O13" s="21"/>
      <c r="P13" s="21">
        <v>7.063669</v>
      </c>
      <c r="Q13" s="21"/>
      <c r="R13" s="21">
        <v>7.5308719999999996</v>
      </c>
      <c r="S13" s="21">
        <v>7.8715789999999997</v>
      </c>
      <c r="T13" s="21">
        <v>8.1509929999999997</v>
      </c>
      <c r="U13" s="21"/>
      <c r="V13" s="21"/>
      <c r="W13" s="21">
        <v>7.2738209999999999</v>
      </c>
      <c r="X13" s="21">
        <v>8.1916089999999997</v>
      </c>
      <c r="Y13" s="21"/>
      <c r="Z13" s="21">
        <v>8.2939520000000009</v>
      </c>
      <c r="AA13" s="21">
        <v>8.1916089999999997</v>
      </c>
      <c r="AB13" s="21">
        <v>7.0652559999999998</v>
      </c>
    </row>
    <row r="14" spans="1:30" x14ac:dyDescent="0.2">
      <c r="A14" s="23">
        <v>19</v>
      </c>
      <c r="B14" s="23">
        <v>12</v>
      </c>
      <c r="C14" s="23" t="s">
        <v>22</v>
      </c>
      <c r="D14" s="24">
        <v>7.4874309999999999</v>
      </c>
      <c r="E14">
        <v>19</v>
      </c>
      <c r="F14">
        <v>9</v>
      </c>
      <c r="G14" s="25">
        <v>0.21007110000000001</v>
      </c>
      <c r="H14" s="21">
        <v>8.9442489999999992</v>
      </c>
      <c r="I14" s="21">
        <v>6.6965389999999996</v>
      </c>
      <c r="J14" s="28">
        <v>7.1649050000000001</v>
      </c>
      <c r="K14" s="28">
        <v>7.8533379999999999</v>
      </c>
      <c r="L14" s="21"/>
      <c r="M14" s="21"/>
      <c r="N14" s="21">
        <v>8.1174780000000002</v>
      </c>
      <c r="O14" s="21"/>
      <c r="P14" s="21">
        <v>7.063669</v>
      </c>
      <c r="Q14" s="21"/>
      <c r="R14" s="21">
        <v>7.5308719999999996</v>
      </c>
      <c r="S14" s="21">
        <v>7.0652559999999998</v>
      </c>
      <c r="T14" s="21">
        <v>7.3377739999999996</v>
      </c>
      <c r="U14" s="21"/>
      <c r="V14" s="21"/>
      <c r="W14" s="21">
        <v>8.9442489999999992</v>
      </c>
      <c r="X14" s="21"/>
      <c r="Y14" s="21"/>
      <c r="Z14" s="21">
        <v>6.6965389999999996</v>
      </c>
      <c r="AA14" s="21">
        <v>7.3155190000000001</v>
      </c>
      <c r="AB14" s="21">
        <v>7.3155190000000001</v>
      </c>
    </row>
    <row r="15" spans="1:30" x14ac:dyDescent="0.2">
      <c r="A15" s="23">
        <v>19</v>
      </c>
      <c r="B15" s="23">
        <v>12</v>
      </c>
      <c r="C15" s="23" t="s">
        <v>14</v>
      </c>
      <c r="D15" s="24">
        <v>7.5360389999999997</v>
      </c>
      <c r="E15">
        <v>19</v>
      </c>
      <c r="F15">
        <v>8</v>
      </c>
      <c r="G15" s="25">
        <v>0.23183500000000001</v>
      </c>
      <c r="H15" s="21">
        <v>8.7351569999999992</v>
      </c>
      <c r="I15" s="21">
        <v>6.4803949999999997</v>
      </c>
      <c r="J15" s="28">
        <v>7.1626659999999998</v>
      </c>
      <c r="K15" s="28">
        <v>7.921087</v>
      </c>
      <c r="L15" s="21"/>
      <c r="M15" s="21"/>
      <c r="N15" s="21">
        <v>7.087936</v>
      </c>
      <c r="O15" s="21"/>
      <c r="P15" s="21">
        <v>7.063669</v>
      </c>
      <c r="Q15" s="21"/>
      <c r="R15" s="21">
        <v>7.5308719999999996</v>
      </c>
      <c r="S15" s="21">
        <v>8.0761939999999992</v>
      </c>
      <c r="T15" s="21">
        <v>7.4425090000000003</v>
      </c>
      <c r="U15" s="21"/>
      <c r="V15" s="21"/>
      <c r="W15" s="21">
        <v>6.4803949999999997</v>
      </c>
      <c r="X15" s="21"/>
      <c r="Y15" s="21"/>
      <c r="Z15" s="21">
        <v>7.8715789999999997</v>
      </c>
      <c r="AA15" s="21">
        <v>8.7351569999999992</v>
      </c>
      <c r="AB15" s="21"/>
    </row>
    <row r="16" spans="1:30" x14ac:dyDescent="0.2">
      <c r="A16" s="23">
        <v>25</v>
      </c>
      <c r="B16" s="23">
        <v>14</v>
      </c>
      <c r="C16" s="23" t="s">
        <v>24</v>
      </c>
      <c r="D16" s="24">
        <v>7.005064</v>
      </c>
      <c r="E16">
        <v>25</v>
      </c>
      <c r="F16">
        <v>10</v>
      </c>
      <c r="G16" s="25">
        <v>0.2656018</v>
      </c>
      <c r="H16" s="21">
        <v>8.1509929999999997</v>
      </c>
      <c r="I16" s="21">
        <v>5.7024489999999997</v>
      </c>
      <c r="J16" s="28">
        <v>6.5624269999999996</v>
      </c>
      <c r="K16" s="28">
        <v>7.4376350000000002</v>
      </c>
      <c r="L16" s="21"/>
      <c r="M16" s="21"/>
      <c r="N16" s="21">
        <v>5.7024489999999997</v>
      </c>
      <c r="O16" s="21"/>
      <c r="P16" s="21">
        <v>7.063669</v>
      </c>
      <c r="Q16" s="21"/>
      <c r="R16" s="21">
        <v>5.7710780000000002</v>
      </c>
      <c r="S16" s="21">
        <v>7.3377739999999996</v>
      </c>
      <c r="T16" s="21">
        <v>7.3155190000000001</v>
      </c>
      <c r="U16" s="21"/>
      <c r="V16" s="21"/>
      <c r="W16" s="21">
        <v>8.0925580000000004</v>
      </c>
      <c r="X16" s="21">
        <v>8.1509929999999997</v>
      </c>
      <c r="Y16" s="21"/>
      <c r="Z16" s="21">
        <v>6.5950129999999998</v>
      </c>
      <c r="AA16" s="21">
        <v>6.3222779999999998</v>
      </c>
      <c r="AB16" s="21">
        <v>7.6993080000000003</v>
      </c>
    </row>
    <row r="17" spans="1:28" x14ac:dyDescent="0.2">
      <c r="A17" s="23">
        <v>29</v>
      </c>
      <c r="B17" s="23">
        <v>15</v>
      </c>
      <c r="C17" s="23" t="s">
        <v>25</v>
      </c>
      <c r="D17" s="24">
        <v>6.3536109999999999</v>
      </c>
      <c r="E17">
        <v>29</v>
      </c>
      <c r="F17">
        <v>10</v>
      </c>
      <c r="G17" s="25">
        <v>0.29110530000000001</v>
      </c>
      <c r="H17" s="21">
        <v>8.456448</v>
      </c>
      <c r="I17" s="21">
        <v>5.0577019999999999</v>
      </c>
      <c r="J17" s="28">
        <v>5.8990109999999998</v>
      </c>
      <c r="K17" s="28">
        <v>6.8470579999999996</v>
      </c>
      <c r="L17" s="21"/>
      <c r="M17" s="21"/>
      <c r="N17" s="21"/>
      <c r="O17" s="21">
        <v>6.8953519999999999</v>
      </c>
      <c r="P17" s="21">
        <v>5.0577019999999999</v>
      </c>
      <c r="Q17" s="21">
        <v>6.6965389999999996</v>
      </c>
      <c r="R17" s="21">
        <v>5.7710780000000002</v>
      </c>
      <c r="S17" s="21">
        <v>6.6965389999999996</v>
      </c>
      <c r="T17" s="21">
        <v>6.538805</v>
      </c>
      <c r="U17" s="21"/>
      <c r="V17" s="21"/>
      <c r="W17" s="21">
        <v>5.2070540000000003</v>
      </c>
      <c r="X17" s="21"/>
      <c r="Y17" s="21"/>
      <c r="Z17" s="21">
        <v>5.9514800000000001</v>
      </c>
      <c r="AA17" s="21">
        <v>6.2651079999999997</v>
      </c>
      <c r="AB17" s="21">
        <v>8.456448</v>
      </c>
    </row>
    <row r="18" spans="1:28" x14ac:dyDescent="0.2">
      <c r="A18" s="23">
        <v>30</v>
      </c>
      <c r="B18" s="23">
        <v>16</v>
      </c>
      <c r="C18" s="23" t="s">
        <v>27</v>
      </c>
      <c r="D18" s="24">
        <v>6.265644</v>
      </c>
      <c r="E18">
        <v>30</v>
      </c>
      <c r="F18">
        <v>5</v>
      </c>
      <c r="G18" s="25">
        <v>0.37031649999999999</v>
      </c>
      <c r="H18" s="21">
        <v>7.2738209999999999</v>
      </c>
      <c r="I18" s="21">
        <v>5.0109430000000001</v>
      </c>
      <c r="J18" s="28">
        <v>5.6420760000000003</v>
      </c>
      <c r="K18" s="28">
        <v>6.8892110000000004</v>
      </c>
      <c r="L18" s="21"/>
      <c r="M18" s="21"/>
      <c r="N18" s="21"/>
      <c r="O18" s="21"/>
      <c r="P18" s="21">
        <v>7.063669</v>
      </c>
      <c r="Q18" s="21"/>
      <c r="R18" s="21">
        <v>5.7710780000000002</v>
      </c>
      <c r="S18" s="21"/>
      <c r="T18" s="21"/>
      <c r="U18" s="21"/>
      <c r="V18" s="21"/>
      <c r="W18" s="21">
        <v>7.2738209999999999</v>
      </c>
      <c r="X18" s="21"/>
      <c r="Y18" s="21"/>
      <c r="Z18" s="21">
        <v>6.2087070000000004</v>
      </c>
      <c r="AA18" s="21">
        <v>5.0109430000000001</v>
      </c>
      <c r="AB18" s="21"/>
    </row>
    <row r="19" spans="1:28" x14ac:dyDescent="0.2">
      <c r="A19" s="23">
        <v>31</v>
      </c>
      <c r="B19" s="23">
        <v>17</v>
      </c>
      <c r="C19" s="23" t="s">
        <v>30</v>
      </c>
      <c r="D19" s="24">
        <v>6.2295999999999996</v>
      </c>
      <c r="E19">
        <v>31</v>
      </c>
      <c r="F19">
        <v>9</v>
      </c>
      <c r="G19" s="25">
        <v>0.28436650000000002</v>
      </c>
      <c r="H19" s="21">
        <v>7.2738209999999999</v>
      </c>
      <c r="I19" s="21">
        <v>4.4682029999999999</v>
      </c>
      <c r="J19" s="28">
        <v>5.7479449999999996</v>
      </c>
      <c r="K19" s="28">
        <v>6.6835810000000002</v>
      </c>
      <c r="L19" s="21"/>
      <c r="M19" s="21"/>
      <c r="N19" s="21">
        <v>7.087936</v>
      </c>
      <c r="O19" s="21"/>
      <c r="P19" s="21">
        <v>7.063669</v>
      </c>
      <c r="Q19" s="21"/>
      <c r="R19" s="21">
        <v>5.7710780000000002</v>
      </c>
      <c r="S19" s="21">
        <v>6.2651079999999997</v>
      </c>
      <c r="T19" s="21">
        <v>6.3222779999999998</v>
      </c>
      <c r="U19" s="21"/>
      <c r="V19" s="21"/>
      <c r="W19" s="21">
        <v>7.2738209999999999</v>
      </c>
      <c r="X19" s="21"/>
      <c r="Y19" s="21"/>
      <c r="Z19" s="21">
        <v>4.4682029999999999</v>
      </c>
      <c r="AA19" s="21">
        <v>5.3874199999999997</v>
      </c>
      <c r="AB19" s="21">
        <v>6.4268919999999996</v>
      </c>
    </row>
    <row r="20" spans="1:28" x14ac:dyDescent="0.2">
      <c r="A20" s="23">
        <v>32</v>
      </c>
      <c r="B20" s="23">
        <v>18</v>
      </c>
      <c r="C20" s="23" t="s">
        <v>31</v>
      </c>
      <c r="D20" s="24">
        <v>6.0976090000000003</v>
      </c>
      <c r="E20">
        <v>32</v>
      </c>
      <c r="F20">
        <v>8</v>
      </c>
      <c r="G20" s="25">
        <v>0.42086030000000002</v>
      </c>
      <c r="H20" s="21">
        <v>7.5308719999999996</v>
      </c>
      <c r="I20" s="21">
        <v>4.5119179999999997</v>
      </c>
      <c r="J20" s="28">
        <v>5.398237</v>
      </c>
      <c r="K20" s="28">
        <v>6.7608730000000001</v>
      </c>
      <c r="L20" s="21"/>
      <c r="M20" s="21"/>
      <c r="N20" s="21">
        <v>7.087936</v>
      </c>
      <c r="O20" s="21"/>
      <c r="P20" s="21">
        <v>7.063669</v>
      </c>
      <c r="Q20" s="21"/>
      <c r="R20" s="21">
        <v>7.5308719999999996</v>
      </c>
      <c r="S20" s="21">
        <v>4.6813440000000002</v>
      </c>
      <c r="T20" s="21">
        <v>5.3874199999999997</v>
      </c>
      <c r="U20" s="21"/>
      <c r="V20" s="21"/>
      <c r="W20" s="21">
        <v>7.2738209999999999</v>
      </c>
      <c r="X20" s="21"/>
      <c r="Y20" s="21"/>
      <c r="Z20" s="21">
        <v>4.5119179999999997</v>
      </c>
      <c r="AA20" s="21">
        <v>5.2438900000000004</v>
      </c>
      <c r="AB20" s="21"/>
    </row>
    <row r="21" spans="1:28" x14ac:dyDescent="0.2">
      <c r="A21" s="23">
        <v>35</v>
      </c>
      <c r="B21" s="23">
        <v>19</v>
      </c>
      <c r="C21" s="23" t="s">
        <v>26</v>
      </c>
      <c r="D21" s="24">
        <v>5.8704869999999998</v>
      </c>
      <c r="E21">
        <v>35</v>
      </c>
      <c r="F21">
        <v>8</v>
      </c>
      <c r="G21" s="25">
        <v>0.39411669999999999</v>
      </c>
      <c r="H21" s="21">
        <v>7.5308719999999996</v>
      </c>
      <c r="I21" s="21">
        <v>4.4784430000000004</v>
      </c>
      <c r="J21" s="28">
        <v>5.2292129999999997</v>
      </c>
      <c r="K21" s="28">
        <v>6.537992</v>
      </c>
      <c r="L21" s="21"/>
      <c r="M21" s="21"/>
      <c r="N21" s="21"/>
      <c r="O21" s="21">
        <v>6.5950129999999998</v>
      </c>
      <c r="P21" s="21">
        <v>7.063669</v>
      </c>
      <c r="Q21" s="21">
        <v>6.5950129999999998</v>
      </c>
      <c r="R21" s="21">
        <v>7.5308719999999996</v>
      </c>
      <c r="S21" s="21">
        <v>4.7343299999999999</v>
      </c>
      <c r="T21" s="21">
        <v>4.4784430000000004</v>
      </c>
      <c r="U21" s="21"/>
      <c r="V21" s="21"/>
      <c r="W21" s="21">
        <v>5.2070540000000003</v>
      </c>
      <c r="X21" s="21"/>
      <c r="Y21" s="21"/>
      <c r="Z21" s="21">
        <v>4.7595029999999996</v>
      </c>
      <c r="AA21" s="21"/>
      <c r="AB21" s="21"/>
    </row>
    <row r="22" spans="1:28" x14ac:dyDescent="0.2">
      <c r="A22" s="23">
        <v>39</v>
      </c>
      <c r="B22" s="23">
        <v>20</v>
      </c>
      <c r="C22" s="23" t="s">
        <v>36</v>
      </c>
      <c r="D22" s="24">
        <v>5.5924639999999997</v>
      </c>
      <c r="E22">
        <v>39</v>
      </c>
      <c r="F22">
        <v>5</v>
      </c>
      <c r="G22" s="25">
        <v>0.2271976</v>
      </c>
      <c r="H22" s="21">
        <v>6.4803949999999997</v>
      </c>
      <c r="I22" s="21">
        <v>5.0577019999999999</v>
      </c>
      <c r="J22" s="28">
        <v>5.2376149999999999</v>
      </c>
      <c r="K22" s="28">
        <v>5.9824409999999997</v>
      </c>
      <c r="L22" s="21"/>
      <c r="M22" s="21"/>
      <c r="N22" s="21"/>
      <c r="O22" s="21"/>
      <c r="P22" s="21">
        <v>5.0577019999999999</v>
      </c>
      <c r="Q22" s="21"/>
      <c r="R22" s="21">
        <v>5.7710780000000002</v>
      </c>
      <c r="S22" s="21"/>
      <c r="T22" s="21"/>
      <c r="U22" s="21"/>
      <c r="V22" s="21"/>
      <c r="W22" s="21">
        <v>6.4803949999999997</v>
      </c>
      <c r="X22" s="21"/>
      <c r="Y22" s="21"/>
      <c r="Z22" s="21">
        <v>5.2438900000000004</v>
      </c>
      <c r="AA22" s="21">
        <v>5.4092580000000003</v>
      </c>
      <c r="AB22" s="21"/>
    </row>
    <row r="23" spans="1:28" x14ac:dyDescent="0.2">
      <c r="A23" s="23">
        <v>41</v>
      </c>
      <c r="B23" s="23">
        <v>21</v>
      </c>
      <c r="C23" s="23" t="s">
        <v>41</v>
      </c>
      <c r="D23" s="24">
        <v>5.482418</v>
      </c>
      <c r="E23">
        <v>41</v>
      </c>
      <c r="F23">
        <v>12</v>
      </c>
      <c r="G23" s="25">
        <v>0.29598780000000002</v>
      </c>
      <c r="H23" s="21">
        <v>7.5308719999999996</v>
      </c>
      <c r="I23" s="21">
        <v>3.6791109999999998</v>
      </c>
      <c r="J23" s="28">
        <v>5.0031720000000002</v>
      </c>
      <c r="K23" s="28">
        <v>5.9742170000000003</v>
      </c>
      <c r="L23" s="21"/>
      <c r="M23" s="21"/>
      <c r="N23" s="21">
        <v>7.087936</v>
      </c>
      <c r="O23" s="21">
        <v>5.4446750000000002</v>
      </c>
      <c r="P23" s="21">
        <v>5.0577019999999999</v>
      </c>
      <c r="Q23" s="21">
        <v>5.2233869999999998</v>
      </c>
      <c r="R23" s="21">
        <v>7.5308719999999996</v>
      </c>
      <c r="S23" s="21">
        <v>4.5119179999999997</v>
      </c>
      <c r="T23" s="21">
        <v>4.784618</v>
      </c>
      <c r="U23" s="21"/>
      <c r="V23" s="21"/>
      <c r="W23" s="21">
        <v>3.6791109999999998</v>
      </c>
      <c r="X23" s="21">
        <v>6.2929539999999999</v>
      </c>
      <c r="Y23" s="21"/>
      <c r="Z23" s="21">
        <v>5.0591720000000002</v>
      </c>
      <c r="AA23" s="21">
        <v>5.5071459999999997</v>
      </c>
      <c r="AB23" s="21">
        <v>5.609521</v>
      </c>
    </row>
    <row r="24" spans="1:28" x14ac:dyDescent="0.2">
      <c r="A24" s="23">
        <v>50</v>
      </c>
      <c r="B24" s="23">
        <v>22</v>
      </c>
      <c r="C24" s="23" t="s">
        <v>44</v>
      </c>
      <c r="D24" s="24">
        <v>4.7519650000000002</v>
      </c>
      <c r="E24">
        <v>50</v>
      </c>
      <c r="F24">
        <v>9</v>
      </c>
      <c r="G24" s="25">
        <v>0.44238709999999998</v>
      </c>
      <c r="H24" s="21">
        <v>7.063669</v>
      </c>
      <c r="I24" s="21">
        <v>2.5588190000000002</v>
      </c>
      <c r="J24" s="28">
        <v>4.0356759999999996</v>
      </c>
      <c r="K24" s="28">
        <v>5.4952649999999998</v>
      </c>
      <c r="L24" s="21"/>
      <c r="M24" s="21"/>
      <c r="N24" s="21"/>
      <c r="O24" s="21">
        <v>6.0858470000000002</v>
      </c>
      <c r="P24" s="21">
        <v>7.063669</v>
      </c>
      <c r="Q24" s="21">
        <v>4.5128370000000002</v>
      </c>
      <c r="R24" s="21">
        <v>5.7710780000000002</v>
      </c>
      <c r="S24" s="21">
        <v>5.0591720000000002</v>
      </c>
      <c r="T24" s="21">
        <v>4.3512130000000004</v>
      </c>
      <c r="U24" s="21"/>
      <c r="V24" s="21"/>
      <c r="W24" s="21">
        <v>2.5588190000000002</v>
      </c>
      <c r="X24" s="21"/>
      <c r="Y24" s="21"/>
      <c r="Z24" s="21">
        <v>3.2862969999999998</v>
      </c>
      <c r="AA24" s="21">
        <v>4.0787529999999999</v>
      </c>
      <c r="AB24" s="21"/>
    </row>
    <row r="25" spans="1:28" x14ac:dyDescent="0.2">
      <c r="A25" s="23">
        <v>54</v>
      </c>
      <c r="B25" s="23">
        <v>23</v>
      </c>
      <c r="C25" s="23" t="s">
        <v>47</v>
      </c>
      <c r="D25" s="24">
        <v>4.5554480000000002</v>
      </c>
      <c r="E25">
        <v>54</v>
      </c>
      <c r="F25">
        <v>11</v>
      </c>
      <c r="G25" s="25">
        <v>0.414576</v>
      </c>
      <c r="H25" s="21">
        <v>7.063669</v>
      </c>
      <c r="I25" s="21">
        <v>2.263147</v>
      </c>
      <c r="J25" s="28">
        <v>3.866152</v>
      </c>
      <c r="K25" s="28">
        <v>5.2382419999999996</v>
      </c>
      <c r="L25" s="21"/>
      <c r="M25" s="21"/>
      <c r="N25" s="21">
        <v>4.631373</v>
      </c>
      <c r="O25" s="21">
        <v>5.4446750000000002</v>
      </c>
      <c r="P25" s="21">
        <v>7.063669</v>
      </c>
      <c r="Q25" s="21">
        <v>4.5128370000000002</v>
      </c>
      <c r="R25" s="21">
        <v>5.7710780000000002</v>
      </c>
      <c r="S25" s="21">
        <v>2.263147</v>
      </c>
      <c r="T25" s="21">
        <v>3.451927</v>
      </c>
      <c r="U25" s="21"/>
      <c r="V25" s="21"/>
      <c r="W25" s="21">
        <v>5.2070540000000003</v>
      </c>
      <c r="X25" s="21">
        <v>5.3874199999999997</v>
      </c>
      <c r="Y25" s="21"/>
      <c r="Z25" s="21">
        <v>2.590103</v>
      </c>
      <c r="AA25" s="21">
        <v>3.7866439999999999</v>
      </c>
      <c r="AB25" s="21"/>
    </row>
    <row r="26" spans="1:28" x14ac:dyDescent="0.2">
      <c r="A26" s="23">
        <v>57</v>
      </c>
      <c r="B26" s="23">
        <v>24</v>
      </c>
      <c r="C26" s="23" t="s">
        <v>50</v>
      </c>
      <c r="D26" s="24">
        <v>4.3680839999999996</v>
      </c>
      <c r="E26">
        <v>57</v>
      </c>
      <c r="F26">
        <v>12</v>
      </c>
      <c r="G26" s="25">
        <v>0.28923009999999999</v>
      </c>
      <c r="H26" s="21">
        <v>5.7710780000000002</v>
      </c>
      <c r="I26" s="21">
        <v>2.2999719999999999</v>
      </c>
      <c r="J26" s="28">
        <v>3.8682159999999999</v>
      </c>
      <c r="K26" s="28">
        <v>4.8151999999999999</v>
      </c>
      <c r="L26" s="21"/>
      <c r="M26" s="21"/>
      <c r="N26" s="21">
        <v>4.631373</v>
      </c>
      <c r="O26" s="21">
        <v>5.4446750000000002</v>
      </c>
      <c r="P26" s="21">
        <v>5.0577019999999999</v>
      </c>
      <c r="Q26" s="21">
        <v>5.2233869999999998</v>
      </c>
      <c r="R26" s="21">
        <v>5.7710780000000002</v>
      </c>
      <c r="S26" s="21">
        <v>3.8578519999999998</v>
      </c>
      <c r="T26" s="21">
        <v>4.5119179999999997</v>
      </c>
      <c r="U26" s="21"/>
      <c r="V26" s="21"/>
      <c r="W26" s="21">
        <v>3.6791109999999998</v>
      </c>
      <c r="X26" s="21">
        <v>4.4540030000000002</v>
      </c>
      <c r="Y26" s="21"/>
      <c r="Z26" s="21">
        <v>2.2999719999999999</v>
      </c>
      <c r="AA26" s="21">
        <v>2.8045909999999998</v>
      </c>
      <c r="AB26" s="21">
        <v>4.6813440000000002</v>
      </c>
    </row>
    <row r="27" spans="1:28" x14ac:dyDescent="0.2">
      <c r="A27" s="23">
        <v>61</v>
      </c>
      <c r="B27" s="23">
        <v>25</v>
      </c>
      <c r="C27" s="23" t="s">
        <v>56</v>
      </c>
      <c r="D27" s="24">
        <v>4.1943000000000001</v>
      </c>
      <c r="E27">
        <v>61</v>
      </c>
      <c r="F27">
        <v>7</v>
      </c>
      <c r="G27" s="25">
        <v>0.29832019999999998</v>
      </c>
      <c r="H27" s="21">
        <v>5.0577019999999999</v>
      </c>
      <c r="I27" s="21">
        <v>2.5588190000000002</v>
      </c>
      <c r="J27" s="28">
        <v>3.6764290000000002</v>
      </c>
      <c r="K27" s="28">
        <v>4.6499499999999996</v>
      </c>
      <c r="L27" s="21"/>
      <c r="M27" s="21"/>
      <c r="N27" s="21"/>
      <c r="O27" s="21">
        <v>4.5813879999999996</v>
      </c>
      <c r="P27" s="21">
        <v>5.0577019999999999</v>
      </c>
      <c r="Q27" s="21">
        <v>4.5128370000000002</v>
      </c>
      <c r="R27" s="21">
        <v>4.4222409999999996</v>
      </c>
      <c r="S27" s="21"/>
      <c r="T27" s="21"/>
      <c r="U27" s="21"/>
      <c r="V27" s="21"/>
      <c r="W27" s="21">
        <v>2.5588190000000002</v>
      </c>
      <c r="X27" s="21"/>
      <c r="Y27" s="21"/>
      <c r="Z27" s="21">
        <v>3.5457700000000001</v>
      </c>
      <c r="AA27" s="21">
        <v>4.6813440000000002</v>
      </c>
      <c r="AB27" s="21"/>
    </row>
    <row r="28" spans="1:28" x14ac:dyDescent="0.2">
      <c r="A28" s="23">
        <v>66</v>
      </c>
      <c r="B28" s="23">
        <v>26</v>
      </c>
      <c r="C28" s="23" t="s">
        <v>57</v>
      </c>
      <c r="D28" s="24">
        <v>3.9716170000000002</v>
      </c>
      <c r="E28">
        <v>66</v>
      </c>
      <c r="F28">
        <v>10</v>
      </c>
      <c r="G28" s="25">
        <v>0.3604174</v>
      </c>
      <c r="H28" s="21">
        <v>5.7710780000000002</v>
      </c>
      <c r="I28" s="21">
        <v>1.937667</v>
      </c>
      <c r="J28" s="28">
        <v>3.3917489999999999</v>
      </c>
      <c r="K28" s="28">
        <v>4.5784339999999997</v>
      </c>
      <c r="L28" s="21"/>
      <c r="M28" s="21"/>
      <c r="N28" s="21">
        <v>3.899607</v>
      </c>
      <c r="O28" s="21">
        <v>5.4446750000000002</v>
      </c>
      <c r="P28" s="21">
        <v>5.0577019999999999</v>
      </c>
      <c r="Q28" s="21">
        <v>4.5128370000000002</v>
      </c>
      <c r="R28" s="21">
        <v>5.7710780000000002</v>
      </c>
      <c r="S28" s="21">
        <v>3.4520580000000001</v>
      </c>
      <c r="T28" s="21">
        <v>3.0505170000000001</v>
      </c>
      <c r="U28" s="21"/>
      <c r="V28" s="21"/>
      <c r="W28" s="21">
        <v>3.6791109999999998</v>
      </c>
      <c r="X28" s="21"/>
      <c r="Y28" s="21"/>
      <c r="Z28" s="21">
        <v>1.937667</v>
      </c>
      <c r="AA28" s="21">
        <v>2.9109129999999999</v>
      </c>
      <c r="AB28" s="21"/>
    </row>
    <row r="29" spans="1:28" x14ac:dyDescent="0.2">
      <c r="A29" s="23">
        <v>69</v>
      </c>
      <c r="B29" s="23">
        <v>27</v>
      </c>
      <c r="C29" s="23" t="s">
        <v>63</v>
      </c>
      <c r="D29" s="24">
        <v>3.9069129999999999</v>
      </c>
      <c r="E29">
        <v>69</v>
      </c>
      <c r="F29">
        <v>9</v>
      </c>
      <c r="G29" s="25">
        <v>0.1948821</v>
      </c>
      <c r="H29" s="21">
        <v>4.784618</v>
      </c>
      <c r="I29" s="21">
        <v>3.189486</v>
      </c>
      <c r="J29" s="28">
        <v>3.594722</v>
      </c>
      <c r="K29" s="28">
        <v>4.2352359999999996</v>
      </c>
      <c r="L29" s="21"/>
      <c r="M29" s="21"/>
      <c r="N29" s="21">
        <v>3.899607</v>
      </c>
      <c r="O29" s="21"/>
      <c r="P29" s="21">
        <v>3.189486</v>
      </c>
      <c r="Q29" s="21"/>
      <c r="R29" s="21">
        <v>3.3011629999999998</v>
      </c>
      <c r="S29" s="21">
        <v>4.4784430000000004</v>
      </c>
      <c r="T29" s="21">
        <v>4.7343299999999999</v>
      </c>
      <c r="U29" s="21"/>
      <c r="V29" s="21"/>
      <c r="W29" s="21">
        <v>3.6791109999999998</v>
      </c>
      <c r="X29" s="21"/>
      <c r="Y29" s="21"/>
      <c r="Z29" s="21">
        <v>3.453649</v>
      </c>
      <c r="AA29" s="21">
        <v>3.641807</v>
      </c>
      <c r="AB29" s="21">
        <v>4.784618</v>
      </c>
    </row>
    <row r="30" spans="1:28" x14ac:dyDescent="0.2">
      <c r="A30" s="23">
        <v>75</v>
      </c>
      <c r="B30" s="23">
        <v>28</v>
      </c>
      <c r="C30" s="23" t="s">
        <v>68</v>
      </c>
      <c r="D30" s="24">
        <v>3.6121460000000001</v>
      </c>
      <c r="E30">
        <v>75</v>
      </c>
      <c r="F30">
        <v>10</v>
      </c>
      <c r="G30" s="25">
        <v>0.16532459999999999</v>
      </c>
      <c r="H30" s="21">
        <v>4.9035880000000001</v>
      </c>
      <c r="I30" s="21">
        <v>2.8113160000000001</v>
      </c>
      <c r="J30" s="28">
        <v>3.3624420000000002</v>
      </c>
      <c r="K30" s="28">
        <v>3.9052370000000001</v>
      </c>
      <c r="L30" s="21"/>
      <c r="M30" s="21"/>
      <c r="N30" s="21"/>
      <c r="O30" s="21">
        <v>4.9035880000000001</v>
      </c>
      <c r="P30" s="21">
        <v>3.189486</v>
      </c>
      <c r="Q30" s="21">
        <v>4.0106510000000002</v>
      </c>
      <c r="R30" s="21">
        <v>3.3011629999999998</v>
      </c>
      <c r="S30" s="21">
        <v>3.4141729999999999</v>
      </c>
      <c r="T30" s="21">
        <v>3.5943679999999998</v>
      </c>
      <c r="U30" s="21"/>
      <c r="V30" s="21"/>
      <c r="W30" s="21">
        <v>3.6791109999999998</v>
      </c>
      <c r="X30" s="21"/>
      <c r="Y30" s="21"/>
      <c r="Z30" s="21">
        <v>3.575164</v>
      </c>
      <c r="AA30" s="21">
        <v>2.8113160000000001</v>
      </c>
      <c r="AB30" s="21">
        <v>3.6424439999999998</v>
      </c>
    </row>
    <row r="31" spans="1:28" x14ac:dyDescent="0.2">
      <c r="A31" s="23">
        <v>80</v>
      </c>
      <c r="B31" s="23">
        <v>29</v>
      </c>
      <c r="C31" s="23" t="s">
        <v>76</v>
      </c>
      <c r="D31" s="24">
        <v>3.3889670000000001</v>
      </c>
      <c r="E31">
        <v>80</v>
      </c>
      <c r="F31">
        <v>8</v>
      </c>
      <c r="G31" s="25">
        <v>0.26262999999999997</v>
      </c>
      <c r="H31" s="21">
        <v>4.4540030000000002</v>
      </c>
      <c r="I31" s="21">
        <v>2.5588190000000002</v>
      </c>
      <c r="J31" s="28">
        <v>2.9634179999999999</v>
      </c>
      <c r="K31" s="28">
        <v>3.8246009999999999</v>
      </c>
      <c r="L31" s="21"/>
      <c r="M31" s="21"/>
      <c r="N31" s="21">
        <v>3.899607</v>
      </c>
      <c r="O31" s="21"/>
      <c r="P31" s="21">
        <v>3.189486</v>
      </c>
      <c r="Q31" s="21"/>
      <c r="R31" s="21">
        <v>4.4222409999999996</v>
      </c>
      <c r="S31" s="21">
        <v>4.4540030000000002</v>
      </c>
      <c r="T31" s="21">
        <v>3.453649</v>
      </c>
      <c r="U31" s="21"/>
      <c r="V31" s="21"/>
      <c r="W31" s="21">
        <v>2.5588190000000002</v>
      </c>
      <c r="X31" s="21"/>
      <c r="Y31" s="21"/>
      <c r="Z31" s="21">
        <v>2.5669659999999999</v>
      </c>
      <c r="AA31" s="21">
        <v>2.5669659999999999</v>
      </c>
      <c r="AB31" s="21"/>
    </row>
    <row r="32" spans="1:28" x14ac:dyDescent="0.2">
      <c r="A32" s="23">
        <v>86</v>
      </c>
      <c r="B32" s="23">
        <v>30</v>
      </c>
      <c r="C32" s="23" t="s">
        <v>69</v>
      </c>
      <c r="D32" s="24">
        <v>3.3289659999999999</v>
      </c>
      <c r="E32">
        <v>86</v>
      </c>
      <c r="F32">
        <v>10</v>
      </c>
      <c r="G32" s="25">
        <v>0.26809709999999998</v>
      </c>
      <c r="H32" s="21">
        <v>5.4446750000000002</v>
      </c>
      <c r="I32" s="21">
        <v>2.263147</v>
      </c>
      <c r="J32" s="28">
        <v>2.923759</v>
      </c>
      <c r="K32" s="28">
        <v>3.801758</v>
      </c>
      <c r="L32" s="21"/>
      <c r="M32" s="21"/>
      <c r="N32" s="21"/>
      <c r="O32" s="21">
        <v>5.4446750000000002</v>
      </c>
      <c r="P32" s="21">
        <v>3.189486</v>
      </c>
      <c r="Q32" s="21">
        <v>4.0106510000000002</v>
      </c>
      <c r="R32" s="21">
        <v>3.3011629999999998</v>
      </c>
      <c r="S32" s="21">
        <v>3.1889539999999998</v>
      </c>
      <c r="T32" s="21">
        <v>2.263147</v>
      </c>
      <c r="U32" s="21"/>
      <c r="V32" s="21"/>
      <c r="W32" s="21">
        <v>2.5588190000000002</v>
      </c>
      <c r="X32" s="21"/>
      <c r="Y32" s="21"/>
      <c r="Z32" s="21">
        <v>3.461776</v>
      </c>
      <c r="AA32" s="21">
        <v>3.2185280000000001</v>
      </c>
      <c r="AB32" s="21">
        <v>2.65246</v>
      </c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32" sqref="A3:K32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0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22</v>
      </c>
      <c r="B3" s="23">
        <v>1</v>
      </c>
      <c r="C3" s="23" t="s">
        <v>19</v>
      </c>
      <c r="D3" s="24">
        <v>7.1552689999999997</v>
      </c>
      <c r="E3">
        <v>22</v>
      </c>
      <c r="F3">
        <v>7</v>
      </c>
      <c r="G3" s="25">
        <v>0.79366020000000004</v>
      </c>
      <c r="H3" s="21">
        <v>9.3180350000000001</v>
      </c>
      <c r="I3" s="21">
        <v>3.6791109999999998</v>
      </c>
      <c r="J3" s="28">
        <v>5.8031709999999999</v>
      </c>
      <c r="K3" s="28">
        <v>8.4228970000000007</v>
      </c>
      <c r="L3" s="21"/>
      <c r="M3" s="21"/>
      <c r="N3" s="21"/>
      <c r="O3" s="21">
        <v>4.3435170000000003</v>
      </c>
      <c r="P3" s="21">
        <v>7.063669</v>
      </c>
      <c r="Q3" s="21"/>
      <c r="R3" s="21">
        <v>9.3180350000000001</v>
      </c>
      <c r="S3" s="21">
        <v>8.2939520000000009</v>
      </c>
      <c r="T3" s="21">
        <v>8.7351569999999992</v>
      </c>
      <c r="U3" s="21"/>
      <c r="V3" s="21"/>
      <c r="W3" s="21">
        <v>3.6791109999999998</v>
      </c>
      <c r="X3" s="21"/>
      <c r="Y3" s="21"/>
      <c r="Z3" s="21">
        <v>8.6534399999999998</v>
      </c>
      <c r="AA3" s="21"/>
      <c r="AB3" s="21"/>
    </row>
    <row r="4" spans="1:30" x14ac:dyDescent="0.2">
      <c r="A4" s="23">
        <v>28</v>
      </c>
      <c r="B4" s="23">
        <v>2</v>
      </c>
      <c r="C4" s="23" t="s">
        <v>28</v>
      </c>
      <c r="D4" s="24">
        <v>6.8228879999999998</v>
      </c>
      <c r="E4">
        <v>28</v>
      </c>
      <c r="F4">
        <v>8</v>
      </c>
      <c r="G4" s="25">
        <v>0.45545530000000001</v>
      </c>
      <c r="H4" s="21">
        <v>9.0007059999999992</v>
      </c>
      <c r="I4" s="21">
        <v>4.9035880000000001</v>
      </c>
      <c r="J4" s="28">
        <v>6.0719339999999997</v>
      </c>
      <c r="K4" s="28">
        <v>7.5751650000000001</v>
      </c>
      <c r="L4" s="21"/>
      <c r="M4" s="21"/>
      <c r="N4" s="21"/>
      <c r="O4" s="21">
        <v>4.9035880000000001</v>
      </c>
      <c r="P4" s="21">
        <v>5.0577019999999999</v>
      </c>
      <c r="Q4" s="21"/>
      <c r="R4" s="21">
        <v>7.5308719999999996</v>
      </c>
      <c r="S4" s="21"/>
      <c r="T4" s="21">
        <v>6.5950129999999998</v>
      </c>
      <c r="U4" s="21"/>
      <c r="V4" s="21"/>
      <c r="W4" s="21">
        <v>6.4803949999999997</v>
      </c>
      <c r="X4" s="21"/>
      <c r="Y4" s="21"/>
      <c r="Z4" s="21">
        <v>7.3155190000000001</v>
      </c>
      <c r="AA4" s="21">
        <v>9.0007059999999992</v>
      </c>
      <c r="AB4" s="21">
        <v>7.6993080000000003</v>
      </c>
    </row>
    <row r="5" spans="1:30" x14ac:dyDescent="0.2">
      <c r="A5" s="23">
        <v>36</v>
      </c>
      <c r="B5" s="23">
        <v>3</v>
      </c>
      <c r="C5" s="23" t="s">
        <v>29</v>
      </c>
      <c r="D5" s="24">
        <v>5.8068799999999996</v>
      </c>
      <c r="E5">
        <v>36</v>
      </c>
      <c r="F5">
        <v>7</v>
      </c>
      <c r="G5" s="25">
        <v>0.26722810000000002</v>
      </c>
      <c r="H5" s="21">
        <v>6.4803949999999997</v>
      </c>
      <c r="I5" s="21">
        <v>4.4222409999999996</v>
      </c>
      <c r="J5" s="28">
        <v>5.3426499999999999</v>
      </c>
      <c r="K5" s="28">
        <v>6.2345769999999998</v>
      </c>
      <c r="L5" s="21"/>
      <c r="M5" s="21"/>
      <c r="N5" s="21"/>
      <c r="O5" s="21"/>
      <c r="P5" s="21">
        <v>5.0577019999999999</v>
      </c>
      <c r="Q5" s="21"/>
      <c r="R5" s="21">
        <v>4.4222409999999996</v>
      </c>
      <c r="S5" s="21">
        <v>6.2087070000000004</v>
      </c>
      <c r="T5" s="21">
        <v>6.2651079999999997</v>
      </c>
      <c r="U5" s="21"/>
      <c r="V5" s="21"/>
      <c r="W5" s="21">
        <v>6.4803949999999997</v>
      </c>
      <c r="X5" s="21"/>
      <c r="Y5" s="21"/>
      <c r="Z5" s="21">
        <v>6.0053039999999998</v>
      </c>
      <c r="AA5" s="21">
        <v>6.2087070000000004</v>
      </c>
      <c r="AB5" s="21"/>
    </row>
    <row r="6" spans="1:30" x14ac:dyDescent="0.2">
      <c r="A6" s="23">
        <v>46</v>
      </c>
      <c r="B6" s="23">
        <v>4</v>
      </c>
      <c r="C6" s="23" t="s">
        <v>45</v>
      </c>
      <c r="D6" s="24">
        <v>5.1098790000000003</v>
      </c>
      <c r="E6">
        <v>46</v>
      </c>
      <c r="F6">
        <v>6</v>
      </c>
      <c r="G6" s="25">
        <v>0.66843719999999995</v>
      </c>
      <c r="H6" s="21">
        <v>7.8715789999999997</v>
      </c>
      <c r="I6" s="21">
        <v>3.0898370000000002</v>
      </c>
      <c r="J6" s="28">
        <v>4.0660720000000001</v>
      </c>
      <c r="K6" s="28">
        <v>6.2595970000000003</v>
      </c>
      <c r="L6" s="21"/>
      <c r="M6" s="21"/>
      <c r="N6" s="21"/>
      <c r="O6" s="21">
        <v>3.0898370000000002</v>
      </c>
      <c r="P6" s="21">
        <v>5.0577019999999999</v>
      </c>
      <c r="Q6" s="21"/>
      <c r="R6" s="21">
        <v>4.4222409999999996</v>
      </c>
      <c r="S6" s="21"/>
      <c r="T6" s="21"/>
      <c r="U6" s="21"/>
      <c r="V6" s="21"/>
      <c r="W6" s="21">
        <v>3.6791109999999998</v>
      </c>
      <c r="X6" s="21"/>
      <c r="Y6" s="21"/>
      <c r="Z6" s="21">
        <v>6.538805</v>
      </c>
      <c r="AA6" s="21">
        <v>7.8715789999999997</v>
      </c>
      <c r="AB6" s="21"/>
    </row>
    <row r="7" spans="1:30" x14ac:dyDescent="0.2">
      <c r="A7" s="23">
        <v>50</v>
      </c>
      <c r="B7" s="23">
        <v>5</v>
      </c>
      <c r="C7" s="23" t="s">
        <v>40</v>
      </c>
      <c r="D7" s="24">
        <v>4.8345760000000002</v>
      </c>
      <c r="E7">
        <v>50</v>
      </c>
      <c r="F7">
        <v>6</v>
      </c>
      <c r="G7" s="25">
        <v>0.82194940000000005</v>
      </c>
      <c r="H7" s="21">
        <v>8.0851240000000004</v>
      </c>
      <c r="I7" s="21">
        <v>2.5662400000000001</v>
      </c>
      <c r="J7" s="28">
        <v>3.4965299999999999</v>
      </c>
      <c r="K7" s="28">
        <v>6.2303740000000003</v>
      </c>
      <c r="L7" s="21"/>
      <c r="M7" s="21"/>
      <c r="N7" s="21"/>
      <c r="O7" s="21">
        <v>2.5662400000000001</v>
      </c>
      <c r="P7" s="21">
        <v>3.189486</v>
      </c>
      <c r="Q7" s="21"/>
      <c r="R7" s="21">
        <v>4.4222409999999996</v>
      </c>
      <c r="S7" s="21"/>
      <c r="T7" s="21"/>
      <c r="U7" s="21"/>
      <c r="V7" s="21"/>
      <c r="W7" s="21">
        <v>3.6791109999999998</v>
      </c>
      <c r="X7" s="21"/>
      <c r="Y7" s="21"/>
      <c r="Z7" s="21">
        <v>8.0851240000000004</v>
      </c>
      <c r="AA7" s="21">
        <v>7.0652559999999998</v>
      </c>
      <c r="AB7" s="21"/>
    </row>
    <row r="8" spans="1:30" x14ac:dyDescent="0.2">
      <c r="A8" s="23">
        <v>54</v>
      </c>
      <c r="B8" s="23">
        <v>6</v>
      </c>
      <c r="C8" s="23" t="s">
        <v>51</v>
      </c>
      <c r="D8" s="24">
        <v>4.6160310000000004</v>
      </c>
      <c r="E8">
        <v>54</v>
      </c>
      <c r="F8">
        <v>6</v>
      </c>
      <c r="G8" s="25">
        <v>0.6554432</v>
      </c>
      <c r="H8" s="21">
        <v>7.5308719999999996</v>
      </c>
      <c r="I8" s="21">
        <v>2.5662400000000001</v>
      </c>
      <c r="J8" s="28">
        <v>3.575472</v>
      </c>
      <c r="K8" s="28">
        <v>5.745298</v>
      </c>
      <c r="L8" s="21"/>
      <c r="M8" s="21"/>
      <c r="N8" s="21"/>
      <c r="O8" s="21">
        <v>2.5662400000000001</v>
      </c>
      <c r="P8" s="21">
        <v>3.189486</v>
      </c>
      <c r="Q8" s="21"/>
      <c r="R8" s="21">
        <v>7.5308719999999996</v>
      </c>
      <c r="S8" s="21"/>
      <c r="T8" s="21"/>
      <c r="U8" s="21"/>
      <c r="V8" s="21"/>
      <c r="W8" s="21">
        <v>5.2070540000000003</v>
      </c>
      <c r="X8" s="21"/>
      <c r="Y8" s="21"/>
      <c r="Z8" s="21">
        <v>4.7343299999999999</v>
      </c>
      <c r="AA8" s="21">
        <v>4.4682029999999999</v>
      </c>
      <c r="AB8" s="21"/>
    </row>
    <row r="9" spans="1:30" x14ac:dyDescent="0.2">
      <c r="A9" s="23">
        <v>56</v>
      </c>
      <c r="B9" s="23">
        <v>7</v>
      </c>
      <c r="C9" s="23" t="s">
        <v>48</v>
      </c>
      <c r="D9" s="24">
        <v>4.4857519999999997</v>
      </c>
      <c r="E9">
        <v>56</v>
      </c>
      <c r="F9">
        <v>9</v>
      </c>
      <c r="G9" s="25">
        <v>0.28550300000000001</v>
      </c>
      <c r="H9" s="21">
        <v>5.5448320000000004</v>
      </c>
      <c r="I9" s="21">
        <v>3.0898370000000002</v>
      </c>
      <c r="J9" s="28">
        <v>3.9997790000000002</v>
      </c>
      <c r="K9" s="28">
        <v>4.9421090000000003</v>
      </c>
      <c r="L9" s="21"/>
      <c r="M9" s="21"/>
      <c r="N9" s="21"/>
      <c r="O9" s="21">
        <v>3.0898370000000002</v>
      </c>
      <c r="P9" s="21">
        <v>3.189486</v>
      </c>
      <c r="Q9" s="21"/>
      <c r="R9" s="21">
        <v>4.4222409999999996</v>
      </c>
      <c r="S9" s="21">
        <v>5.5086399999999998</v>
      </c>
      <c r="T9" s="21">
        <v>5.5448320000000004</v>
      </c>
      <c r="U9" s="21"/>
      <c r="V9" s="21"/>
      <c r="W9" s="21">
        <v>5.2070540000000003</v>
      </c>
      <c r="X9" s="21"/>
      <c r="Y9" s="21"/>
      <c r="Z9" s="21">
        <v>4.4784430000000004</v>
      </c>
      <c r="AA9" s="21">
        <v>4.7722939999999996</v>
      </c>
      <c r="AB9" s="21">
        <v>4.1589410000000004</v>
      </c>
    </row>
    <row r="10" spans="1:30" x14ac:dyDescent="0.2">
      <c r="A10" s="23">
        <v>57</v>
      </c>
      <c r="B10" s="23">
        <v>8</v>
      </c>
      <c r="C10" s="23" t="s">
        <v>49</v>
      </c>
      <c r="D10" s="24">
        <v>4.3866540000000001</v>
      </c>
      <c r="E10">
        <v>57</v>
      </c>
      <c r="F10">
        <v>5</v>
      </c>
      <c r="G10" s="25">
        <v>0.86220779999999997</v>
      </c>
      <c r="H10" s="21">
        <v>8.0761939999999992</v>
      </c>
      <c r="I10" s="21">
        <v>2.5662400000000001</v>
      </c>
      <c r="J10" s="28">
        <v>3.1600139999999999</v>
      </c>
      <c r="K10" s="28">
        <v>5.996861</v>
      </c>
      <c r="L10" s="21"/>
      <c r="M10" s="21"/>
      <c r="N10" s="21"/>
      <c r="O10" s="21">
        <v>2.5662400000000001</v>
      </c>
      <c r="P10" s="21">
        <v>3.189486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/>
      <c r="Y10" s="21"/>
      <c r="Z10" s="21">
        <v>8.0761939999999992</v>
      </c>
      <c r="AA10" s="21"/>
      <c r="AB10" s="21"/>
    </row>
    <row r="11" spans="1:30" x14ac:dyDescent="0.2">
      <c r="A11" s="23">
        <v>73</v>
      </c>
      <c r="B11" s="23">
        <v>9</v>
      </c>
      <c r="C11" s="23" t="s">
        <v>58</v>
      </c>
      <c r="D11" s="24">
        <v>3.7592989999999999</v>
      </c>
      <c r="E11">
        <v>73</v>
      </c>
      <c r="F11">
        <v>7</v>
      </c>
      <c r="G11" s="25">
        <v>0.6704753</v>
      </c>
      <c r="H11" s="21">
        <v>7.9673920000000003</v>
      </c>
      <c r="I11" s="21">
        <v>2.2365390000000001</v>
      </c>
      <c r="J11" s="28">
        <v>2.8340909999999999</v>
      </c>
      <c r="K11" s="28">
        <v>5.0570430000000002</v>
      </c>
      <c r="L11" s="21">
        <v>2.3662380000000001</v>
      </c>
      <c r="M11" s="21"/>
      <c r="N11" s="21"/>
      <c r="O11" s="21">
        <v>2.2365390000000001</v>
      </c>
      <c r="P11" s="21">
        <v>3.189486</v>
      </c>
      <c r="Q11" s="21"/>
      <c r="R11" s="21">
        <v>3.3011629999999998</v>
      </c>
      <c r="S11" s="21"/>
      <c r="T11" s="21"/>
      <c r="U11" s="21"/>
      <c r="V11" s="21"/>
      <c r="W11" s="21">
        <v>3.6791109999999998</v>
      </c>
      <c r="X11" s="21"/>
      <c r="Y11" s="21"/>
      <c r="Z11" s="21">
        <v>7.9673920000000003</v>
      </c>
      <c r="AA11" s="21">
        <v>3.575164</v>
      </c>
      <c r="AB11" s="21"/>
    </row>
    <row r="12" spans="1:30" x14ac:dyDescent="0.2">
      <c r="A12" s="23">
        <v>80</v>
      </c>
      <c r="B12" s="23">
        <v>10</v>
      </c>
      <c r="C12" s="23" t="s">
        <v>82</v>
      </c>
      <c r="D12" s="24">
        <v>3.4434079999999998</v>
      </c>
      <c r="E12">
        <v>80</v>
      </c>
      <c r="F12">
        <v>8</v>
      </c>
      <c r="G12" s="25">
        <v>0.3727528</v>
      </c>
      <c r="H12" s="21">
        <v>5.2070540000000003</v>
      </c>
      <c r="I12" s="21">
        <v>2.2347440000000001</v>
      </c>
      <c r="J12" s="28">
        <v>2.8504320000000001</v>
      </c>
      <c r="K12" s="28">
        <v>4.0767519999999999</v>
      </c>
      <c r="L12" s="21">
        <v>2.9792200000000002</v>
      </c>
      <c r="M12" s="21"/>
      <c r="N12" s="21"/>
      <c r="O12" s="21">
        <v>2.2365390000000001</v>
      </c>
      <c r="P12" s="21">
        <v>3.189486</v>
      </c>
      <c r="Q12" s="21"/>
      <c r="R12" s="21">
        <v>4.4222409999999996</v>
      </c>
      <c r="S12" s="21"/>
      <c r="T12" s="21"/>
      <c r="U12" s="21"/>
      <c r="V12" s="21"/>
      <c r="W12" s="21">
        <v>5.2070540000000003</v>
      </c>
      <c r="X12" s="21">
        <v>2.7770769999999998</v>
      </c>
      <c r="Y12" s="21"/>
      <c r="Z12" s="21">
        <v>4.5009069999999998</v>
      </c>
      <c r="AA12" s="21"/>
      <c r="AB12" s="21">
        <v>2.2347440000000001</v>
      </c>
    </row>
    <row r="13" spans="1:30" x14ac:dyDescent="0.2">
      <c r="A13" s="23">
        <v>112</v>
      </c>
      <c r="B13" s="23">
        <v>11</v>
      </c>
      <c r="C13" s="23" t="s">
        <v>101</v>
      </c>
      <c r="D13" s="24">
        <v>2.9043770000000002</v>
      </c>
      <c r="E13">
        <v>112</v>
      </c>
      <c r="F13">
        <v>7</v>
      </c>
      <c r="G13" s="25">
        <v>0.1567943</v>
      </c>
      <c r="H13" s="21">
        <v>3.3011629999999998</v>
      </c>
      <c r="I13" s="21">
        <v>2.04175</v>
      </c>
      <c r="J13" s="28">
        <v>2.6251760000000002</v>
      </c>
      <c r="K13" s="28">
        <v>3.1421350000000001</v>
      </c>
      <c r="L13" s="21">
        <v>2.9792200000000002</v>
      </c>
      <c r="M13" s="21"/>
      <c r="N13" s="21"/>
      <c r="O13" s="21">
        <v>3.0898370000000002</v>
      </c>
      <c r="P13" s="21">
        <v>3.189486</v>
      </c>
      <c r="Q13" s="21"/>
      <c r="R13" s="21">
        <v>3.3011629999999998</v>
      </c>
      <c r="S13" s="21"/>
      <c r="T13" s="21"/>
      <c r="U13" s="21"/>
      <c r="V13" s="21"/>
      <c r="W13" s="21">
        <v>2.5588190000000002</v>
      </c>
      <c r="X13" s="21"/>
      <c r="Y13" s="21"/>
      <c r="Z13" s="21">
        <v>3.1703649999999999</v>
      </c>
      <c r="AA13" s="21">
        <v>2.04175</v>
      </c>
      <c r="AB13" s="21"/>
    </row>
    <row r="14" spans="1:30" x14ac:dyDescent="0.2">
      <c r="A14" s="23">
        <v>112</v>
      </c>
      <c r="B14" s="23">
        <v>11</v>
      </c>
      <c r="C14" s="23" t="s">
        <v>95</v>
      </c>
      <c r="D14" s="24">
        <v>2.862187</v>
      </c>
      <c r="E14">
        <v>112</v>
      </c>
      <c r="F14">
        <v>7</v>
      </c>
      <c r="G14" s="25">
        <v>0.20878640000000001</v>
      </c>
      <c r="H14" s="21">
        <v>4.0995020000000002</v>
      </c>
      <c r="I14" s="21">
        <v>2.3662380000000001</v>
      </c>
      <c r="J14" s="28">
        <v>2.5519940000000001</v>
      </c>
      <c r="K14" s="28">
        <v>3.2357809999999998</v>
      </c>
      <c r="L14" s="21">
        <v>2.3662380000000001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2.5588190000000002</v>
      </c>
      <c r="X14" s="21"/>
      <c r="Y14" s="21"/>
      <c r="Z14" s="21">
        <v>4.0995020000000002</v>
      </c>
      <c r="AA14" s="21">
        <v>2.6606610000000002</v>
      </c>
      <c r="AB14" s="21"/>
    </row>
    <row r="15" spans="1:30" x14ac:dyDescent="0.2">
      <c r="A15" s="23">
        <v>120</v>
      </c>
      <c r="B15" s="23">
        <v>13</v>
      </c>
      <c r="C15" s="23" t="s">
        <v>144</v>
      </c>
      <c r="D15" s="24">
        <v>2.7203710000000001</v>
      </c>
      <c r="E15">
        <v>120</v>
      </c>
      <c r="F15">
        <v>7</v>
      </c>
      <c r="G15" s="25">
        <v>0.35324830000000002</v>
      </c>
      <c r="H15" s="21">
        <v>4.2792700000000004</v>
      </c>
      <c r="I15" s="21">
        <v>1.8761159999999999</v>
      </c>
      <c r="J15" s="28">
        <v>2.1593450000000001</v>
      </c>
      <c r="K15" s="28">
        <v>3.3213110000000001</v>
      </c>
      <c r="L15" s="21"/>
      <c r="M15" s="21"/>
      <c r="N15" s="21"/>
      <c r="O15" s="21">
        <v>1.885931</v>
      </c>
      <c r="P15" s="21">
        <v>1.8761159999999999</v>
      </c>
      <c r="Q15" s="21"/>
      <c r="R15" s="21">
        <v>2.0841889999999998</v>
      </c>
      <c r="S15" s="21"/>
      <c r="T15" s="21"/>
      <c r="U15" s="21"/>
      <c r="V15" s="21"/>
      <c r="W15" s="21">
        <v>1.950985</v>
      </c>
      <c r="X15" s="21"/>
      <c r="Y15" s="21"/>
      <c r="Z15" s="21">
        <v>3.6893530000000001</v>
      </c>
      <c r="AA15" s="21">
        <v>4.2792700000000004</v>
      </c>
      <c r="AB15" s="21">
        <v>3.2767539999999999</v>
      </c>
    </row>
    <row r="16" spans="1:30" x14ac:dyDescent="0.2">
      <c r="A16" s="23">
        <v>129</v>
      </c>
      <c r="B16" s="23">
        <v>14</v>
      </c>
      <c r="C16" s="23" t="s">
        <v>126</v>
      </c>
      <c r="D16" s="24">
        <v>2.5578180000000001</v>
      </c>
      <c r="E16">
        <v>129</v>
      </c>
      <c r="F16">
        <v>6</v>
      </c>
      <c r="G16" s="25">
        <v>0.15972819999999999</v>
      </c>
      <c r="H16" s="21">
        <v>3.189486</v>
      </c>
      <c r="I16" s="21">
        <v>1.885931</v>
      </c>
      <c r="J16" s="28">
        <v>2.3023639999999999</v>
      </c>
      <c r="K16" s="28">
        <v>2.8195100000000002</v>
      </c>
      <c r="L16" s="21"/>
      <c r="M16" s="21"/>
      <c r="N16" s="21"/>
      <c r="O16" s="21">
        <v>1.885931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>
        <v>2.5588190000000002</v>
      </c>
      <c r="X16" s="21"/>
      <c r="Y16" s="21"/>
      <c r="Z16" s="21">
        <v>2.7102249999999999</v>
      </c>
      <c r="AA16" s="21">
        <v>2.4080840000000001</v>
      </c>
      <c r="AB16" s="21"/>
    </row>
    <row r="17" spans="1:28" x14ac:dyDescent="0.2">
      <c r="A17" s="23">
        <v>134</v>
      </c>
      <c r="B17" s="23">
        <v>15</v>
      </c>
      <c r="C17" s="23" t="s">
        <v>124</v>
      </c>
      <c r="D17" s="24">
        <v>2.4868440000000001</v>
      </c>
      <c r="E17">
        <v>134</v>
      </c>
      <c r="F17">
        <v>7</v>
      </c>
      <c r="G17" s="25">
        <v>0.14683959999999999</v>
      </c>
      <c r="H17" s="21">
        <v>3.189486</v>
      </c>
      <c r="I17" s="21">
        <v>2.0262120000000001</v>
      </c>
      <c r="J17" s="28">
        <v>2.2613259999999999</v>
      </c>
      <c r="K17" s="28">
        <v>2.7380429999999998</v>
      </c>
      <c r="L17" s="21"/>
      <c r="M17" s="21"/>
      <c r="N17" s="21"/>
      <c r="O17" s="21">
        <v>2.0262120000000001</v>
      </c>
      <c r="P17" s="21">
        <v>3.189486</v>
      </c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/>
      <c r="Z17" s="21">
        <v>2.0491299999999999</v>
      </c>
      <c r="AA17" s="21">
        <v>2.2128169999999998</v>
      </c>
      <c r="AB17" s="21">
        <v>2.7770769999999998</v>
      </c>
    </row>
    <row r="18" spans="1:28" x14ac:dyDescent="0.2">
      <c r="A18" s="23">
        <v>164</v>
      </c>
      <c r="B18" s="23">
        <v>16</v>
      </c>
      <c r="C18" s="23" t="s">
        <v>148</v>
      </c>
      <c r="D18" s="24">
        <v>2.0803470000000002</v>
      </c>
      <c r="E18">
        <v>164</v>
      </c>
      <c r="F18">
        <v>6</v>
      </c>
      <c r="G18" s="25">
        <v>0.1243267</v>
      </c>
      <c r="H18" s="21">
        <v>2.5588190000000002</v>
      </c>
      <c r="I18" s="21">
        <v>1.5716889999999999</v>
      </c>
      <c r="J18" s="28">
        <v>1.8718140000000001</v>
      </c>
      <c r="K18" s="28">
        <v>2.2776700000000001</v>
      </c>
      <c r="L18" s="21"/>
      <c r="M18" s="21"/>
      <c r="N18" s="21"/>
      <c r="O18" s="21">
        <v>2.2365390000000001</v>
      </c>
      <c r="P18" s="21">
        <v>1.8761159999999999</v>
      </c>
      <c r="Q18" s="21"/>
      <c r="R18" s="21">
        <v>2.0841889999999998</v>
      </c>
      <c r="S18" s="21"/>
      <c r="T18" s="21"/>
      <c r="U18" s="21"/>
      <c r="V18" s="21"/>
      <c r="W18" s="21">
        <v>2.5588190000000002</v>
      </c>
      <c r="X18" s="21"/>
      <c r="Y18" s="21">
        <v>2.154731</v>
      </c>
      <c r="Z18" s="21"/>
      <c r="AA18" s="21">
        <v>1.5716889999999999</v>
      </c>
      <c r="AB18" s="21"/>
    </row>
    <row r="19" spans="1:28" x14ac:dyDescent="0.2">
      <c r="A19" s="23">
        <v>168</v>
      </c>
      <c r="B19" s="23">
        <v>17</v>
      </c>
      <c r="C19" s="23" t="s">
        <v>145</v>
      </c>
      <c r="D19" s="24">
        <v>2.0144899999999999</v>
      </c>
      <c r="E19">
        <v>168</v>
      </c>
      <c r="F19">
        <v>6</v>
      </c>
      <c r="G19" s="25">
        <v>0.1269652</v>
      </c>
      <c r="H19" s="21">
        <v>2.5943640000000001</v>
      </c>
      <c r="I19" s="21">
        <v>1.652712</v>
      </c>
      <c r="J19" s="28">
        <v>1.8141259999999999</v>
      </c>
      <c r="K19" s="28">
        <v>2.2356729999999998</v>
      </c>
      <c r="L19" s="21">
        <v>1.7762260000000001</v>
      </c>
      <c r="M19" s="21"/>
      <c r="N19" s="21"/>
      <c r="O19" s="21">
        <v>2.2365390000000001</v>
      </c>
      <c r="P19" s="21">
        <v>1.8761159999999999</v>
      </c>
      <c r="Q19" s="21"/>
      <c r="R19" s="21">
        <v>2.5943640000000001</v>
      </c>
      <c r="S19" s="21"/>
      <c r="T19" s="21"/>
      <c r="U19" s="21"/>
      <c r="V19" s="21"/>
      <c r="W19" s="21">
        <v>1.950985</v>
      </c>
      <c r="X19" s="21"/>
      <c r="Y19" s="21"/>
      <c r="Z19" s="21">
        <v>1.652712</v>
      </c>
      <c r="AA19" s="21"/>
      <c r="AB19" s="21"/>
    </row>
    <row r="20" spans="1:28" x14ac:dyDescent="0.2">
      <c r="A20" s="23">
        <v>175</v>
      </c>
      <c r="B20" s="23">
        <v>18</v>
      </c>
      <c r="C20" s="23" t="s">
        <v>168</v>
      </c>
      <c r="D20" s="24">
        <v>1.804128</v>
      </c>
      <c r="E20">
        <v>175</v>
      </c>
      <c r="F20">
        <v>4</v>
      </c>
      <c r="G20" s="25">
        <v>8.7098800000000004E-2</v>
      </c>
      <c r="H20" s="21">
        <v>1.950985</v>
      </c>
      <c r="I20" s="21">
        <v>1.5034799999999999</v>
      </c>
      <c r="J20" s="28">
        <v>1.6897979999999999</v>
      </c>
      <c r="K20" s="28">
        <v>1.918458</v>
      </c>
      <c r="L20" s="21"/>
      <c r="M20" s="21"/>
      <c r="N20" s="21"/>
      <c r="O20" s="21">
        <v>1.885931</v>
      </c>
      <c r="P20" s="21">
        <v>1.8761159999999999</v>
      </c>
      <c r="Q20" s="21"/>
      <c r="R20" s="21">
        <v>1.5034799999999999</v>
      </c>
      <c r="S20" s="21"/>
      <c r="T20" s="21"/>
      <c r="U20" s="21"/>
      <c r="V20" s="21"/>
      <c r="W20" s="21">
        <v>1.950985</v>
      </c>
      <c r="X20" s="21"/>
      <c r="Y20" s="21"/>
      <c r="Z20" s="21"/>
      <c r="AA20" s="21"/>
      <c r="AB20" s="21"/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>
      <selection activeCell="K20" sqref="A3:K20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0"/>
  <sheetViews>
    <sheetView workbookViewId="0">
      <selection activeCell="I2" sqref="I2"/>
    </sheetView>
  </sheetViews>
  <sheetFormatPr defaultRowHeight="12.75" x14ac:dyDescent="0.2"/>
  <cols>
    <col min="1" max="2" width="4.7109375" style="23" customWidth="1"/>
    <col min="3" max="3" width="32.5703125" style="23" customWidth="1"/>
    <col min="4" max="4" width="9.140625" style="23"/>
    <col min="5" max="5" width="4" customWidth="1"/>
    <col min="10" max="11" width="11" customWidth="1"/>
    <col min="12" max="28" width="5.28515625" customWidth="1"/>
  </cols>
  <sheetData>
    <row r="1" spans="1:30" ht="52.5" customHeight="1" x14ac:dyDescent="0.2">
      <c r="A1" s="31" t="s">
        <v>264</v>
      </c>
      <c r="B1" s="31" t="s">
        <v>275</v>
      </c>
      <c r="C1" s="29" t="s">
        <v>265</v>
      </c>
      <c r="D1" s="29" t="s">
        <v>274</v>
      </c>
      <c r="E1" s="31" t="s">
        <v>264</v>
      </c>
      <c r="F1" s="33" t="s">
        <v>266</v>
      </c>
      <c r="G1" s="29" t="s">
        <v>267</v>
      </c>
      <c r="H1" s="36" t="s">
        <v>268</v>
      </c>
      <c r="I1" s="37"/>
      <c r="J1" s="36" t="s">
        <v>269</v>
      </c>
      <c r="K1" s="38"/>
      <c r="L1" s="39" t="s">
        <v>247</v>
      </c>
      <c r="M1" s="34" t="s">
        <v>248</v>
      </c>
      <c r="N1" s="34" t="s">
        <v>249</v>
      </c>
      <c r="O1" s="34" t="s">
        <v>250</v>
      </c>
      <c r="P1" s="34" t="s">
        <v>251</v>
      </c>
      <c r="Q1" s="34" t="s">
        <v>252</v>
      </c>
      <c r="R1" s="34" t="s">
        <v>253</v>
      </c>
      <c r="S1" s="34" t="s">
        <v>254</v>
      </c>
      <c r="T1" s="34" t="s">
        <v>255</v>
      </c>
      <c r="U1" s="34" t="s">
        <v>256</v>
      </c>
      <c r="V1" s="34" t="s">
        <v>257</v>
      </c>
      <c r="W1" s="34" t="s">
        <v>258</v>
      </c>
      <c r="X1" s="34" t="s">
        <v>259</v>
      </c>
      <c r="Y1" s="34" t="s">
        <v>260</v>
      </c>
      <c r="Z1" s="34" t="s">
        <v>261</v>
      </c>
      <c r="AA1" s="34" t="s">
        <v>262</v>
      </c>
      <c r="AB1" s="34" t="s">
        <v>263</v>
      </c>
    </row>
    <row r="2" spans="1:30" ht="27" customHeight="1" thickBot="1" x14ac:dyDescent="0.25">
      <c r="A2" s="31"/>
      <c r="B2" s="31" t="s">
        <v>275</v>
      </c>
      <c r="C2" s="32"/>
      <c r="D2" s="32"/>
      <c r="E2" s="31"/>
      <c r="F2" s="33"/>
      <c r="G2" s="32"/>
      <c r="H2" s="18" t="s">
        <v>271</v>
      </c>
      <c r="I2" s="18" t="s">
        <v>270</v>
      </c>
      <c r="J2" s="19" t="s">
        <v>272</v>
      </c>
      <c r="K2" s="20" t="s">
        <v>273</v>
      </c>
      <c r="L2" s="4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D2" t="s">
        <v>284</v>
      </c>
    </row>
    <row r="3" spans="1:30" x14ac:dyDescent="0.2">
      <c r="A3" s="23">
        <v>32</v>
      </c>
      <c r="B3" s="23">
        <v>1</v>
      </c>
      <c r="C3" s="23" t="s">
        <v>32</v>
      </c>
      <c r="D3" s="24">
        <v>6.0778819999999998</v>
      </c>
      <c r="E3">
        <v>32</v>
      </c>
      <c r="F3">
        <v>7</v>
      </c>
      <c r="G3" s="25">
        <v>0.19130549999999999</v>
      </c>
      <c r="H3" s="21">
        <v>7.063669</v>
      </c>
      <c r="I3" s="21">
        <v>5.4092580000000003</v>
      </c>
      <c r="J3" s="28">
        <v>5.784726</v>
      </c>
      <c r="K3" s="28">
        <v>6.4061750000000002</v>
      </c>
      <c r="L3" s="21">
        <v>5.7296209999999999</v>
      </c>
      <c r="M3" s="21"/>
      <c r="N3" s="21"/>
      <c r="O3" s="21">
        <v>6.0858470000000002</v>
      </c>
      <c r="P3" s="21">
        <v>7.063669</v>
      </c>
      <c r="Q3" s="21"/>
      <c r="R3" s="21">
        <v>5.7710780000000002</v>
      </c>
      <c r="S3" s="21"/>
      <c r="T3" s="21"/>
      <c r="U3" s="21"/>
      <c r="V3" s="21"/>
      <c r="W3" s="21">
        <v>6.4803949999999997</v>
      </c>
      <c r="X3" s="21"/>
      <c r="Y3" s="21"/>
      <c r="Z3" s="21">
        <v>5.4092580000000003</v>
      </c>
      <c r="AA3" s="21">
        <v>6.0053039999999998</v>
      </c>
      <c r="AB3" s="21"/>
    </row>
    <row r="4" spans="1:30" x14ac:dyDescent="0.2">
      <c r="A4" s="23">
        <v>41</v>
      </c>
      <c r="B4" s="23">
        <v>2</v>
      </c>
      <c r="C4" s="23" t="s">
        <v>43</v>
      </c>
      <c r="D4" s="24">
        <v>5.5245420000000003</v>
      </c>
      <c r="E4">
        <v>41</v>
      </c>
      <c r="F4">
        <v>5</v>
      </c>
      <c r="G4" s="25">
        <v>0.29354930000000001</v>
      </c>
      <c r="H4" s="21">
        <v>6.4600419999999996</v>
      </c>
      <c r="I4" s="21">
        <v>4.4222409999999996</v>
      </c>
      <c r="J4" s="28">
        <v>5.0532269999999997</v>
      </c>
      <c r="K4" s="28">
        <v>5.9699229999999996</v>
      </c>
      <c r="L4" s="21">
        <v>5.7296209999999999</v>
      </c>
      <c r="M4" s="21"/>
      <c r="N4" s="21"/>
      <c r="O4" s="21"/>
      <c r="P4" s="21"/>
      <c r="Q4" s="21"/>
      <c r="R4" s="21">
        <v>4.4222409999999996</v>
      </c>
      <c r="S4" s="21"/>
      <c r="T4" s="21"/>
      <c r="U4" s="21"/>
      <c r="V4" s="21"/>
      <c r="W4" s="21"/>
      <c r="X4" s="21"/>
      <c r="Y4" s="21">
        <v>6.4600419999999996</v>
      </c>
      <c r="Z4" s="21">
        <v>5.4108479999999997</v>
      </c>
      <c r="AA4" s="21">
        <v>5.5999559999999997</v>
      </c>
      <c r="AB4" s="21"/>
    </row>
    <row r="5" spans="1:30" x14ac:dyDescent="0.2">
      <c r="A5" s="23">
        <v>46</v>
      </c>
      <c r="B5" s="23">
        <v>3</v>
      </c>
      <c r="C5" s="23" t="s">
        <v>38</v>
      </c>
      <c r="D5" s="24">
        <v>5.0671480000000004</v>
      </c>
      <c r="E5">
        <v>46</v>
      </c>
      <c r="F5">
        <v>6</v>
      </c>
      <c r="G5" s="25">
        <v>0.36737229999999998</v>
      </c>
      <c r="H5" s="21">
        <v>7.063669</v>
      </c>
      <c r="I5" s="21">
        <v>4.4222409999999996</v>
      </c>
      <c r="J5" s="28">
        <v>4.6003850000000002</v>
      </c>
      <c r="K5" s="28">
        <v>5.8278220000000003</v>
      </c>
      <c r="L5" s="21">
        <v>4.7786759999999999</v>
      </c>
      <c r="M5" s="21"/>
      <c r="N5" s="21"/>
      <c r="O5" s="21">
        <v>4.5813879999999996</v>
      </c>
      <c r="P5" s="21">
        <v>7.063669</v>
      </c>
      <c r="Q5" s="21"/>
      <c r="R5" s="21">
        <v>4.4222409999999996</v>
      </c>
      <c r="S5" s="21"/>
      <c r="T5" s="21"/>
      <c r="U5" s="21"/>
      <c r="V5" s="21"/>
      <c r="W5" s="21"/>
      <c r="X5" s="21"/>
      <c r="Y5" s="21"/>
      <c r="Z5" s="21">
        <v>4.784618</v>
      </c>
      <c r="AA5" s="21">
        <v>4.7722939999999996</v>
      </c>
      <c r="AB5" s="21"/>
    </row>
    <row r="6" spans="1:30" x14ac:dyDescent="0.2">
      <c r="A6" s="23">
        <v>49</v>
      </c>
      <c r="B6" s="23">
        <v>4</v>
      </c>
      <c r="C6" s="23" t="s">
        <v>62</v>
      </c>
      <c r="D6" s="24">
        <v>4.9834189999999996</v>
      </c>
      <c r="E6">
        <v>49</v>
      </c>
      <c r="F6">
        <v>6</v>
      </c>
      <c r="G6" s="25">
        <v>0.71589619999999998</v>
      </c>
      <c r="H6" s="21">
        <v>7.4425090000000003</v>
      </c>
      <c r="I6" s="21">
        <v>3.3854030000000002</v>
      </c>
      <c r="J6" s="28">
        <v>3.781981</v>
      </c>
      <c r="K6" s="28">
        <v>6.1920710000000003</v>
      </c>
      <c r="L6" s="21">
        <v>3.6911969999999998</v>
      </c>
      <c r="M6" s="21"/>
      <c r="N6" s="21"/>
      <c r="O6" s="21">
        <v>3.5166550000000001</v>
      </c>
      <c r="P6" s="21"/>
      <c r="Q6" s="21"/>
      <c r="R6" s="21">
        <v>4.4222409999999996</v>
      </c>
      <c r="S6" s="21"/>
      <c r="T6" s="21"/>
      <c r="U6" s="21"/>
      <c r="V6" s="21"/>
      <c r="W6" s="21"/>
      <c r="X6" s="21"/>
      <c r="Y6" s="21">
        <v>3.3854030000000002</v>
      </c>
      <c r="Z6" s="21">
        <v>7.4425090000000003</v>
      </c>
      <c r="AA6" s="21">
        <v>7.4425090000000003</v>
      </c>
      <c r="AB6" s="21"/>
    </row>
    <row r="7" spans="1:30" x14ac:dyDescent="0.2">
      <c r="A7" s="23">
        <v>50</v>
      </c>
      <c r="B7" s="23">
        <v>5</v>
      </c>
      <c r="C7" s="23" t="s">
        <v>46</v>
      </c>
      <c r="D7" s="24">
        <v>4.8217100000000004</v>
      </c>
      <c r="E7">
        <v>50</v>
      </c>
      <c r="F7">
        <v>3</v>
      </c>
      <c r="G7" s="25">
        <v>0.97401070000000001</v>
      </c>
      <c r="H7" s="21">
        <v>7.063669</v>
      </c>
      <c r="I7" s="21">
        <v>2.9792200000000002</v>
      </c>
      <c r="J7" s="28">
        <v>3.4602270000000002</v>
      </c>
      <c r="K7" s="28">
        <v>6.1831930000000002</v>
      </c>
      <c r="L7" s="21">
        <v>2.9792200000000002</v>
      </c>
      <c r="M7" s="21"/>
      <c r="N7" s="21"/>
      <c r="O7" s="21"/>
      <c r="P7" s="21">
        <v>7.063669</v>
      </c>
      <c r="Q7" s="21"/>
      <c r="R7" s="21">
        <v>4.4222409999999996</v>
      </c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30" x14ac:dyDescent="0.2">
      <c r="A8" s="23">
        <v>57</v>
      </c>
      <c r="B8" s="23">
        <v>6</v>
      </c>
      <c r="C8" s="23" t="s">
        <v>54</v>
      </c>
      <c r="D8" s="24">
        <v>4.4296499999999996</v>
      </c>
      <c r="E8">
        <v>57</v>
      </c>
      <c r="F8">
        <v>7</v>
      </c>
      <c r="G8" s="25">
        <v>0.29993639999999999</v>
      </c>
      <c r="H8" s="21">
        <v>5.7710780000000002</v>
      </c>
      <c r="I8" s="21">
        <v>3.189486</v>
      </c>
      <c r="J8" s="28">
        <v>3.9385880000000002</v>
      </c>
      <c r="K8" s="28">
        <v>4.9208400000000001</v>
      </c>
      <c r="L8" s="21">
        <v>3.6911969999999998</v>
      </c>
      <c r="M8" s="21"/>
      <c r="N8" s="21"/>
      <c r="O8" s="21">
        <v>4.3435170000000003</v>
      </c>
      <c r="P8" s="21">
        <v>3.189486</v>
      </c>
      <c r="Q8" s="21"/>
      <c r="R8" s="21">
        <v>5.7710780000000002</v>
      </c>
      <c r="S8" s="21"/>
      <c r="T8" s="21"/>
      <c r="U8" s="21"/>
      <c r="V8" s="21"/>
      <c r="W8" s="21">
        <v>5.2070540000000003</v>
      </c>
      <c r="X8" s="21"/>
      <c r="Y8" s="21"/>
      <c r="Z8" s="21">
        <v>4.4540030000000002</v>
      </c>
      <c r="AA8" s="21">
        <v>4.3512130000000004</v>
      </c>
      <c r="AB8" s="21"/>
    </row>
    <row r="9" spans="1:30" x14ac:dyDescent="0.2">
      <c r="A9" s="23">
        <v>64</v>
      </c>
      <c r="B9" s="23">
        <v>7</v>
      </c>
      <c r="C9" s="23" t="s">
        <v>52</v>
      </c>
      <c r="D9" s="24">
        <v>4.0802769999999997</v>
      </c>
      <c r="E9">
        <v>64</v>
      </c>
      <c r="F9">
        <v>11</v>
      </c>
      <c r="G9" s="25">
        <v>0.2060129</v>
      </c>
      <c r="H9" s="21">
        <v>5.2070540000000003</v>
      </c>
      <c r="I9" s="21">
        <v>3.1889539999999998</v>
      </c>
      <c r="J9" s="28">
        <v>3.751566</v>
      </c>
      <c r="K9" s="28">
        <v>4.4335389999999997</v>
      </c>
      <c r="L9" s="21">
        <v>4.7786759999999999</v>
      </c>
      <c r="M9" s="21"/>
      <c r="N9" s="21"/>
      <c r="O9" s="21">
        <v>3.85284</v>
      </c>
      <c r="P9" s="21">
        <v>5.0577019999999999</v>
      </c>
      <c r="Q9" s="21"/>
      <c r="R9" s="21">
        <v>3.3011629999999998</v>
      </c>
      <c r="S9" s="21">
        <v>4.3512130000000004</v>
      </c>
      <c r="T9" s="21">
        <v>3.461776</v>
      </c>
      <c r="U9" s="21"/>
      <c r="V9" s="21"/>
      <c r="W9" s="21">
        <v>5.2070540000000003</v>
      </c>
      <c r="X9" s="21">
        <v>3.1889539999999998</v>
      </c>
      <c r="Y9" s="21"/>
      <c r="Z9" s="21">
        <v>3.519914</v>
      </c>
      <c r="AA9" s="21">
        <v>4.3571770000000001</v>
      </c>
      <c r="AB9" s="21">
        <v>3.806581</v>
      </c>
    </row>
    <row r="10" spans="1:30" x14ac:dyDescent="0.2">
      <c r="A10" s="23">
        <v>69</v>
      </c>
      <c r="B10" s="23">
        <v>8</v>
      </c>
      <c r="C10" s="23" t="s">
        <v>60</v>
      </c>
      <c r="D10" s="24">
        <v>3.8507600000000002</v>
      </c>
      <c r="E10" s="22">
        <v>69</v>
      </c>
      <c r="F10">
        <v>10</v>
      </c>
      <c r="G10" s="25">
        <v>0.28499530000000001</v>
      </c>
      <c r="H10" s="21">
        <v>5.0577019999999999</v>
      </c>
      <c r="I10" s="21">
        <v>2.2827829999999998</v>
      </c>
      <c r="J10" s="28">
        <v>3.3719980000000001</v>
      </c>
      <c r="K10" s="28">
        <v>4.3155770000000002</v>
      </c>
      <c r="L10" s="21">
        <v>4.7786759999999999</v>
      </c>
      <c r="M10" s="21"/>
      <c r="N10" s="21"/>
      <c r="O10" s="21">
        <v>4.3435170000000003</v>
      </c>
      <c r="P10" s="21">
        <v>5.0577019999999999</v>
      </c>
      <c r="Q10" s="21"/>
      <c r="R10" s="21">
        <v>4.4222409999999996</v>
      </c>
      <c r="S10" s="21"/>
      <c r="T10" s="21"/>
      <c r="U10" s="21"/>
      <c r="V10" s="21"/>
      <c r="W10" s="21">
        <v>3.6791109999999998</v>
      </c>
      <c r="X10" s="21">
        <v>2.2827829999999998</v>
      </c>
      <c r="Y10" s="21">
        <v>4.6948990000000004</v>
      </c>
      <c r="Z10" s="21">
        <v>2.6065299999999998</v>
      </c>
      <c r="AA10" s="21">
        <v>3.453649</v>
      </c>
      <c r="AB10" s="21">
        <v>3.1884929999999998</v>
      </c>
    </row>
    <row r="11" spans="1:30" x14ac:dyDescent="0.2">
      <c r="A11" s="23">
        <v>77</v>
      </c>
      <c r="B11" s="23">
        <v>9</v>
      </c>
      <c r="C11" s="23" t="s">
        <v>89</v>
      </c>
      <c r="D11" s="24">
        <v>3.5119060000000002</v>
      </c>
      <c r="E11" s="22">
        <v>75</v>
      </c>
      <c r="F11">
        <v>6</v>
      </c>
      <c r="G11" s="25">
        <v>0.64901439999999999</v>
      </c>
      <c r="H11" s="21">
        <v>5.6951029999999996</v>
      </c>
      <c r="I11" s="21">
        <v>1.7762260000000001</v>
      </c>
      <c r="J11" s="28">
        <v>2.4502540000000002</v>
      </c>
      <c r="K11" s="28">
        <v>4.6196869999999999</v>
      </c>
      <c r="L11" s="21">
        <v>1.7762260000000001</v>
      </c>
      <c r="M11" s="21"/>
      <c r="N11" s="21"/>
      <c r="O11" s="21"/>
      <c r="P11" s="21"/>
      <c r="Q11" s="21"/>
      <c r="R11" s="21">
        <v>2.5943640000000001</v>
      </c>
      <c r="S11" s="21"/>
      <c r="T11" s="21"/>
      <c r="U11" s="21"/>
      <c r="V11" s="21"/>
      <c r="W11" s="21">
        <v>3.6791109999999998</v>
      </c>
      <c r="X11" s="21"/>
      <c r="Y11" s="21">
        <v>1.8179890000000001</v>
      </c>
      <c r="Z11" s="21">
        <v>5.6951029999999996</v>
      </c>
      <c r="AA11" s="21">
        <v>5.5086399999999998</v>
      </c>
      <c r="AB11" s="21"/>
    </row>
    <row r="12" spans="1:30" x14ac:dyDescent="0.2">
      <c r="A12" s="23">
        <v>77</v>
      </c>
      <c r="B12" s="23">
        <v>9</v>
      </c>
      <c r="C12" s="23" t="s">
        <v>77</v>
      </c>
      <c r="D12" s="24">
        <v>3.516105</v>
      </c>
      <c r="E12" s="22">
        <v>75</v>
      </c>
      <c r="F12">
        <v>6</v>
      </c>
      <c r="G12" s="25">
        <v>0.44074200000000002</v>
      </c>
      <c r="H12" s="21">
        <v>5.7710780000000002</v>
      </c>
      <c r="I12" s="21">
        <v>2.2861699999999998</v>
      </c>
      <c r="J12" s="28">
        <v>2.881567</v>
      </c>
      <c r="K12" s="28">
        <v>4.3273380000000001</v>
      </c>
      <c r="L12" s="21">
        <v>2.9792200000000002</v>
      </c>
      <c r="M12" s="21"/>
      <c r="N12" s="21"/>
      <c r="O12" s="21">
        <v>3.5166550000000001</v>
      </c>
      <c r="P12" s="21"/>
      <c r="Q12" s="21"/>
      <c r="R12" s="21">
        <v>5.7710780000000002</v>
      </c>
      <c r="S12" s="21"/>
      <c r="T12" s="21"/>
      <c r="U12" s="21"/>
      <c r="V12" s="21"/>
      <c r="W12" s="21"/>
      <c r="X12" s="21"/>
      <c r="Y12" s="21">
        <v>3.3854030000000002</v>
      </c>
      <c r="Z12" s="21">
        <v>2.2861699999999998</v>
      </c>
      <c r="AA12" s="21">
        <v>3.1581060000000001</v>
      </c>
      <c r="AB12" s="21"/>
    </row>
    <row r="13" spans="1:30" x14ac:dyDescent="0.2">
      <c r="A13" s="23">
        <v>91</v>
      </c>
      <c r="B13" s="23">
        <v>11</v>
      </c>
      <c r="C13" s="23" t="s">
        <v>86</v>
      </c>
      <c r="D13" s="24">
        <v>3.1887949999999998</v>
      </c>
      <c r="E13" s="22">
        <v>91</v>
      </c>
      <c r="F13">
        <v>6</v>
      </c>
      <c r="G13" s="25">
        <v>0.34448299999999998</v>
      </c>
      <c r="H13" s="21">
        <v>4.3571770000000001</v>
      </c>
      <c r="I13" s="21">
        <v>1.948407</v>
      </c>
      <c r="J13" s="28">
        <v>2.613089</v>
      </c>
      <c r="K13" s="28">
        <v>3.771048</v>
      </c>
      <c r="L13" s="21">
        <v>4.3571770000000001</v>
      </c>
      <c r="M13" s="21"/>
      <c r="N13" s="21"/>
      <c r="O13" s="21">
        <v>3.85284</v>
      </c>
      <c r="P13" s="21"/>
      <c r="Q13" s="21"/>
      <c r="R13" s="21">
        <v>2.5943640000000001</v>
      </c>
      <c r="S13" s="21"/>
      <c r="T13" s="21"/>
      <c r="U13" s="21"/>
      <c r="V13" s="21"/>
      <c r="W13" s="21">
        <v>3.6791109999999998</v>
      </c>
      <c r="X13" s="21"/>
      <c r="Y13" s="21">
        <v>2.700869</v>
      </c>
      <c r="Z13" s="21"/>
      <c r="AA13" s="21"/>
      <c r="AB13" s="21">
        <v>1.948407</v>
      </c>
    </row>
    <row r="14" spans="1:30" x14ac:dyDescent="0.2">
      <c r="A14" s="23">
        <v>91</v>
      </c>
      <c r="B14" s="23">
        <v>11</v>
      </c>
      <c r="C14" s="23" t="s">
        <v>100</v>
      </c>
      <c r="D14" s="24">
        <v>3.1952449999999999</v>
      </c>
      <c r="E14" s="22">
        <v>91</v>
      </c>
      <c r="F14">
        <v>8</v>
      </c>
      <c r="G14" s="25">
        <v>0.31339600000000001</v>
      </c>
      <c r="H14" s="21">
        <v>5.2070540000000003</v>
      </c>
      <c r="I14" s="21">
        <v>2.154731</v>
      </c>
      <c r="J14" s="28">
        <v>2.7255669999999999</v>
      </c>
      <c r="K14" s="28">
        <v>3.7522069999999998</v>
      </c>
      <c r="L14" s="21">
        <v>3.6911969999999998</v>
      </c>
      <c r="M14" s="21"/>
      <c r="N14" s="21"/>
      <c r="O14" s="21">
        <v>2.5662400000000001</v>
      </c>
      <c r="P14" s="21">
        <v>3.189486</v>
      </c>
      <c r="Q14" s="21"/>
      <c r="R14" s="21">
        <v>2.5943640000000001</v>
      </c>
      <c r="S14" s="21"/>
      <c r="T14" s="21"/>
      <c r="U14" s="21"/>
      <c r="V14" s="21"/>
      <c r="W14" s="21">
        <v>5.2070540000000003</v>
      </c>
      <c r="X14" s="21"/>
      <c r="Y14" s="21">
        <v>2.154731</v>
      </c>
      <c r="Z14" s="21">
        <v>2.8338130000000001</v>
      </c>
      <c r="AA14" s="21">
        <v>3.3250739999999999</v>
      </c>
      <c r="AB14" s="21"/>
    </row>
    <row r="15" spans="1:30" x14ac:dyDescent="0.2">
      <c r="A15" s="23">
        <v>95</v>
      </c>
      <c r="B15" s="23">
        <v>13</v>
      </c>
      <c r="C15" s="23" t="s">
        <v>93</v>
      </c>
      <c r="D15" s="24">
        <v>3.0817739999999998</v>
      </c>
      <c r="E15" s="22">
        <v>95</v>
      </c>
      <c r="F15">
        <v>5</v>
      </c>
      <c r="G15" s="25">
        <v>8.1542900000000001E-2</v>
      </c>
      <c r="H15" s="21">
        <v>3.3011629999999998</v>
      </c>
      <c r="I15" s="21">
        <v>2.7770769999999998</v>
      </c>
      <c r="J15" s="28">
        <v>2.9404159999999999</v>
      </c>
      <c r="K15" s="28">
        <v>3.214439</v>
      </c>
      <c r="L15" s="21">
        <v>2.9792200000000002</v>
      </c>
      <c r="M15" s="21"/>
      <c r="N15" s="21"/>
      <c r="O15" s="21"/>
      <c r="P15" s="21">
        <v>3.189486</v>
      </c>
      <c r="Q15" s="21"/>
      <c r="R15" s="21">
        <v>3.3011629999999998</v>
      </c>
      <c r="S15" s="21"/>
      <c r="T15" s="21"/>
      <c r="U15" s="21"/>
      <c r="V15" s="21"/>
      <c r="W15" s="21"/>
      <c r="X15" s="21"/>
      <c r="Y15" s="21"/>
      <c r="Z15" s="21">
        <v>3.161921</v>
      </c>
      <c r="AA15" s="21">
        <v>2.7770769999999998</v>
      </c>
      <c r="AB15" s="21"/>
    </row>
    <row r="16" spans="1:30" x14ac:dyDescent="0.2">
      <c r="A16" s="23">
        <v>100</v>
      </c>
      <c r="B16" s="23">
        <v>14</v>
      </c>
      <c r="C16" s="23" t="s">
        <v>106</v>
      </c>
      <c r="D16" s="24">
        <v>2.9698500000000001</v>
      </c>
      <c r="E16" s="22">
        <v>100</v>
      </c>
      <c r="F16">
        <v>7</v>
      </c>
      <c r="G16" s="25">
        <v>0.17569389999999999</v>
      </c>
      <c r="H16" s="21">
        <v>3.6911969999999998</v>
      </c>
      <c r="I16" s="21">
        <v>2.325631</v>
      </c>
      <c r="J16" s="28">
        <v>2.6880760000000001</v>
      </c>
      <c r="K16" s="28">
        <v>3.2641830000000001</v>
      </c>
      <c r="L16" s="21">
        <v>3.6911969999999998</v>
      </c>
      <c r="M16" s="21"/>
      <c r="N16" s="21"/>
      <c r="O16" s="21">
        <v>3.0898370000000002</v>
      </c>
      <c r="P16" s="21">
        <v>3.189486</v>
      </c>
      <c r="Q16" s="21"/>
      <c r="R16" s="21">
        <v>2.5943640000000001</v>
      </c>
      <c r="S16" s="21"/>
      <c r="T16" s="21"/>
      <c r="U16" s="21"/>
      <c r="V16" s="21"/>
      <c r="W16" s="21"/>
      <c r="X16" s="21"/>
      <c r="Y16" s="21">
        <v>3.3854030000000002</v>
      </c>
      <c r="Z16" s="21">
        <v>2.325631</v>
      </c>
      <c r="AA16" s="21">
        <v>2.5130279999999998</v>
      </c>
      <c r="AB16" s="21"/>
    </row>
    <row r="17" spans="1:28" x14ac:dyDescent="0.2">
      <c r="A17" s="23">
        <v>100</v>
      </c>
      <c r="B17" s="23">
        <v>14</v>
      </c>
      <c r="C17" s="23" t="s">
        <v>94</v>
      </c>
      <c r="D17" s="24">
        <v>3.0463239999999998</v>
      </c>
      <c r="E17" s="22">
        <v>100</v>
      </c>
      <c r="F17">
        <v>7</v>
      </c>
      <c r="G17" s="25">
        <v>0.31429950000000001</v>
      </c>
      <c r="H17" s="21">
        <v>4.7786759999999999</v>
      </c>
      <c r="I17" s="21">
        <v>2.0262120000000001</v>
      </c>
      <c r="J17" s="28">
        <v>2.5639820000000002</v>
      </c>
      <c r="K17" s="28">
        <v>3.5812810000000002</v>
      </c>
      <c r="L17" s="21">
        <v>4.7786759999999999</v>
      </c>
      <c r="M17" s="21"/>
      <c r="N17" s="21"/>
      <c r="O17" s="21">
        <v>2.0262120000000001</v>
      </c>
      <c r="P17" s="21"/>
      <c r="Q17" s="21"/>
      <c r="R17" s="21">
        <v>2.5943640000000001</v>
      </c>
      <c r="S17" s="21"/>
      <c r="T17" s="21"/>
      <c r="U17" s="21"/>
      <c r="V17" s="21"/>
      <c r="W17" s="21">
        <v>2.5588190000000002</v>
      </c>
      <c r="X17" s="21"/>
      <c r="Y17" s="21">
        <v>3.3854030000000002</v>
      </c>
      <c r="Z17" s="21">
        <v>3.3201339999999999</v>
      </c>
      <c r="AA17" s="21">
        <v>2.6606610000000002</v>
      </c>
      <c r="AB17" s="21"/>
    </row>
    <row r="18" spans="1:28" x14ac:dyDescent="0.2">
      <c r="A18" s="23">
        <v>100</v>
      </c>
      <c r="B18" s="23">
        <v>14</v>
      </c>
      <c r="C18" s="23" t="s">
        <v>88</v>
      </c>
      <c r="D18" s="24">
        <v>2.9810699999999999</v>
      </c>
      <c r="E18" s="22">
        <v>100</v>
      </c>
      <c r="F18">
        <v>3</v>
      </c>
      <c r="G18" s="25">
        <v>0.59121570000000001</v>
      </c>
      <c r="H18" s="21">
        <v>4.4222409999999996</v>
      </c>
      <c r="I18" s="21">
        <v>2.154731</v>
      </c>
      <c r="J18" s="28">
        <v>2.2252329999999998</v>
      </c>
      <c r="K18" s="28">
        <v>3.736907</v>
      </c>
      <c r="L18" s="21">
        <v>2.3662380000000001</v>
      </c>
      <c r="M18" s="21"/>
      <c r="N18" s="21"/>
      <c r="O18" s="21"/>
      <c r="P18" s="21"/>
      <c r="Q18" s="21"/>
      <c r="R18" s="21">
        <v>4.4222409999999996</v>
      </c>
      <c r="S18" s="21"/>
      <c r="T18" s="21"/>
      <c r="U18" s="21"/>
      <c r="V18" s="21"/>
      <c r="W18" s="21"/>
      <c r="X18" s="21"/>
      <c r="Y18" s="21">
        <v>2.154731</v>
      </c>
      <c r="Z18" s="21"/>
      <c r="AA18" s="21"/>
      <c r="AB18" s="21"/>
    </row>
    <row r="19" spans="1:28" x14ac:dyDescent="0.2">
      <c r="A19" s="23">
        <v>100</v>
      </c>
      <c r="B19" s="23">
        <v>14</v>
      </c>
      <c r="C19" s="23" t="s">
        <v>108</v>
      </c>
      <c r="D19" s="24">
        <v>2.9830019999999999</v>
      </c>
      <c r="E19" s="22">
        <v>100</v>
      </c>
      <c r="F19">
        <v>4</v>
      </c>
      <c r="G19" s="25">
        <v>0.28752319999999998</v>
      </c>
      <c r="H19" s="21">
        <v>3.6791109999999998</v>
      </c>
      <c r="I19" s="21">
        <v>2.0841889999999998</v>
      </c>
      <c r="J19" s="28">
        <v>2.5317050000000001</v>
      </c>
      <c r="K19" s="28">
        <v>3.4342990000000002</v>
      </c>
      <c r="L19" s="21">
        <v>2.9792200000000002</v>
      </c>
      <c r="M19" s="21"/>
      <c r="N19" s="21"/>
      <c r="O19" s="21"/>
      <c r="P19" s="21">
        <v>3.189486</v>
      </c>
      <c r="Q19" s="21"/>
      <c r="R19" s="21">
        <v>2.0841889999999998</v>
      </c>
      <c r="S19" s="21"/>
      <c r="T19" s="21"/>
      <c r="U19" s="21"/>
      <c r="V19" s="21"/>
      <c r="W19" s="21">
        <v>3.6791109999999998</v>
      </c>
      <c r="X19" s="21"/>
      <c r="Y19" s="21"/>
      <c r="Z19" s="21"/>
      <c r="AA19" s="21"/>
      <c r="AB19" s="21"/>
    </row>
    <row r="20" spans="1:28" x14ac:dyDescent="0.2">
      <c r="A20" s="23">
        <v>100</v>
      </c>
      <c r="B20" s="23">
        <v>14</v>
      </c>
      <c r="C20" s="23" t="s">
        <v>120</v>
      </c>
      <c r="D20" s="24">
        <v>3.0408040000000001</v>
      </c>
      <c r="E20" s="22">
        <v>100</v>
      </c>
      <c r="F20">
        <v>7</v>
      </c>
      <c r="G20" s="25">
        <v>0.40117239999999998</v>
      </c>
      <c r="H20" s="21">
        <v>5.2070540000000003</v>
      </c>
      <c r="I20" s="21">
        <v>1.7762260000000001</v>
      </c>
      <c r="J20" s="28">
        <v>2.4083139999999998</v>
      </c>
      <c r="K20" s="28">
        <v>3.726477</v>
      </c>
      <c r="L20" s="21">
        <v>1.7762260000000001</v>
      </c>
      <c r="M20" s="21"/>
      <c r="N20" s="21"/>
      <c r="O20" s="21">
        <v>3.0898370000000002</v>
      </c>
      <c r="P20" s="21"/>
      <c r="Q20" s="21"/>
      <c r="R20" s="21">
        <v>3.3011629999999998</v>
      </c>
      <c r="S20" s="21"/>
      <c r="T20" s="21"/>
      <c r="U20" s="21"/>
      <c r="V20" s="21"/>
      <c r="W20" s="21">
        <v>5.2070540000000003</v>
      </c>
      <c r="X20" s="21"/>
      <c r="Y20" s="21">
        <v>2.154731</v>
      </c>
      <c r="Z20" s="21">
        <v>3.4520580000000001</v>
      </c>
      <c r="AA20" s="21">
        <v>2.3045610000000001</v>
      </c>
      <c r="AB20" s="21"/>
    </row>
    <row r="21" spans="1:28" x14ac:dyDescent="0.2">
      <c r="A21" s="23">
        <v>100</v>
      </c>
      <c r="B21" s="23">
        <v>14</v>
      </c>
      <c r="C21" s="23" t="s">
        <v>81</v>
      </c>
      <c r="D21" s="24">
        <v>3.0022850000000001</v>
      </c>
      <c r="E21" s="22">
        <v>100</v>
      </c>
      <c r="F21">
        <v>8</v>
      </c>
      <c r="G21" s="25">
        <v>0.17990500000000001</v>
      </c>
      <c r="H21" s="21">
        <v>3.85284</v>
      </c>
      <c r="I21" s="21">
        <v>2.0841889999999998</v>
      </c>
      <c r="J21" s="28">
        <v>2.7033680000000002</v>
      </c>
      <c r="K21" s="28">
        <v>3.2980930000000002</v>
      </c>
      <c r="L21" s="21">
        <v>2.9792200000000002</v>
      </c>
      <c r="M21" s="21"/>
      <c r="N21" s="21"/>
      <c r="O21" s="21">
        <v>3.85284</v>
      </c>
      <c r="P21" s="21">
        <v>3.189486</v>
      </c>
      <c r="Q21" s="21"/>
      <c r="R21" s="21">
        <v>2.0841889999999998</v>
      </c>
      <c r="S21" s="21"/>
      <c r="T21" s="21"/>
      <c r="U21" s="21"/>
      <c r="V21" s="21"/>
      <c r="W21" s="21">
        <v>2.5588190000000002</v>
      </c>
      <c r="X21" s="21"/>
      <c r="Y21" s="21">
        <v>2.700869</v>
      </c>
      <c r="Z21" s="21">
        <v>3.4141729999999999</v>
      </c>
      <c r="AA21" s="21">
        <v>3.238683</v>
      </c>
      <c r="AB21" s="21"/>
    </row>
    <row r="22" spans="1:28" x14ac:dyDescent="0.2">
      <c r="A22" s="23">
        <v>100</v>
      </c>
      <c r="B22" s="23">
        <v>14</v>
      </c>
      <c r="C22" s="23" t="s">
        <v>279</v>
      </c>
      <c r="D22" s="24">
        <v>2.986329</v>
      </c>
      <c r="E22" s="22">
        <v>100</v>
      </c>
      <c r="F22">
        <v>3</v>
      </c>
      <c r="G22" s="25">
        <v>0.18778120000000001</v>
      </c>
      <c r="H22" s="21">
        <v>3.3854030000000002</v>
      </c>
      <c r="I22" s="21">
        <v>2.5943640000000001</v>
      </c>
      <c r="J22" s="28">
        <v>2.7226499999999998</v>
      </c>
      <c r="K22" s="28">
        <v>3.2500089999999999</v>
      </c>
      <c r="L22" s="21">
        <v>2.9792200000000002</v>
      </c>
      <c r="M22" s="21"/>
      <c r="N22" s="21"/>
      <c r="O22" s="21"/>
      <c r="P22" s="21"/>
      <c r="Q22" s="21"/>
      <c r="R22" s="21">
        <v>2.5943640000000001</v>
      </c>
      <c r="S22" s="21"/>
      <c r="T22" s="21"/>
      <c r="U22" s="21"/>
      <c r="V22" s="21"/>
      <c r="W22" s="21"/>
      <c r="X22" s="21"/>
      <c r="Y22" s="21">
        <v>3.3854030000000002</v>
      </c>
      <c r="Z22" s="21"/>
      <c r="AA22" s="21"/>
      <c r="AB22" s="21"/>
    </row>
    <row r="23" spans="1:28" x14ac:dyDescent="0.2">
      <c r="A23" s="23">
        <v>100</v>
      </c>
      <c r="B23" s="23">
        <v>14</v>
      </c>
      <c r="C23" s="23" t="s">
        <v>117</v>
      </c>
      <c r="D23" s="24">
        <v>2.950526</v>
      </c>
      <c r="E23" s="22">
        <v>100</v>
      </c>
      <c r="F23">
        <v>8</v>
      </c>
      <c r="G23" s="25">
        <v>0.1822839</v>
      </c>
      <c r="H23" s="21">
        <v>3.6791109999999998</v>
      </c>
      <c r="I23" s="21">
        <v>2.0841889999999998</v>
      </c>
      <c r="J23" s="28">
        <v>2.6318709999999998</v>
      </c>
      <c r="K23" s="28">
        <v>3.237943</v>
      </c>
      <c r="L23" s="21">
        <v>2.9792200000000002</v>
      </c>
      <c r="M23" s="21"/>
      <c r="N23" s="21"/>
      <c r="O23" s="21">
        <v>3.0898370000000002</v>
      </c>
      <c r="P23" s="21">
        <v>3.189486</v>
      </c>
      <c r="Q23" s="21"/>
      <c r="R23" s="21">
        <v>2.0841889999999998</v>
      </c>
      <c r="S23" s="21"/>
      <c r="T23" s="21"/>
      <c r="U23" s="21"/>
      <c r="V23" s="21"/>
      <c r="W23" s="21">
        <v>3.6791109999999998</v>
      </c>
      <c r="X23" s="21"/>
      <c r="Y23" s="21">
        <v>2.154731</v>
      </c>
      <c r="Z23" s="21">
        <v>3.1889539999999998</v>
      </c>
      <c r="AA23" s="21">
        <v>3.238683</v>
      </c>
      <c r="AB23" s="21"/>
    </row>
    <row r="24" spans="1:28" x14ac:dyDescent="0.2">
      <c r="A24" s="23">
        <v>112</v>
      </c>
      <c r="B24" s="23">
        <v>22</v>
      </c>
      <c r="C24" s="23" t="s">
        <v>105</v>
      </c>
      <c r="D24" s="24">
        <v>2.8705289999999999</v>
      </c>
      <c r="E24" s="22">
        <v>112</v>
      </c>
      <c r="F24">
        <v>10</v>
      </c>
      <c r="G24" s="25">
        <v>0.15447949999999999</v>
      </c>
      <c r="H24" s="21">
        <v>3.935257</v>
      </c>
      <c r="I24" s="21">
        <v>2.0841889999999998</v>
      </c>
      <c r="J24" s="28">
        <v>2.6246529999999999</v>
      </c>
      <c r="K24" s="28">
        <v>3.132568</v>
      </c>
      <c r="L24" s="21">
        <v>2.9792200000000002</v>
      </c>
      <c r="M24" s="21"/>
      <c r="N24" s="21"/>
      <c r="O24" s="21">
        <v>2.5662400000000001</v>
      </c>
      <c r="P24" s="21">
        <v>3.189486</v>
      </c>
      <c r="Q24" s="21"/>
      <c r="R24" s="21">
        <v>2.0841889999999998</v>
      </c>
      <c r="S24" s="21"/>
      <c r="T24" s="21"/>
      <c r="U24" s="21"/>
      <c r="V24" s="21"/>
      <c r="W24" s="21">
        <v>2.5588190000000002</v>
      </c>
      <c r="X24" s="21">
        <v>3.0505170000000001</v>
      </c>
      <c r="Y24" s="21">
        <v>2.700869</v>
      </c>
      <c r="Z24" s="21">
        <v>3.935257</v>
      </c>
      <c r="AA24" s="21">
        <v>2.4080840000000001</v>
      </c>
      <c r="AB24" s="21">
        <v>3.2326069999999998</v>
      </c>
    </row>
    <row r="25" spans="1:28" x14ac:dyDescent="0.2">
      <c r="A25" s="23">
        <v>118</v>
      </c>
      <c r="B25" s="23">
        <v>23</v>
      </c>
      <c r="C25" s="23" t="s">
        <v>114</v>
      </c>
      <c r="D25" s="24">
        <v>2.7587009999999998</v>
      </c>
      <c r="E25" s="22">
        <v>118</v>
      </c>
      <c r="F25">
        <v>7</v>
      </c>
      <c r="G25" s="25">
        <v>0.2045865</v>
      </c>
      <c r="H25" s="21">
        <v>3.3854030000000002</v>
      </c>
      <c r="I25" s="21">
        <v>1.891732</v>
      </c>
      <c r="J25" s="28">
        <v>2.409402</v>
      </c>
      <c r="K25" s="28">
        <v>3.084975</v>
      </c>
      <c r="L25" s="21">
        <v>2.9792200000000002</v>
      </c>
      <c r="M25" s="21"/>
      <c r="N25" s="21"/>
      <c r="O25" s="21">
        <v>3.0898370000000002</v>
      </c>
      <c r="P25" s="21"/>
      <c r="Q25" s="21"/>
      <c r="R25" s="21">
        <v>3.3011629999999998</v>
      </c>
      <c r="S25" s="21"/>
      <c r="T25" s="21"/>
      <c r="U25" s="21"/>
      <c r="V25" s="21"/>
      <c r="W25" s="21">
        <v>2.5588190000000002</v>
      </c>
      <c r="X25" s="21"/>
      <c r="Y25" s="21">
        <v>3.3854030000000002</v>
      </c>
      <c r="Z25" s="21">
        <v>1.891732</v>
      </c>
      <c r="AA25" s="21">
        <v>2.104733</v>
      </c>
      <c r="AB25" s="21"/>
    </row>
    <row r="26" spans="1:28" x14ac:dyDescent="0.2">
      <c r="A26" s="23">
        <v>120</v>
      </c>
      <c r="B26" s="23">
        <v>24</v>
      </c>
      <c r="C26" s="23" t="s">
        <v>112</v>
      </c>
      <c r="D26" s="24">
        <v>2.690912</v>
      </c>
      <c r="E26" s="22">
        <v>120</v>
      </c>
      <c r="F26">
        <v>9</v>
      </c>
      <c r="G26" s="25">
        <v>0.18179609999999999</v>
      </c>
      <c r="H26" s="21">
        <v>3.641807</v>
      </c>
      <c r="I26" s="21">
        <v>2.0262120000000001</v>
      </c>
      <c r="J26" s="28">
        <v>2.3978660000000001</v>
      </c>
      <c r="K26" s="28">
        <v>2.9946459999999999</v>
      </c>
      <c r="L26" s="21">
        <v>2.3662380000000001</v>
      </c>
      <c r="M26" s="21"/>
      <c r="N26" s="21"/>
      <c r="O26" s="21">
        <v>2.0262120000000001</v>
      </c>
      <c r="P26" s="21">
        <v>3.189486</v>
      </c>
      <c r="Q26" s="21"/>
      <c r="R26" s="21">
        <v>2.0841889999999998</v>
      </c>
      <c r="S26" s="21"/>
      <c r="T26" s="21"/>
      <c r="U26" s="21"/>
      <c r="V26" s="21"/>
      <c r="W26" s="21">
        <v>2.5588190000000002</v>
      </c>
      <c r="X26" s="21"/>
      <c r="Y26" s="21">
        <v>2.154731</v>
      </c>
      <c r="Z26" s="21">
        <v>3.641807</v>
      </c>
      <c r="AA26" s="21">
        <v>3.2185280000000001</v>
      </c>
      <c r="AB26" s="21">
        <v>2.978202</v>
      </c>
    </row>
    <row r="27" spans="1:28" x14ac:dyDescent="0.2">
      <c r="A27" s="23">
        <v>120</v>
      </c>
      <c r="B27" s="23">
        <v>24</v>
      </c>
      <c r="C27" s="23" t="s">
        <v>116</v>
      </c>
      <c r="D27" s="24">
        <v>2.6877219999999999</v>
      </c>
      <c r="E27" s="22">
        <v>120</v>
      </c>
      <c r="F27">
        <v>8</v>
      </c>
      <c r="G27" s="25">
        <v>0.16377539999999999</v>
      </c>
      <c r="H27" s="21">
        <v>3.55132</v>
      </c>
      <c r="I27" s="21">
        <v>2.0097200000000002</v>
      </c>
      <c r="J27" s="28">
        <v>2.4289190000000001</v>
      </c>
      <c r="K27" s="28">
        <v>2.9635910000000001</v>
      </c>
      <c r="L27" s="21">
        <v>2.0097200000000002</v>
      </c>
      <c r="M27" s="21"/>
      <c r="N27" s="21"/>
      <c r="O27" s="21">
        <v>2.2365390000000001</v>
      </c>
      <c r="P27" s="21">
        <v>3.189486</v>
      </c>
      <c r="Q27" s="21"/>
      <c r="R27" s="21">
        <v>2.5943640000000001</v>
      </c>
      <c r="S27" s="21"/>
      <c r="T27" s="21"/>
      <c r="U27" s="21"/>
      <c r="V27" s="21"/>
      <c r="W27" s="21">
        <v>2.5588190000000002</v>
      </c>
      <c r="X27" s="21"/>
      <c r="Y27" s="21">
        <v>2.700869</v>
      </c>
      <c r="Z27" s="21">
        <v>3.55132</v>
      </c>
      <c r="AA27" s="21">
        <v>2.6606610000000002</v>
      </c>
      <c r="AB27" s="21"/>
    </row>
    <row r="28" spans="1:28" x14ac:dyDescent="0.2">
      <c r="A28" s="23">
        <v>134</v>
      </c>
      <c r="B28" s="23">
        <v>26</v>
      </c>
      <c r="C28" s="23" t="s">
        <v>141</v>
      </c>
      <c r="D28" s="24">
        <v>2.4522469999999998</v>
      </c>
      <c r="E28" s="22">
        <v>134</v>
      </c>
      <c r="F28">
        <v>9</v>
      </c>
      <c r="G28" s="25">
        <v>0.1898157</v>
      </c>
      <c r="H28" s="21">
        <v>3.6791109999999998</v>
      </c>
      <c r="I28" s="21">
        <v>1.8761159999999999</v>
      </c>
      <c r="J28" s="28">
        <v>2.1545329999999998</v>
      </c>
      <c r="K28" s="28">
        <v>2.7796150000000002</v>
      </c>
      <c r="L28" s="21">
        <v>2.9792200000000002</v>
      </c>
      <c r="M28" s="21"/>
      <c r="N28" s="21"/>
      <c r="O28" s="21">
        <v>2.2365390000000001</v>
      </c>
      <c r="P28" s="21">
        <v>1.8761159999999999</v>
      </c>
      <c r="Q28" s="21"/>
      <c r="R28" s="21">
        <v>2.0841889999999998</v>
      </c>
      <c r="S28" s="21"/>
      <c r="T28" s="21"/>
      <c r="U28" s="21"/>
      <c r="V28" s="21"/>
      <c r="W28" s="21">
        <v>3.6791109999999998</v>
      </c>
      <c r="X28" s="21"/>
      <c r="Y28" s="21">
        <v>2.154731</v>
      </c>
      <c r="Z28" s="21">
        <v>2.9066200000000002</v>
      </c>
      <c r="AA28" s="21">
        <v>2.2526660000000001</v>
      </c>
      <c r="AB28" s="21">
        <v>1.9010290000000001</v>
      </c>
    </row>
    <row r="29" spans="1:28" x14ac:dyDescent="0.2">
      <c r="A29" s="23">
        <v>134</v>
      </c>
      <c r="B29" s="23">
        <v>26</v>
      </c>
      <c r="C29" s="23" t="s">
        <v>119</v>
      </c>
      <c r="D29" s="24">
        <v>2.475597</v>
      </c>
      <c r="E29" s="22">
        <v>134</v>
      </c>
      <c r="F29">
        <v>4</v>
      </c>
      <c r="G29" s="25">
        <v>0.5560505</v>
      </c>
      <c r="H29" s="21">
        <v>4.4222409999999996</v>
      </c>
      <c r="I29" s="21">
        <v>1.7762260000000001</v>
      </c>
      <c r="J29" s="28">
        <v>1.803652</v>
      </c>
      <c r="K29" s="28">
        <v>3.1540859999999999</v>
      </c>
      <c r="L29" s="21">
        <v>1.7762260000000001</v>
      </c>
      <c r="M29" s="21"/>
      <c r="N29" s="21"/>
      <c r="O29" s="21">
        <v>1.885931</v>
      </c>
      <c r="P29" s="21"/>
      <c r="Q29" s="21"/>
      <c r="R29" s="21">
        <v>4.4222409999999996</v>
      </c>
      <c r="S29" s="21"/>
      <c r="T29" s="21"/>
      <c r="U29" s="21"/>
      <c r="V29" s="21"/>
      <c r="W29" s="21"/>
      <c r="X29" s="21"/>
      <c r="Y29" s="21">
        <v>1.8179890000000001</v>
      </c>
      <c r="Z29" s="21"/>
      <c r="AA29" s="21"/>
      <c r="AB29" s="21"/>
    </row>
    <row r="30" spans="1:28" x14ac:dyDescent="0.2">
      <c r="A30" s="23">
        <v>134</v>
      </c>
      <c r="B30" s="23">
        <v>26</v>
      </c>
      <c r="C30" s="23" t="s">
        <v>121</v>
      </c>
      <c r="D30" s="24">
        <v>2.5404589999999998</v>
      </c>
      <c r="E30" s="22">
        <v>134</v>
      </c>
      <c r="F30">
        <v>5</v>
      </c>
      <c r="G30" s="25">
        <v>0.1687389</v>
      </c>
      <c r="H30" s="21">
        <v>3.0898370000000002</v>
      </c>
      <c r="I30" s="21">
        <v>1.950985</v>
      </c>
      <c r="J30" s="28">
        <v>2.261806</v>
      </c>
      <c r="K30" s="28">
        <v>2.8138540000000001</v>
      </c>
      <c r="L30" s="21">
        <v>2.3662380000000001</v>
      </c>
      <c r="M30" s="21"/>
      <c r="N30" s="21"/>
      <c r="O30" s="21">
        <v>3.0898370000000002</v>
      </c>
      <c r="P30" s="21"/>
      <c r="Q30" s="21"/>
      <c r="R30" s="21">
        <v>2.5943640000000001</v>
      </c>
      <c r="S30" s="21"/>
      <c r="T30" s="21"/>
      <c r="U30" s="21"/>
      <c r="V30" s="21"/>
      <c r="W30" s="21">
        <v>1.950985</v>
      </c>
      <c r="X30" s="21"/>
      <c r="Y30" s="21">
        <v>2.700869</v>
      </c>
      <c r="Z30" s="21"/>
      <c r="AA30" s="21"/>
      <c r="AB30" s="21"/>
    </row>
    <row r="31" spans="1:28" x14ac:dyDescent="0.2">
      <c r="A31" s="23">
        <v>134</v>
      </c>
      <c r="B31" s="23">
        <v>26</v>
      </c>
      <c r="C31" s="23" t="s">
        <v>134</v>
      </c>
      <c r="D31" s="24">
        <v>2.460909</v>
      </c>
      <c r="E31" s="22">
        <v>134</v>
      </c>
      <c r="F31">
        <v>6</v>
      </c>
      <c r="G31" s="25">
        <v>0.15362219999999999</v>
      </c>
      <c r="H31" s="21">
        <v>2.9792200000000002</v>
      </c>
      <c r="I31" s="21">
        <v>1.8761159999999999</v>
      </c>
      <c r="J31" s="28">
        <v>2.197953</v>
      </c>
      <c r="K31" s="28">
        <v>2.7148270000000001</v>
      </c>
      <c r="L31" s="21">
        <v>2.9792200000000002</v>
      </c>
      <c r="M31" s="21"/>
      <c r="N31" s="21"/>
      <c r="O31" s="21">
        <v>2.5662400000000001</v>
      </c>
      <c r="P31" s="21">
        <v>1.8761159999999999</v>
      </c>
      <c r="Q31" s="21"/>
      <c r="R31" s="21">
        <v>2.0841889999999998</v>
      </c>
      <c r="S31" s="21"/>
      <c r="T31" s="21"/>
      <c r="U31" s="21"/>
      <c r="V31" s="21"/>
      <c r="W31" s="21">
        <v>2.5588190000000002</v>
      </c>
      <c r="X31" s="21"/>
      <c r="Y31" s="21">
        <v>2.700869</v>
      </c>
      <c r="Z31" s="21"/>
      <c r="AA31" s="21"/>
      <c r="AB31" s="21"/>
    </row>
    <row r="32" spans="1:28" x14ac:dyDescent="0.2">
      <c r="A32" s="23">
        <v>143</v>
      </c>
      <c r="B32" s="23">
        <v>30</v>
      </c>
      <c r="C32" s="23" t="s">
        <v>151</v>
      </c>
      <c r="D32" s="24">
        <v>2.4107069999999999</v>
      </c>
      <c r="E32" s="22">
        <v>143</v>
      </c>
      <c r="F32">
        <v>3</v>
      </c>
      <c r="G32" s="25">
        <v>0.37361169999999999</v>
      </c>
      <c r="H32" s="21">
        <v>3.3011629999999998</v>
      </c>
      <c r="I32" s="21">
        <v>1.7762260000000001</v>
      </c>
      <c r="J32" s="28">
        <v>1.9023939999999999</v>
      </c>
      <c r="K32" s="28">
        <v>2.919019</v>
      </c>
      <c r="L32" s="21">
        <v>1.7762260000000001</v>
      </c>
      <c r="M32" s="21"/>
      <c r="N32" s="21"/>
      <c r="O32" s="21"/>
      <c r="P32" s="21"/>
      <c r="Q32" s="21"/>
      <c r="R32" s="21">
        <v>3.3011629999999998</v>
      </c>
      <c r="S32" s="21"/>
      <c r="T32" s="21"/>
      <c r="U32" s="21"/>
      <c r="V32" s="21"/>
      <c r="W32" s="21"/>
      <c r="X32" s="21"/>
      <c r="Y32" s="21">
        <v>2.154731</v>
      </c>
      <c r="Z32" s="21"/>
      <c r="AA32" s="21"/>
      <c r="AB32" s="21"/>
    </row>
    <row r="33" spans="1:28" x14ac:dyDescent="0.2">
      <c r="A33" s="23">
        <v>143</v>
      </c>
      <c r="B33" s="23">
        <v>30</v>
      </c>
      <c r="C33" s="23" t="s">
        <v>139</v>
      </c>
      <c r="D33" s="24">
        <v>2.4273479999999998</v>
      </c>
      <c r="E33" s="22">
        <v>143</v>
      </c>
      <c r="F33">
        <v>6</v>
      </c>
      <c r="G33" s="25">
        <v>0.18425549999999999</v>
      </c>
      <c r="H33" s="21">
        <v>3.3011629999999998</v>
      </c>
      <c r="I33" s="21">
        <v>1.9929190000000001</v>
      </c>
      <c r="J33" s="28">
        <v>2.1435230000000001</v>
      </c>
      <c r="K33" s="28">
        <v>2.7453949999999998</v>
      </c>
      <c r="L33" s="21">
        <v>2.0097200000000002</v>
      </c>
      <c r="M33" s="21"/>
      <c r="N33" s="21"/>
      <c r="O33" s="21">
        <v>2.5662400000000001</v>
      </c>
      <c r="P33" s="21"/>
      <c r="Q33" s="21"/>
      <c r="R33" s="21">
        <v>3.3011629999999998</v>
      </c>
      <c r="S33" s="21"/>
      <c r="T33" s="21"/>
      <c r="U33" s="21"/>
      <c r="V33" s="21"/>
      <c r="W33" s="21"/>
      <c r="X33" s="21"/>
      <c r="Y33" s="21">
        <v>2.154731</v>
      </c>
      <c r="Z33" s="21">
        <v>1.9929190000000001</v>
      </c>
      <c r="AA33" s="21">
        <v>2.539317</v>
      </c>
      <c r="AB33" s="21"/>
    </row>
    <row r="34" spans="1:28" x14ac:dyDescent="0.2">
      <c r="A34" s="23">
        <v>143</v>
      </c>
      <c r="B34" s="23">
        <v>30</v>
      </c>
      <c r="C34" s="23" t="s">
        <v>132</v>
      </c>
      <c r="D34" s="24">
        <v>2.4493360000000002</v>
      </c>
      <c r="E34" s="22">
        <v>143</v>
      </c>
      <c r="F34">
        <v>10</v>
      </c>
      <c r="G34" s="25">
        <v>0.14377329999999999</v>
      </c>
      <c r="H34" s="21">
        <v>3.189486</v>
      </c>
      <c r="I34" s="21">
        <v>1.9010290000000001</v>
      </c>
      <c r="J34" s="28">
        <v>2.2138460000000002</v>
      </c>
      <c r="K34" s="28">
        <v>2.6885460000000001</v>
      </c>
      <c r="L34" s="21">
        <v>2.3662380000000001</v>
      </c>
      <c r="M34" s="21"/>
      <c r="N34" s="21"/>
      <c r="O34" s="21">
        <v>3.0898370000000002</v>
      </c>
      <c r="P34" s="21">
        <v>3.189486</v>
      </c>
      <c r="Q34" s="21"/>
      <c r="R34" s="21">
        <v>2.0841889999999998</v>
      </c>
      <c r="S34" s="21"/>
      <c r="T34" s="21"/>
      <c r="U34" s="21"/>
      <c r="V34" s="21"/>
      <c r="W34" s="21">
        <v>1.950985</v>
      </c>
      <c r="X34" s="21">
        <v>1.938191</v>
      </c>
      <c r="Y34" s="21">
        <v>2.700869</v>
      </c>
      <c r="Z34" s="21">
        <v>2.8046549999999999</v>
      </c>
      <c r="AA34" s="21">
        <v>1.9010290000000001</v>
      </c>
      <c r="AB34" s="21">
        <v>2.4678849999999999</v>
      </c>
    </row>
    <row r="35" spans="1:28" x14ac:dyDescent="0.2">
      <c r="A35" s="23">
        <v>143</v>
      </c>
      <c r="B35" s="23">
        <v>30</v>
      </c>
      <c r="C35" s="23" t="s">
        <v>135</v>
      </c>
      <c r="D35" s="24">
        <v>2.3821379999999999</v>
      </c>
      <c r="E35" s="22">
        <v>143</v>
      </c>
      <c r="F35">
        <v>5</v>
      </c>
      <c r="G35" s="25">
        <v>7.6147099999999995E-2</v>
      </c>
      <c r="H35" s="21">
        <v>2.5943640000000001</v>
      </c>
      <c r="I35" s="21">
        <v>2.154731</v>
      </c>
      <c r="J35" s="28">
        <v>2.2556949999999998</v>
      </c>
      <c r="K35" s="28">
        <v>2.5085809999999999</v>
      </c>
      <c r="L35" s="21">
        <v>2.3662380000000001</v>
      </c>
      <c r="M35" s="21"/>
      <c r="N35" s="21"/>
      <c r="O35" s="21">
        <v>2.2365390000000001</v>
      </c>
      <c r="P35" s="21"/>
      <c r="Q35" s="21"/>
      <c r="R35" s="21">
        <v>2.5943640000000001</v>
      </c>
      <c r="S35" s="21"/>
      <c r="T35" s="21"/>
      <c r="U35" s="21"/>
      <c r="V35" s="21"/>
      <c r="W35" s="21">
        <v>2.5588190000000002</v>
      </c>
      <c r="X35" s="21"/>
      <c r="Y35" s="21">
        <v>2.154731</v>
      </c>
      <c r="Z35" s="21"/>
      <c r="AA35" s="21"/>
      <c r="AB35" s="21"/>
    </row>
    <row r="36" spans="1:28" x14ac:dyDescent="0.2">
      <c r="A36" s="23">
        <v>143</v>
      </c>
      <c r="B36" s="23">
        <v>30</v>
      </c>
      <c r="C36" s="23" t="s">
        <v>128</v>
      </c>
      <c r="D36" s="24">
        <v>2.433897</v>
      </c>
      <c r="E36" s="22">
        <v>143</v>
      </c>
      <c r="F36">
        <v>9</v>
      </c>
      <c r="G36" s="25">
        <v>0.13358600000000001</v>
      </c>
      <c r="H36" s="21">
        <v>3.189486</v>
      </c>
      <c r="I36" s="21">
        <v>2.0742609999999999</v>
      </c>
      <c r="J36" s="28">
        <v>2.2291620000000001</v>
      </c>
      <c r="K36" s="28">
        <v>2.6673260000000001</v>
      </c>
      <c r="L36" s="21">
        <v>2.3662380000000001</v>
      </c>
      <c r="M36" s="21"/>
      <c r="N36" s="21"/>
      <c r="O36" s="21">
        <v>3.0898370000000002</v>
      </c>
      <c r="P36" s="21">
        <v>3.189486</v>
      </c>
      <c r="Q36" s="21"/>
      <c r="R36" s="21">
        <v>2.0841889999999998</v>
      </c>
      <c r="S36" s="21"/>
      <c r="T36" s="21"/>
      <c r="U36" s="21"/>
      <c r="V36" s="21"/>
      <c r="W36" s="21">
        <v>2.5588190000000002</v>
      </c>
      <c r="X36" s="21"/>
      <c r="Y36" s="21">
        <v>2.154731</v>
      </c>
      <c r="Z36" s="21">
        <v>2.0742609999999999</v>
      </c>
      <c r="AA36" s="21">
        <v>2.104733</v>
      </c>
      <c r="AB36" s="21">
        <v>2.2827829999999998</v>
      </c>
    </row>
    <row r="37" spans="1:28" x14ac:dyDescent="0.2">
      <c r="A37" s="23">
        <v>154</v>
      </c>
      <c r="B37" s="23">
        <v>35</v>
      </c>
      <c r="C37" s="23" t="s">
        <v>150</v>
      </c>
      <c r="D37" s="24">
        <v>2.2104240000000002</v>
      </c>
      <c r="E37" s="22">
        <v>154</v>
      </c>
      <c r="F37">
        <v>4</v>
      </c>
      <c r="G37" s="25">
        <v>5.2146699999999997E-2</v>
      </c>
      <c r="H37" s="21">
        <v>2.3662380000000001</v>
      </c>
      <c r="I37" s="21">
        <v>2.0841889999999998</v>
      </c>
      <c r="J37" s="28">
        <v>2.122277</v>
      </c>
      <c r="K37" s="28">
        <v>2.3013880000000002</v>
      </c>
      <c r="L37" s="21">
        <v>2.3662380000000001</v>
      </c>
      <c r="M37" s="21"/>
      <c r="N37" s="21"/>
      <c r="O37" s="21">
        <v>2.2365390000000001</v>
      </c>
      <c r="P37" s="21"/>
      <c r="Q37" s="21"/>
      <c r="R37" s="21">
        <v>2.0841889999999998</v>
      </c>
      <c r="S37" s="21"/>
      <c r="T37" s="21"/>
      <c r="U37" s="21"/>
      <c r="V37" s="21"/>
      <c r="W37" s="21"/>
      <c r="X37" s="21"/>
      <c r="Y37" s="21">
        <v>2.154731</v>
      </c>
      <c r="Z37" s="21"/>
      <c r="AA37" s="21"/>
      <c r="AB37" s="21"/>
    </row>
    <row r="38" spans="1:28" x14ac:dyDescent="0.2">
      <c r="A38" s="23">
        <v>154</v>
      </c>
      <c r="B38" s="23">
        <v>35</v>
      </c>
      <c r="C38" s="23" t="s">
        <v>181</v>
      </c>
      <c r="D38" s="24">
        <v>2.1543369999999999</v>
      </c>
      <c r="E38" s="22">
        <v>154</v>
      </c>
      <c r="F38">
        <v>6</v>
      </c>
      <c r="G38" s="25">
        <v>0.1002416</v>
      </c>
      <c r="H38" s="21">
        <v>2.5588190000000002</v>
      </c>
      <c r="I38" s="21">
        <v>1.8761159999999999</v>
      </c>
      <c r="J38" s="28">
        <v>1.993832</v>
      </c>
      <c r="K38" s="28">
        <v>2.3151290000000002</v>
      </c>
      <c r="L38" s="21">
        <v>2.3662380000000001</v>
      </c>
      <c r="M38" s="21"/>
      <c r="N38" s="21"/>
      <c r="O38" s="21">
        <v>1.885931</v>
      </c>
      <c r="P38" s="21">
        <v>1.8761159999999999</v>
      </c>
      <c r="Q38" s="21"/>
      <c r="R38" s="21">
        <v>2.0841889999999998</v>
      </c>
      <c r="S38" s="21"/>
      <c r="T38" s="21"/>
      <c r="U38" s="21"/>
      <c r="V38" s="21"/>
      <c r="W38" s="21">
        <v>2.5588190000000002</v>
      </c>
      <c r="X38" s="21"/>
      <c r="Y38" s="21">
        <v>2.154731</v>
      </c>
      <c r="Z38" s="21"/>
      <c r="AA38" s="21"/>
      <c r="AB38" s="21"/>
    </row>
    <row r="39" spans="1:28" x14ac:dyDescent="0.2">
      <c r="A39" s="23">
        <v>154</v>
      </c>
      <c r="B39" s="23">
        <v>35</v>
      </c>
      <c r="C39" s="23" t="s">
        <v>142</v>
      </c>
      <c r="D39" s="24">
        <v>2.2337039999999999</v>
      </c>
      <c r="E39" s="22">
        <v>154</v>
      </c>
      <c r="F39">
        <v>8</v>
      </c>
      <c r="G39" s="25">
        <v>0.15260960000000001</v>
      </c>
      <c r="H39" s="21">
        <v>3.189486</v>
      </c>
      <c r="I39" s="21">
        <v>1.8179890000000001</v>
      </c>
      <c r="J39" s="28">
        <v>2.0022280000000001</v>
      </c>
      <c r="K39" s="28">
        <v>2.5017399999999999</v>
      </c>
      <c r="L39" s="21">
        <v>2.3662380000000001</v>
      </c>
      <c r="M39" s="21"/>
      <c r="N39" s="21"/>
      <c r="O39" s="21">
        <v>1.885931</v>
      </c>
      <c r="P39" s="21">
        <v>3.189486</v>
      </c>
      <c r="Q39" s="21"/>
      <c r="R39" s="21">
        <v>2.0841889999999998</v>
      </c>
      <c r="S39" s="21"/>
      <c r="T39" s="21"/>
      <c r="U39" s="21"/>
      <c r="V39" s="21"/>
      <c r="W39" s="21">
        <v>2.5588190000000002</v>
      </c>
      <c r="X39" s="21"/>
      <c r="Y39" s="21">
        <v>1.8179890000000001</v>
      </c>
      <c r="Z39" s="21">
        <v>2.0752440000000001</v>
      </c>
      <c r="AA39" s="21">
        <v>1.891732</v>
      </c>
      <c r="AB39" s="21"/>
    </row>
    <row r="40" spans="1:28" x14ac:dyDescent="0.2">
      <c r="A40" s="23">
        <v>154</v>
      </c>
      <c r="B40" s="23">
        <v>35</v>
      </c>
      <c r="C40" s="23" t="s">
        <v>152</v>
      </c>
      <c r="D40" s="24">
        <v>2.2018650000000002</v>
      </c>
      <c r="E40" s="22">
        <v>154</v>
      </c>
      <c r="F40">
        <v>4</v>
      </c>
      <c r="G40" s="25">
        <v>0.104936</v>
      </c>
      <c r="H40" s="21">
        <v>2.5588190000000002</v>
      </c>
      <c r="I40" s="21">
        <v>2.0097200000000002</v>
      </c>
      <c r="J40" s="28">
        <v>2.0469550000000001</v>
      </c>
      <c r="K40" s="28">
        <v>2.3567749999999998</v>
      </c>
      <c r="L40" s="21">
        <v>2.0097200000000002</v>
      </c>
      <c r="M40" s="21"/>
      <c r="N40" s="21"/>
      <c r="O40" s="21"/>
      <c r="P40" s="21"/>
      <c r="Q40" s="21"/>
      <c r="R40" s="21">
        <v>2.0841889999999998</v>
      </c>
      <c r="S40" s="21"/>
      <c r="T40" s="21"/>
      <c r="U40" s="21"/>
      <c r="V40" s="21"/>
      <c r="W40" s="21">
        <v>2.5588190000000002</v>
      </c>
      <c r="X40" s="21"/>
      <c r="Y40" s="21">
        <v>2.154731</v>
      </c>
      <c r="Z40" s="21"/>
      <c r="AA40" s="21"/>
      <c r="AB40" s="21"/>
    </row>
    <row r="41" spans="1:28" x14ac:dyDescent="0.2">
      <c r="A41" s="23">
        <v>154</v>
      </c>
      <c r="B41" s="23">
        <v>35</v>
      </c>
      <c r="C41" s="23" t="s">
        <v>153</v>
      </c>
      <c r="D41" s="24">
        <v>2.24349</v>
      </c>
      <c r="E41" s="22">
        <v>154</v>
      </c>
      <c r="F41">
        <v>9</v>
      </c>
      <c r="G41" s="25">
        <v>0.1218993</v>
      </c>
      <c r="H41" s="21">
        <v>2.700869</v>
      </c>
      <c r="I41" s="21">
        <v>1.5034799999999999</v>
      </c>
      <c r="J41" s="28">
        <v>2.0347499999999998</v>
      </c>
      <c r="K41" s="28">
        <v>2.4357829999999998</v>
      </c>
      <c r="L41" s="21">
        <v>2.3662380000000001</v>
      </c>
      <c r="M41" s="21"/>
      <c r="N41" s="21"/>
      <c r="O41" s="21">
        <v>2.5662400000000001</v>
      </c>
      <c r="P41" s="21">
        <v>1.8761159999999999</v>
      </c>
      <c r="Q41" s="21"/>
      <c r="R41" s="21">
        <v>1.5034799999999999</v>
      </c>
      <c r="S41" s="21"/>
      <c r="T41" s="21"/>
      <c r="U41" s="21"/>
      <c r="V41" s="21"/>
      <c r="W41" s="21">
        <v>2.5588190000000002</v>
      </c>
      <c r="X41" s="21"/>
      <c r="Y41" s="21">
        <v>2.700869</v>
      </c>
      <c r="Z41" s="21">
        <v>2.3045610000000001</v>
      </c>
      <c r="AA41" s="21">
        <v>2.3192020000000002</v>
      </c>
      <c r="AB41" s="21">
        <v>1.995889</v>
      </c>
    </row>
    <row r="42" spans="1:28" x14ac:dyDescent="0.2">
      <c r="A42" s="23">
        <v>154</v>
      </c>
      <c r="B42" s="23">
        <v>35</v>
      </c>
      <c r="C42" s="23" t="s">
        <v>137</v>
      </c>
      <c r="D42" s="24">
        <v>2.2297669999999998</v>
      </c>
      <c r="E42" s="22">
        <v>154</v>
      </c>
      <c r="F42">
        <v>8</v>
      </c>
      <c r="G42" s="25">
        <v>0.36852210000000002</v>
      </c>
      <c r="H42" s="21">
        <v>3.7866439999999999</v>
      </c>
      <c r="I42" s="21">
        <v>0.93055639999999995</v>
      </c>
      <c r="J42" s="28">
        <v>1.6277440000000001</v>
      </c>
      <c r="K42" s="28">
        <v>2.853831</v>
      </c>
      <c r="L42" s="21">
        <v>1.4779450000000001</v>
      </c>
      <c r="M42" s="21"/>
      <c r="N42" s="21"/>
      <c r="O42" s="21">
        <v>1.481738</v>
      </c>
      <c r="P42" s="21">
        <v>3.189486</v>
      </c>
      <c r="Q42" s="21"/>
      <c r="R42" s="21">
        <v>2.0841889999999998</v>
      </c>
      <c r="S42" s="21"/>
      <c r="T42" s="21"/>
      <c r="U42" s="21"/>
      <c r="V42" s="21"/>
      <c r="W42" s="21">
        <v>0.93055639999999995</v>
      </c>
      <c r="X42" s="21"/>
      <c r="Y42" s="21">
        <v>1.367659</v>
      </c>
      <c r="Z42" s="21">
        <v>3.7866439999999999</v>
      </c>
      <c r="AA42" s="21">
        <v>3.519914</v>
      </c>
      <c r="AB42" s="21"/>
    </row>
    <row r="43" spans="1:28" x14ac:dyDescent="0.2">
      <c r="A43" s="23">
        <v>164</v>
      </c>
      <c r="B43" s="23">
        <v>41</v>
      </c>
      <c r="C43" s="23" t="s">
        <v>158</v>
      </c>
      <c r="D43" s="24">
        <v>2.110293</v>
      </c>
      <c r="E43" s="22">
        <v>164</v>
      </c>
      <c r="F43">
        <v>6</v>
      </c>
      <c r="G43" s="25">
        <v>0.1110718</v>
      </c>
      <c r="H43" s="21">
        <v>2.5662400000000001</v>
      </c>
      <c r="I43" s="21">
        <v>1.8179890000000001</v>
      </c>
      <c r="J43" s="28">
        <v>1.9384269999999999</v>
      </c>
      <c r="K43" s="28">
        <v>2.3042099999999999</v>
      </c>
      <c r="L43" s="21">
        <v>2.3662380000000001</v>
      </c>
      <c r="M43" s="21"/>
      <c r="N43" s="21"/>
      <c r="O43" s="21">
        <v>2.5662400000000001</v>
      </c>
      <c r="P43" s="21">
        <v>1.8761159999999999</v>
      </c>
      <c r="Q43" s="21"/>
      <c r="R43" s="21">
        <v>2.0841889999999998</v>
      </c>
      <c r="S43" s="21"/>
      <c r="T43" s="21"/>
      <c r="U43" s="21"/>
      <c r="V43" s="21"/>
      <c r="W43" s="21">
        <v>1.950985</v>
      </c>
      <c r="X43" s="21"/>
      <c r="Y43" s="21">
        <v>1.8179890000000001</v>
      </c>
      <c r="Z43" s="21"/>
      <c r="AA43" s="21"/>
      <c r="AB43" s="21"/>
    </row>
    <row r="44" spans="1:28" x14ac:dyDescent="0.2">
      <c r="A44" s="23">
        <v>168</v>
      </c>
      <c r="B44" s="23">
        <v>42</v>
      </c>
      <c r="C44" s="23" t="s">
        <v>161</v>
      </c>
      <c r="D44" s="24">
        <v>2.0050349999999999</v>
      </c>
      <c r="E44" s="22">
        <v>168</v>
      </c>
      <c r="F44">
        <v>8</v>
      </c>
      <c r="G44" s="25">
        <v>0.1016714</v>
      </c>
      <c r="H44" s="21">
        <v>2.5588190000000002</v>
      </c>
      <c r="I44" s="21">
        <v>1.5034799999999999</v>
      </c>
      <c r="J44" s="28">
        <v>1.8415189999999999</v>
      </c>
      <c r="K44" s="28">
        <v>2.1744840000000001</v>
      </c>
      <c r="L44" s="21">
        <v>2.0097200000000002</v>
      </c>
      <c r="M44" s="21"/>
      <c r="N44" s="21"/>
      <c r="O44" s="21">
        <v>1.885931</v>
      </c>
      <c r="P44" s="21">
        <v>1.8761159999999999</v>
      </c>
      <c r="Q44" s="21"/>
      <c r="R44" s="21">
        <v>1.5034799999999999</v>
      </c>
      <c r="S44" s="21"/>
      <c r="T44" s="21"/>
      <c r="U44" s="21"/>
      <c r="V44" s="21"/>
      <c r="W44" s="21">
        <v>2.5588190000000002</v>
      </c>
      <c r="X44" s="21"/>
      <c r="Y44" s="21">
        <v>2.154731</v>
      </c>
      <c r="Z44" s="21">
        <v>2.212148</v>
      </c>
      <c r="AA44" s="21">
        <v>1.839337</v>
      </c>
      <c r="AB44" s="21"/>
    </row>
    <row r="45" spans="1:28" x14ac:dyDescent="0.2">
      <c r="A45" s="23">
        <v>168</v>
      </c>
      <c r="B45" s="23">
        <v>42</v>
      </c>
      <c r="C45" s="23" t="s">
        <v>164</v>
      </c>
      <c r="D45" s="24">
        <v>2.0404629999999999</v>
      </c>
      <c r="E45" s="22">
        <v>168</v>
      </c>
      <c r="F45">
        <v>6</v>
      </c>
      <c r="G45" s="25">
        <v>5.47903E-2</v>
      </c>
      <c r="H45" s="21">
        <v>2.2827829999999998</v>
      </c>
      <c r="I45" s="21">
        <v>1.8179890000000001</v>
      </c>
      <c r="J45" s="28">
        <v>1.9526140000000001</v>
      </c>
      <c r="K45" s="28">
        <v>2.1283129999999999</v>
      </c>
      <c r="L45" s="21">
        <v>2.0097200000000002</v>
      </c>
      <c r="M45" s="21"/>
      <c r="N45" s="21"/>
      <c r="O45" s="21">
        <v>2.0262120000000001</v>
      </c>
      <c r="P45" s="21"/>
      <c r="Q45" s="21"/>
      <c r="R45" s="21">
        <v>2.0841889999999998</v>
      </c>
      <c r="S45" s="21"/>
      <c r="T45" s="21"/>
      <c r="U45" s="21"/>
      <c r="V45" s="21"/>
      <c r="W45" s="21"/>
      <c r="X45" s="21"/>
      <c r="Y45" s="21">
        <v>1.8179890000000001</v>
      </c>
      <c r="Z45" s="21">
        <v>2.2827829999999998</v>
      </c>
      <c r="AA45" s="21">
        <v>2.0218880000000001</v>
      </c>
      <c r="AB45" s="21"/>
    </row>
    <row r="46" spans="1:28" x14ac:dyDescent="0.2">
      <c r="A46" s="23">
        <v>168</v>
      </c>
      <c r="B46" s="23">
        <v>42</v>
      </c>
      <c r="C46" s="23" t="s">
        <v>280</v>
      </c>
      <c r="D46" s="24">
        <v>2.0210669999999999</v>
      </c>
      <c r="E46" s="22">
        <v>168</v>
      </c>
      <c r="F46">
        <v>5</v>
      </c>
      <c r="G46" s="25">
        <v>8.61822E-2</v>
      </c>
      <c r="H46" s="21">
        <v>2.3662380000000001</v>
      </c>
      <c r="I46" s="21">
        <v>1.8179890000000001</v>
      </c>
      <c r="J46" s="28">
        <v>1.8848180000000001</v>
      </c>
      <c r="K46" s="28">
        <v>2.1703679999999999</v>
      </c>
      <c r="L46" s="21">
        <v>2.3662380000000001</v>
      </c>
      <c r="M46" s="21"/>
      <c r="N46" s="21"/>
      <c r="O46" s="21">
        <v>1.885931</v>
      </c>
      <c r="P46" s="21"/>
      <c r="Q46" s="21"/>
      <c r="R46" s="21">
        <v>2.0841889999999998</v>
      </c>
      <c r="S46" s="21"/>
      <c r="T46" s="21"/>
      <c r="U46" s="21"/>
      <c r="V46" s="21"/>
      <c r="W46" s="21">
        <v>1.950985</v>
      </c>
      <c r="X46" s="21"/>
      <c r="Y46" s="21">
        <v>1.8179890000000001</v>
      </c>
      <c r="Z46" s="21"/>
      <c r="AA46" s="21"/>
      <c r="AB46" s="21"/>
    </row>
    <row r="47" spans="1:28" x14ac:dyDescent="0.2">
      <c r="A47" s="23">
        <v>172</v>
      </c>
      <c r="B47" s="23">
        <v>45</v>
      </c>
      <c r="C47" s="23" t="s">
        <v>163</v>
      </c>
      <c r="D47" s="24">
        <v>1.935236</v>
      </c>
      <c r="E47" s="22">
        <v>172</v>
      </c>
      <c r="F47">
        <v>6</v>
      </c>
      <c r="G47" s="25">
        <v>0.1389261</v>
      </c>
      <c r="H47" s="21">
        <v>2.5325980000000001</v>
      </c>
      <c r="I47" s="21">
        <v>1.5034799999999999</v>
      </c>
      <c r="J47" s="28">
        <v>1.7174469999999999</v>
      </c>
      <c r="K47" s="28">
        <v>2.1765140000000001</v>
      </c>
      <c r="L47" s="21">
        <v>1.7762260000000001</v>
      </c>
      <c r="M47" s="21"/>
      <c r="N47" s="21"/>
      <c r="O47" s="21">
        <v>2.2365390000000001</v>
      </c>
      <c r="P47" s="21"/>
      <c r="Q47" s="21"/>
      <c r="R47" s="21">
        <v>1.5034799999999999</v>
      </c>
      <c r="S47" s="21"/>
      <c r="T47" s="21"/>
      <c r="U47" s="21"/>
      <c r="V47" s="21"/>
      <c r="W47" s="21"/>
      <c r="X47" s="21"/>
      <c r="Y47" s="21">
        <v>1.8179890000000001</v>
      </c>
      <c r="Z47" s="21">
        <v>2.5325980000000001</v>
      </c>
      <c r="AA47" s="21">
        <v>1.7445850000000001</v>
      </c>
      <c r="AB47" s="21"/>
    </row>
    <row r="48" spans="1:28" x14ac:dyDescent="0.2">
      <c r="A48" s="23">
        <v>172</v>
      </c>
      <c r="B48" s="23">
        <v>45</v>
      </c>
      <c r="C48" s="23" t="s">
        <v>162</v>
      </c>
      <c r="D48" s="24">
        <v>1.912177</v>
      </c>
      <c r="E48" s="22">
        <v>172</v>
      </c>
      <c r="F48">
        <v>3</v>
      </c>
      <c r="G48" s="25">
        <v>7.4747499999999995E-2</v>
      </c>
      <c r="H48" s="21">
        <v>2.0841889999999998</v>
      </c>
      <c r="I48" s="21">
        <v>1.7762260000000001</v>
      </c>
      <c r="J48" s="28">
        <v>1.809523</v>
      </c>
      <c r="K48" s="28">
        <v>2.014831</v>
      </c>
      <c r="L48" s="21">
        <v>1.7762260000000001</v>
      </c>
      <c r="M48" s="21"/>
      <c r="N48" s="21"/>
      <c r="O48" s="21"/>
      <c r="P48" s="21">
        <v>1.8761159999999999</v>
      </c>
      <c r="Q48" s="21"/>
      <c r="R48" s="21">
        <v>2.0841889999999998</v>
      </c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 spans="1:28" x14ac:dyDescent="0.2">
      <c r="A49" s="23">
        <v>177</v>
      </c>
      <c r="B49" s="23">
        <v>47</v>
      </c>
      <c r="C49" s="23" t="s">
        <v>165</v>
      </c>
      <c r="D49" s="24">
        <v>1.563758</v>
      </c>
      <c r="E49" s="22">
        <v>177</v>
      </c>
      <c r="F49">
        <v>6</v>
      </c>
      <c r="G49" s="25">
        <v>7.8472899999999998E-2</v>
      </c>
      <c r="H49" s="21">
        <v>1.8761159999999999</v>
      </c>
      <c r="I49" s="21">
        <v>1.367659</v>
      </c>
      <c r="J49" s="28">
        <v>1.4351689999999999</v>
      </c>
      <c r="K49" s="28">
        <v>1.6975819999999999</v>
      </c>
      <c r="L49" s="21">
        <v>1.7762260000000001</v>
      </c>
      <c r="M49" s="21"/>
      <c r="N49" s="21"/>
      <c r="O49" s="21">
        <v>1.481738</v>
      </c>
      <c r="P49" s="21">
        <v>1.8761159999999999</v>
      </c>
      <c r="Q49" s="21"/>
      <c r="R49" s="21">
        <v>1.5034799999999999</v>
      </c>
      <c r="S49" s="21"/>
      <c r="T49" s="21"/>
      <c r="U49" s="21"/>
      <c r="V49" s="21"/>
      <c r="W49" s="21">
        <v>1.377327</v>
      </c>
      <c r="X49" s="21"/>
      <c r="Y49" s="21">
        <v>1.367659</v>
      </c>
      <c r="Z49" s="21"/>
      <c r="AA49" s="21"/>
      <c r="AB49" s="21"/>
    </row>
    <row r="50" spans="1:28" x14ac:dyDescent="0.2">
      <c r="A50" s="23">
        <v>182</v>
      </c>
      <c r="B50" s="23">
        <v>48</v>
      </c>
      <c r="C50" s="23" t="s">
        <v>171</v>
      </c>
      <c r="D50" s="24">
        <v>0.98340570000000005</v>
      </c>
      <c r="E50" s="22">
        <v>182</v>
      </c>
      <c r="F50">
        <v>4</v>
      </c>
      <c r="G50" s="25">
        <v>0.2315391</v>
      </c>
      <c r="H50" s="21">
        <v>1.5034799999999999</v>
      </c>
      <c r="I50" s="21">
        <v>0.42221370000000003</v>
      </c>
      <c r="J50" s="28">
        <v>0.57850460000000004</v>
      </c>
      <c r="K50" s="28">
        <v>1.408866</v>
      </c>
      <c r="L50" s="21">
        <v>0.42221370000000003</v>
      </c>
      <c r="M50" s="21"/>
      <c r="N50" s="21"/>
      <c r="O50" s="21">
        <v>0.63060159999999998</v>
      </c>
      <c r="P50" s="21"/>
      <c r="Q50" s="21"/>
      <c r="R50" s="21">
        <v>1.5034799999999999</v>
      </c>
      <c r="S50" s="21"/>
      <c r="T50" s="21"/>
      <c r="U50" s="21"/>
      <c r="V50" s="21"/>
      <c r="W50" s="21">
        <v>1.377327</v>
      </c>
    </row>
  </sheetData>
  <customSheetViews>
    <customSheetView guid="{0B59833F-5AE9-46E5-998B-A2C6554FCA70}" showRuler="0">
      <selection activeCell="I2" sqref="I2"/>
      <pageMargins left="0.75" right="0.75" top="1" bottom="1" header="0.5" footer="0.5"/>
      <headerFooter alignWithMargins="0"/>
    </customSheetView>
    <customSheetView guid="{7279341D-4A93-45C7-96BD-49257ECF5365}" showRuler="0">
      <selection activeCell="AB1" sqref="AB1:AB2"/>
      <pageMargins left="0.75" right="0.75" top="1" bottom="1" header="0.5" footer="0.5"/>
      <headerFooter alignWithMargins="0"/>
    </customSheetView>
    <customSheetView guid="{D1F0CD4F-E178-400D-8129-E15FD202F118}" showRuler="0">
      <selection activeCell="AD2" sqref="AD2"/>
      <pageMargins left="0.75" right="0.75" top="1" bottom="1" header="0.5" footer="0.5"/>
      <headerFooter alignWithMargins="0"/>
    </customSheetView>
    <customSheetView guid="{62F7D542-8BF7-4494-AF3C-DE037CC9A023}" showRuler="0" topLeftCell="A13">
      <selection activeCell="C46" sqref="C46"/>
      <pageMargins left="0.75" right="0.75" top="1" bottom="1" header="0.5" footer="0.5"/>
      <headerFooter alignWithMargins="0"/>
    </customSheetView>
    <customSheetView guid="{74EB1777-F5EA-4A6C-95F8-C57AD2099046}" showRuler="0">
      <selection activeCell="AB1" sqref="AB1:AB2"/>
      <pageMargins left="0.75" right="0.75" top="1" bottom="1" header="0.5" footer="0.5"/>
      <headerFooter alignWithMargins="0"/>
    </customSheetView>
    <customSheetView guid="{DD87A1E5-C277-4B9A-9C1E-660DC3647D12}">
      <selection activeCell="I2" sqref="I2"/>
      <pageMargins left="0.75" right="0.75" top="1" bottom="1" header="0.5" footer="0.5"/>
      <headerFooter alignWithMargins="0"/>
    </customSheetView>
  </customSheetViews>
  <mergeCells count="26">
    <mergeCell ref="W1:W2"/>
    <mergeCell ref="P1:P2"/>
    <mergeCell ref="Q1:Q2"/>
    <mergeCell ref="R1:R2"/>
    <mergeCell ref="S1:S2"/>
    <mergeCell ref="AB1:AB2"/>
    <mergeCell ref="B1:B2"/>
    <mergeCell ref="X1:X2"/>
    <mergeCell ref="Y1:Y2"/>
    <mergeCell ref="Z1:Z2"/>
    <mergeCell ref="AA1:AA2"/>
    <mergeCell ref="H1:I1"/>
    <mergeCell ref="J1:K1"/>
    <mergeCell ref="L1:L2"/>
    <mergeCell ref="M1:M2"/>
    <mergeCell ref="N1:N2"/>
    <mergeCell ref="O1:O2"/>
    <mergeCell ref="G1:G2"/>
    <mergeCell ref="T1:T2"/>
    <mergeCell ref="U1:U2"/>
    <mergeCell ref="V1:V2"/>
    <mergeCell ref="A1:A2"/>
    <mergeCell ref="C1:C2"/>
    <mergeCell ref="D1:D2"/>
    <mergeCell ref="E1:E2"/>
    <mergeCell ref="F1:F2"/>
  </mergeCells>
  <phoneticPr fontId="2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3"/>
  <sheetViews>
    <sheetView topLeftCell="A123" workbookViewId="0">
      <selection activeCell="B70" sqref="B70"/>
    </sheetView>
  </sheetViews>
  <sheetFormatPr defaultRowHeight="12.75" x14ac:dyDescent="0.2"/>
  <cols>
    <col min="1" max="1" width="14.5703125" customWidth="1"/>
  </cols>
  <sheetData>
    <row r="1" spans="1:19" x14ac:dyDescent="0.2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 t="e">
        <f>#REF!</f>
        <v>#REF!</v>
      </c>
      <c r="L1" t="e">
        <f>#REF!</f>
        <v>#REF!</v>
      </c>
      <c r="M1" t="e">
        <f>#REF!</f>
        <v>#REF!</v>
      </c>
      <c r="N1" t="e">
        <f>#REF!</f>
        <v>#REF!</v>
      </c>
      <c r="O1" t="e">
        <f>#REF!</f>
        <v>#REF!</v>
      </c>
      <c r="P1" t="e">
        <f>#REF!</f>
        <v>#REF!</v>
      </c>
      <c r="Q1" t="e">
        <f>#REF!</f>
        <v>#REF!</v>
      </c>
      <c r="R1" t="e">
        <f>#REF!</f>
        <v>#REF!</v>
      </c>
      <c r="S1" t="e">
        <f>#REF!</f>
        <v>#REF!</v>
      </c>
    </row>
    <row r="2" spans="1:19" x14ac:dyDescent="0.2">
      <c r="A2" t="e">
        <f>#REF!</f>
        <v>#REF!</v>
      </c>
      <c r="B2" s="17" t="e">
        <f>VLOOKUP(A2,take1,2,FALSE)-#REF!</f>
        <v>#REF!</v>
      </c>
      <c r="C2" s="17" t="e">
        <f>VLOOKUP(A2,take1,3,FALSE)-#REF!</f>
        <v>#REF!</v>
      </c>
      <c r="D2" s="17" t="e">
        <f>VLOOKUP($A2,take1,4,FALSE)-#REF!</f>
        <v>#REF!</v>
      </c>
      <c r="E2" s="17" t="e">
        <f>VLOOKUP($A2,take1,5,FALSE)-#REF!</f>
        <v>#REF!</v>
      </c>
      <c r="F2" s="17" t="e">
        <f>VLOOKUP($A2,take1,6,FALSE)-#REF!</f>
        <v>#REF!</v>
      </c>
      <c r="G2" s="17" t="e">
        <f>VLOOKUP($A2,take1,7,FALSE)-#REF!</f>
        <v>#REF!</v>
      </c>
      <c r="H2" s="17" t="e">
        <f>VLOOKUP($A2,take1,8,FALSE)-#REF!</f>
        <v>#REF!</v>
      </c>
      <c r="I2" s="17" t="e">
        <f>VLOOKUP($A2,take1,9,FALSE)-#REF!</f>
        <v>#REF!</v>
      </c>
      <c r="J2" s="17" t="e">
        <f>VLOOKUP($A2,take1,10,FALSE)-#REF!</f>
        <v>#REF!</v>
      </c>
      <c r="K2" s="17" t="e">
        <f>VLOOKUP($A2,take1,11,FALSE)-#REF!</f>
        <v>#REF!</v>
      </c>
      <c r="L2" s="17" t="e">
        <f>VLOOKUP($A2,take1,12,FALSE)-#REF!</f>
        <v>#REF!</v>
      </c>
      <c r="M2" s="17" t="e">
        <f>VLOOKUP($A2,take1,13,FALSE)-#REF!</f>
        <v>#REF!</v>
      </c>
      <c r="N2" s="17" t="e">
        <f>VLOOKUP($A2,take1,14,FALSE)-#REF!</f>
        <v>#REF!</v>
      </c>
      <c r="O2" s="17" t="e">
        <f>VLOOKUP($A2,take1,15,FALSE)-#REF!</f>
        <v>#REF!</v>
      </c>
      <c r="P2" s="17" t="e">
        <f>VLOOKUP($A2,take1,16,FALSE)-#REF!</f>
        <v>#REF!</v>
      </c>
      <c r="Q2" s="17" t="e">
        <f>VLOOKUP($A2,take1,17,FALSE)-#REF!</f>
        <v>#REF!</v>
      </c>
      <c r="R2" s="17" t="e">
        <f>VLOOKUP($A2,take1,18,FALSE)-#REF!</f>
        <v>#REF!</v>
      </c>
      <c r="S2" s="17" t="e">
        <f>VLOOKUP($A2,take1,19,FALSE)-#REF!</f>
        <v>#REF!</v>
      </c>
    </row>
    <row r="3" spans="1:19" x14ac:dyDescent="0.2">
      <c r="A3" t="e">
        <f>#REF!</f>
        <v>#REF!</v>
      </c>
      <c r="B3" s="17" t="e">
        <f>VLOOKUP(A3,take1,2,FALSE)-#REF!</f>
        <v>#REF!</v>
      </c>
      <c r="C3" s="17" t="e">
        <f>VLOOKUP(A3,take1,3,FALSE)-#REF!</f>
        <v>#REF!</v>
      </c>
      <c r="D3" s="17" t="e">
        <f>VLOOKUP($A3,take1,4,FALSE)-#REF!</f>
        <v>#REF!</v>
      </c>
      <c r="E3" s="17" t="e">
        <f>VLOOKUP($A3,take1,5,FALSE)-#REF!</f>
        <v>#REF!</v>
      </c>
      <c r="F3" s="17" t="e">
        <f>VLOOKUP($A3,take1,6,FALSE)-#REF!</f>
        <v>#REF!</v>
      </c>
      <c r="G3" s="17" t="e">
        <f>VLOOKUP($A3,take1,7,FALSE)-#REF!</f>
        <v>#REF!</v>
      </c>
      <c r="H3" s="17" t="e">
        <f>VLOOKUP($A3,take1,8,FALSE)-#REF!</f>
        <v>#REF!</v>
      </c>
      <c r="I3" s="17" t="e">
        <f>VLOOKUP($A3,take1,9,FALSE)-#REF!</f>
        <v>#REF!</v>
      </c>
      <c r="J3" s="17" t="e">
        <f>VLOOKUP($A3,take1,10,FALSE)-#REF!</f>
        <v>#REF!</v>
      </c>
      <c r="K3" s="17" t="e">
        <f>VLOOKUP($A3,take1,11,FALSE)-#REF!</f>
        <v>#REF!</v>
      </c>
      <c r="L3" s="17" t="e">
        <f>VLOOKUP($A3,take1,12,FALSE)-#REF!</f>
        <v>#REF!</v>
      </c>
      <c r="M3" s="17" t="e">
        <f>VLOOKUP($A3,take1,13,FALSE)-#REF!</f>
        <v>#REF!</v>
      </c>
      <c r="N3" s="17" t="e">
        <f>VLOOKUP($A3,take1,14,FALSE)-#REF!</f>
        <v>#REF!</v>
      </c>
      <c r="O3" s="17" t="e">
        <f>VLOOKUP($A3,take1,15,FALSE)-#REF!</f>
        <v>#REF!</v>
      </c>
      <c r="P3" s="17" t="e">
        <f>VLOOKUP($A3,take1,16,FALSE)-#REF!</f>
        <v>#REF!</v>
      </c>
      <c r="Q3" s="17" t="e">
        <f>VLOOKUP($A3,take1,17,FALSE)-#REF!</f>
        <v>#REF!</v>
      </c>
      <c r="R3" s="17" t="e">
        <f>VLOOKUP($A3,take1,18,FALSE)-#REF!</f>
        <v>#REF!</v>
      </c>
      <c r="S3" s="17" t="e">
        <f>VLOOKUP($A3,take1,19,FALSE)-#REF!</f>
        <v>#REF!</v>
      </c>
    </row>
    <row r="4" spans="1:19" x14ac:dyDescent="0.2">
      <c r="A4" t="e">
        <f>#REF!</f>
        <v>#REF!</v>
      </c>
      <c r="B4" s="17" t="e">
        <f>VLOOKUP(A4,take1,2,FALSE)-#REF!</f>
        <v>#REF!</v>
      </c>
      <c r="C4" s="17" t="e">
        <f>VLOOKUP(A4,take1,3,FALSE)-#REF!</f>
        <v>#REF!</v>
      </c>
      <c r="D4" s="17" t="e">
        <f>VLOOKUP($A4,take1,4,FALSE)-#REF!</f>
        <v>#REF!</v>
      </c>
      <c r="E4" s="17" t="e">
        <f>VLOOKUP($A4,take1,5,FALSE)-#REF!</f>
        <v>#REF!</v>
      </c>
      <c r="F4" s="17" t="e">
        <f>VLOOKUP($A4,take1,6,FALSE)-#REF!</f>
        <v>#REF!</v>
      </c>
      <c r="G4" s="17" t="e">
        <f>VLOOKUP($A4,take1,7,FALSE)-#REF!</f>
        <v>#REF!</v>
      </c>
      <c r="H4" s="17" t="e">
        <f>VLOOKUP($A4,take1,8,FALSE)-#REF!</f>
        <v>#REF!</v>
      </c>
      <c r="I4" s="17" t="e">
        <f>VLOOKUP($A4,take1,9,FALSE)-#REF!</f>
        <v>#REF!</v>
      </c>
      <c r="J4" s="17" t="e">
        <f>VLOOKUP($A4,take1,10,FALSE)-#REF!</f>
        <v>#REF!</v>
      </c>
      <c r="K4" s="17" t="e">
        <f>VLOOKUP($A4,take1,11,FALSE)-#REF!</f>
        <v>#REF!</v>
      </c>
      <c r="L4" s="17" t="e">
        <f>VLOOKUP($A4,take1,12,FALSE)-#REF!</f>
        <v>#REF!</v>
      </c>
      <c r="M4" s="17" t="e">
        <f>VLOOKUP($A4,take1,13,FALSE)-#REF!</f>
        <v>#REF!</v>
      </c>
      <c r="N4" s="17" t="e">
        <f>VLOOKUP($A4,take1,14,FALSE)-#REF!</f>
        <v>#REF!</v>
      </c>
      <c r="O4" s="17" t="e">
        <f>VLOOKUP($A4,take1,15,FALSE)-#REF!</f>
        <v>#REF!</v>
      </c>
      <c r="P4" s="17" t="e">
        <f>VLOOKUP($A4,take1,16,FALSE)-#REF!</f>
        <v>#REF!</v>
      </c>
      <c r="Q4" s="17" t="e">
        <f>VLOOKUP($A4,take1,17,FALSE)-#REF!</f>
        <v>#REF!</v>
      </c>
      <c r="R4" s="17" t="e">
        <f>VLOOKUP($A4,take1,18,FALSE)-#REF!</f>
        <v>#REF!</v>
      </c>
      <c r="S4" s="17" t="e">
        <f>VLOOKUP($A4,take1,19,FALSE)-#REF!</f>
        <v>#REF!</v>
      </c>
    </row>
    <row r="5" spans="1:19" x14ac:dyDescent="0.2">
      <c r="A5" t="e">
        <f>#REF!</f>
        <v>#REF!</v>
      </c>
      <c r="B5" s="17" t="e">
        <f>VLOOKUP(A5,take1,2,FALSE)-#REF!</f>
        <v>#REF!</v>
      </c>
      <c r="C5" s="17" t="e">
        <f>VLOOKUP(A5,take1,3,FALSE)-#REF!</f>
        <v>#REF!</v>
      </c>
      <c r="D5" s="17" t="e">
        <f>VLOOKUP($A5,take1,4,FALSE)-#REF!</f>
        <v>#REF!</v>
      </c>
      <c r="E5" s="17" t="e">
        <f>VLOOKUP($A5,take1,5,FALSE)-#REF!</f>
        <v>#REF!</v>
      </c>
      <c r="F5" s="17" t="e">
        <f>VLOOKUP($A5,take1,6,FALSE)-#REF!</f>
        <v>#REF!</v>
      </c>
      <c r="G5" s="17" t="e">
        <f>VLOOKUP($A5,take1,7,FALSE)-#REF!</f>
        <v>#REF!</v>
      </c>
      <c r="H5" s="17" t="e">
        <f>VLOOKUP($A5,take1,8,FALSE)-#REF!</f>
        <v>#REF!</v>
      </c>
      <c r="I5" s="17" t="e">
        <f>VLOOKUP($A5,take1,9,FALSE)-#REF!</f>
        <v>#REF!</v>
      </c>
      <c r="J5" s="17" t="e">
        <f>VLOOKUP($A5,take1,10,FALSE)-#REF!</f>
        <v>#REF!</v>
      </c>
      <c r="K5" s="17" t="e">
        <f>VLOOKUP($A5,take1,11,FALSE)-#REF!</f>
        <v>#REF!</v>
      </c>
      <c r="L5" s="17" t="e">
        <f>VLOOKUP($A5,take1,12,FALSE)-#REF!</f>
        <v>#REF!</v>
      </c>
      <c r="M5" s="17" t="e">
        <f>VLOOKUP($A5,take1,13,FALSE)-#REF!</f>
        <v>#REF!</v>
      </c>
      <c r="N5" s="17" t="e">
        <f>VLOOKUP($A5,take1,14,FALSE)-#REF!</f>
        <v>#REF!</v>
      </c>
      <c r="O5" s="17" t="e">
        <f>VLOOKUP($A5,take1,15,FALSE)-#REF!</f>
        <v>#REF!</v>
      </c>
      <c r="P5" s="17" t="e">
        <f>VLOOKUP($A5,take1,16,FALSE)-#REF!</f>
        <v>#REF!</v>
      </c>
      <c r="Q5" s="17" t="e">
        <f>VLOOKUP($A5,take1,17,FALSE)-#REF!</f>
        <v>#REF!</v>
      </c>
      <c r="R5" s="17" t="e">
        <f>VLOOKUP($A5,take1,18,FALSE)-#REF!</f>
        <v>#REF!</v>
      </c>
      <c r="S5" s="17" t="e">
        <f>VLOOKUP($A5,take1,19,FALSE)-#REF!</f>
        <v>#REF!</v>
      </c>
    </row>
    <row r="6" spans="1:19" x14ac:dyDescent="0.2">
      <c r="A6" t="e">
        <f>#REF!</f>
        <v>#REF!</v>
      </c>
      <c r="B6" s="17" t="e">
        <f>VLOOKUP(A6,take1,2,FALSE)-#REF!</f>
        <v>#REF!</v>
      </c>
      <c r="C6" s="17" t="e">
        <f>VLOOKUP(A6,take1,3,FALSE)-#REF!</f>
        <v>#REF!</v>
      </c>
      <c r="D6" s="17" t="e">
        <f>VLOOKUP($A6,take1,4,FALSE)-#REF!</f>
        <v>#REF!</v>
      </c>
      <c r="E6" s="17" t="e">
        <f>VLOOKUP($A6,take1,5,FALSE)-#REF!</f>
        <v>#REF!</v>
      </c>
      <c r="F6" s="17" t="e">
        <f>VLOOKUP($A6,take1,6,FALSE)-#REF!</f>
        <v>#REF!</v>
      </c>
      <c r="G6" s="17" t="e">
        <f>VLOOKUP($A6,take1,7,FALSE)-#REF!</f>
        <v>#REF!</v>
      </c>
      <c r="H6" s="17" t="e">
        <f>VLOOKUP($A6,take1,8,FALSE)-#REF!</f>
        <v>#REF!</v>
      </c>
      <c r="I6" s="17" t="e">
        <f>VLOOKUP($A6,take1,9,FALSE)-#REF!</f>
        <v>#REF!</v>
      </c>
      <c r="J6" s="17" t="e">
        <f>VLOOKUP($A6,take1,10,FALSE)-#REF!</f>
        <v>#REF!</v>
      </c>
      <c r="K6" s="17" t="e">
        <f>VLOOKUP($A6,take1,11,FALSE)-#REF!</f>
        <v>#REF!</v>
      </c>
      <c r="L6" s="17" t="e">
        <f>VLOOKUP($A6,take1,12,FALSE)-#REF!</f>
        <v>#REF!</v>
      </c>
      <c r="M6" s="17" t="e">
        <f>VLOOKUP($A6,take1,13,FALSE)-#REF!</f>
        <v>#REF!</v>
      </c>
      <c r="N6" s="17" t="e">
        <f>VLOOKUP($A6,take1,14,FALSE)-#REF!</f>
        <v>#REF!</v>
      </c>
      <c r="O6" s="17" t="e">
        <f>VLOOKUP($A6,take1,15,FALSE)-#REF!</f>
        <v>#REF!</v>
      </c>
      <c r="P6" s="17" t="e">
        <f>VLOOKUP($A6,take1,16,FALSE)-#REF!</f>
        <v>#REF!</v>
      </c>
      <c r="Q6" s="17" t="e">
        <f>VLOOKUP($A6,take1,17,FALSE)-#REF!</f>
        <v>#REF!</v>
      </c>
      <c r="R6" s="17" t="e">
        <f>VLOOKUP($A6,take1,18,FALSE)-#REF!</f>
        <v>#REF!</v>
      </c>
      <c r="S6" s="17" t="e">
        <f>VLOOKUP($A6,take1,19,FALSE)-#REF!</f>
        <v>#REF!</v>
      </c>
    </row>
    <row r="7" spans="1:19" x14ac:dyDescent="0.2">
      <c r="A7" t="e">
        <f>#REF!</f>
        <v>#REF!</v>
      </c>
      <c r="B7" s="17" t="e">
        <f>VLOOKUP(A7,take1,2,FALSE)-#REF!</f>
        <v>#REF!</v>
      </c>
      <c r="C7" s="17" t="e">
        <f>VLOOKUP(A7,take1,3,FALSE)-#REF!</f>
        <v>#REF!</v>
      </c>
      <c r="D7" s="17" t="e">
        <f>VLOOKUP($A7,take1,4,FALSE)-#REF!</f>
        <v>#REF!</v>
      </c>
      <c r="E7" s="17" t="e">
        <f>VLOOKUP($A7,take1,5,FALSE)-#REF!</f>
        <v>#REF!</v>
      </c>
      <c r="F7" s="17" t="e">
        <f>VLOOKUP($A7,take1,6,FALSE)-#REF!</f>
        <v>#REF!</v>
      </c>
      <c r="G7" s="17" t="e">
        <f>VLOOKUP($A7,take1,7,FALSE)-#REF!</f>
        <v>#REF!</v>
      </c>
      <c r="H7" s="17" t="e">
        <f>VLOOKUP($A7,take1,8,FALSE)-#REF!</f>
        <v>#REF!</v>
      </c>
      <c r="I7" s="17" t="e">
        <f>VLOOKUP($A7,take1,9,FALSE)-#REF!</f>
        <v>#REF!</v>
      </c>
      <c r="J7" s="17" t="e">
        <f>VLOOKUP($A7,take1,10,FALSE)-#REF!</f>
        <v>#REF!</v>
      </c>
      <c r="K7" s="17" t="e">
        <f>VLOOKUP($A7,take1,11,FALSE)-#REF!</f>
        <v>#REF!</v>
      </c>
      <c r="L7" s="17" t="e">
        <f>VLOOKUP($A7,take1,12,FALSE)-#REF!</f>
        <v>#REF!</v>
      </c>
      <c r="M7" s="17" t="e">
        <f>VLOOKUP($A7,take1,13,FALSE)-#REF!</f>
        <v>#REF!</v>
      </c>
      <c r="N7" s="17" t="e">
        <f>VLOOKUP($A7,take1,14,FALSE)-#REF!</f>
        <v>#REF!</v>
      </c>
      <c r="O7" s="17" t="e">
        <f>VLOOKUP($A7,take1,15,FALSE)-#REF!</f>
        <v>#REF!</v>
      </c>
      <c r="P7" s="17" t="e">
        <f>VLOOKUP($A7,take1,16,FALSE)-#REF!</f>
        <v>#REF!</v>
      </c>
      <c r="Q7" s="17" t="e">
        <f>VLOOKUP($A7,take1,17,FALSE)-#REF!</f>
        <v>#REF!</v>
      </c>
      <c r="R7" s="17" t="e">
        <f>VLOOKUP($A7,take1,18,FALSE)-#REF!</f>
        <v>#REF!</v>
      </c>
      <c r="S7" s="17" t="e">
        <f>VLOOKUP($A7,take1,19,FALSE)-#REF!</f>
        <v>#REF!</v>
      </c>
    </row>
    <row r="8" spans="1:19" x14ac:dyDescent="0.2">
      <c r="A8" t="e">
        <f>#REF!</f>
        <v>#REF!</v>
      </c>
      <c r="B8" s="17" t="e">
        <f>VLOOKUP(A8,take1,2,FALSE)-#REF!</f>
        <v>#REF!</v>
      </c>
      <c r="C8" s="17" t="e">
        <f>VLOOKUP(A8,take1,3,FALSE)-#REF!</f>
        <v>#REF!</v>
      </c>
      <c r="D8" s="17" t="e">
        <f>VLOOKUP($A8,take1,4,FALSE)-#REF!</f>
        <v>#REF!</v>
      </c>
      <c r="E8" s="17" t="e">
        <f>VLOOKUP($A8,take1,5,FALSE)-#REF!</f>
        <v>#REF!</v>
      </c>
      <c r="F8" s="17" t="e">
        <f>VLOOKUP($A8,take1,6,FALSE)-#REF!</f>
        <v>#REF!</v>
      </c>
      <c r="G8" s="17" t="e">
        <f>VLOOKUP($A8,take1,7,FALSE)-#REF!</f>
        <v>#REF!</v>
      </c>
      <c r="H8" s="17" t="e">
        <f>VLOOKUP($A8,take1,8,FALSE)-#REF!</f>
        <v>#REF!</v>
      </c>
      <c r="I8" s="17" t="e">
        <f>VLOOKUP($A8,take1,9,FALSE)-#REF!</f>
        <v>#REF!</v>
      </c>
      <c r="J8" s="17" t="e">
        <f>VLOOKUP($A8,take1,10,FALSE)-#REF!</f>
        <v>#REF!</v>
      </c>
      <c r="K8" s="17" t="e">
        <f>VLOOKUP($A8,take1,11,FALSE)-#REF!</f>
        <v>#REF!</v>
      </c>
      <c r="L8" s="17" t="e">
        <f>VLOOKUP($A8,take1,12,FALSE)-#REF!</f>
        <v>#REF!</v>
      </c>
      <c r="M8" s="17" t="e">
        <f>VLOOKUP($A8,take1,13,FALSE)-#REF!</f>
        <v>#REF!</v>
      </c>
      <c r="N8" s="17" t="e">
        <f>VLOOKUP($A8,take1,14,FALSE)-#REF!</f>
        <v>#REF!</v>
      </c>
      <c r="O8" s="17" t="e">
        <f>VLOOKUP($A8,take1,15,FALSE)-#REF!</f>
        <v>#REF!</v>
      </c>
      <c r="P8" s="17" t="e">
        <f>VLOOKUP($A8,take1,16,FALSE)-#REF!</f>
        <v>#REF!</v>
      </c>
      <c r="Q8" s="17" t="e">
        <f>VLOOKUP($A8,take1,17,FALSE)-#REF!</f>
        <v>#REF!</v>
      </c>
      <c r="R8" s="17" t="e">
        <f>VLOOKUP($A8,take1,18,FALSE)-#REF!</f>
        <v>#REF!</v>
      </c>
      <c r="S8" s="17" t="e">
        <f>VLOOKUP($A8,take1,19,FALSE)-#REF!</f>
        <v>#REF!</v>
      </c>
    </row>
    <row r="9" spans="1:19" x14ac:dyDescent="0.2">
      <c r="A9" t="e">
        <f>#REF!</f>
        <v>#REF!</v>
      </c>
      <c r="B9" s="17" t="e">
        <f>VLOOKUP(A9,take1,2,FALSE)-#REF!</f>
        <v>#REF!</v>
      </c>
      <c r="C9" s="17" t="e">
        <f>VLOOKUP(A9,take1,3,FALSE)-#REF!</f>
        <v>#REF!</v>
      </c>
      <c r="D9" s="17" t="e">
        <f>VLOOKUP($A9,take1,4,FALSE)-#REF!</f>
        <v>#REF!</v>
      </c>
      <c r="E9" s="17" t="e">
        <f>VLOOKUP($A9,take1,5,FALSE)-#REF!</f>
        <v>#REF!</v>
      </c>
      <c r="F9" s="17" t="e">
        <f>VLOOKUP($A9,take1,6,FALSE)-#REF!</f>
        <v>#REF!</v>
      </c>
      <c r="G9" s="17" t="e">
        <f>VLOOKUP($A9,take1,7,FALSE)-#REF!</f>
        <v>#REF!</v>
      </c>
      <c r="H9" s="17" t="e">
        <f>VLOOKUP($A9,take1,8,FALSE)-#REF!</f>
        <v>#REF!</v>
      </c>
      <c r="I9" s="17" t="e">
        <f>VLOOKUP($A9,take1,9,FALSE)-#REF!</f>
        <v>#REF!</v>
      </c>
      <c r="J9" s="17" t="e">
        <f>VLOOKUP($A9,take1,10,FALSE)-#REF!</f>
        <v>#REF!</v>
      </c>
      <c r="K9" s="17" t="e">
        <f>VLOOKUP($A9,take1,11,FALSE)-#REF!</f>
        <v>#REF!</v>
      </c>
      <c r="L9" s="17" t="e">
        <f>VLOOKUP($A9,take1,12,FALSE)-#REF!</f>
        <v>#REF!</v>
      </c>
      <c r="M9" s="17" t="e">
        <f>VLOOKUP($A9,take1,13,FALSE)-#REF!</f>
        <v>#REF!</v>
      </c>
      <c r="N9" s="17" t="e">
        <f>VLOOKUP($A9,take1,14,FALSE)-#REF!</f>
        <v>#REF!</v>
      </c>
      <c r="O9" s="17" t="e">
        <f>VLOOKUP($A9,take1,15,FALSE)-#REF!</f>
        <v>#REF!</v>
      </c>
      <c r="P9" s="17" t="e">
        <f>VLOOKUP($A9,take1,16,FALSE)-#REF!</f>
        <v>#REF!</v>
      </c>
      <c r="Q9" s="17" t="e">
        <f>VLOOKUP($A9,take1,17,FALSE)-#REF!</f>
        <v>#REF!</v>
      </c>
      <c r="R9" s="17" t="e">
        <f>VLOOKUP($A9,take1,18,FALSE)-#REF!</f>
        <v>#REF!</v>
      </c>
      <c r="S9" s="17" t="e">
        <f>VLOOKUP($A9,take1,19,FALSE)-#REF!</f>
        <v>#REF!</v>
      </c>
    </row>
    <row r="10" spans="1:19" x14ac:dyDescent="0.2">
      <c r="A10" t="e">
        <f>#REF!</f>
        <v>#REF!</v>
      </c>
      <c r="B10" s="17" t="e">
        <f>VLOOKUP(A10,take1,2,FALSE)-#REF!</f>
        <v>#REF!</v>
      </c>
      <c r="C10" s="17" t="e">
        <f>VLOOKUP(A10,take1,3,FALSE)-#REF!</f>
        <v>#REF!</v>
      </c>
      <c r="D10" s="17" t="e">
        <f>VLOOKUP($A10,take1,4,FALSE)-#REF!</f>
        <v>#REF!</v>
      </c>
      <c r="E10" s="17" t="e">
        <f>VLOOKUP($A10,take1,5,FALSE)-#REF!</f>
        <v>#REF!</v>
      </c>
      <c r="F10" s="17" t="e">
        <f>VLOOKUP($A10,take1,6,FALSE)-#REF!</f>
        <v>#REF!</v>
      </c>
      <c r="G10" s="17" t="e">
        <f>VLOOKUP($A10,take1,7,FALSE)-#REF!</f>
        <v>#REF!</v>
      </c>
      <c r="H10" s="17" t="e">
        <f>VLOOKUP($A10,take1,8,FALSE)-#REF!</f>
        <v>#REF!</v>
      </c>
      <c r="I10" s="17" t="e">
        <f>VLOOKUP($A10,take1,9,FALSE)-#REF!</f>
        <v>#REF!</v>
      </c>
      <c r="J10" s="17" t="e">
        <f>VLOOKUP($A10,take1,10,FALSE)-#REF!</f>
        <v>#REF!</v>
      </c>
      <c r="K10" s="17" t="e">
        <f>VLOOKUP($A10,take1,11,FALSE)-#REF!</f>
        <v>#REF!</v>
      </c>
      <c r="L10" s="17" t="e">
        <f>VLOOKUP($A10,take1,12,FALSE)-#REF!</f>
        <v>#REF!</v>
      </c>
      <c r="M10" s="17" t="e">
        <f>VLOOKUP($A10,take1,13,FALSE)-#REF!</f>
        <v>#REF!</v>
      </c>
      <c r="N10" s="17" t="e">
        <f>VLOOKUP($A10,take1,14,FALSE)-#REF!</f>
        <v>#REF!</v>
      </c>
      <c r="O10" s="17" t="e">
        <f>VLOOKUP($A10,take1,15,FALSE)-#REF!</f>
        <v>#REF!</v>
      </c>
      <c r="P10" s="17" t="e">
        <f>VLOOKUP($A10,take1,16,FALSE)-#REF!</f>
        <v>#REF!</v>
      </c>
      <c r="Q10" s="17" t="e">
        <f>VLOOKUP($A10,take1,17,FALSE)-#REF!</f>
        <v>#REF!</v>
      </c>
      <c r="R10" s="17" t="e">
        <f>VLOOKUP($A10,take1,18,FALSE)-#REF!</f>
        <v>#REF!</v>
      </c>
      <c r="S10" s="17" t="e">
        <f>VLOOKUP($A10,take1,19,FALSE)-#REF!</f>
        <v>#REF!</v>
      </c>
    </row>
    <row r="11" spans="1:19" x14ac:dyDescent="0.2">
      <c r="A11" t="e">
        <f>#REF!</f>
        <v>#REF!</v>
      </c>
      <c r="B11" s="17" t="e">
        <f>VLOOKUP(A11,take1,2,FALSE)-#REF!</f>
        <v>#REF!</v>
      </c>
      <c r="C11" s="17" t="e">
        <f>VLOOKUP(A11,take1,3,FALSE)-#REF!</f>
        <v>#REF!</v>
      </c>
      <c r="D11" s="17" t="e">
        <f>VLOOKUP($A11,take1,4,FALSE)-#REF!</f>
        <v>#REF!</v>
      </c>
      <c r="E11" s="17" t="e">
        <f>VLOOKUP($A11,take1,5,FALSE)-#REF!</f>
        <v>#REF!</v>
      </c>
      <c r="F11" s="17" t="e">
        <f>VLOOKUP($A11,take1,6,FALSE)-#REF!</f>
        <v>#REF!</v>
      </c>
      <c r="G11" s="17" t="e">
        <f>VLOOKUP($A11,take1,7,FALSE)-#REF!</f>
        <v>#REF!</v>
      </c>
      <c r="H11" s="17" t="e">
        <f>VLOOKUP($A11,take1,8,FALSE)-#REF!</f>
        <v>#REF!</v>
      </c>
      <c r="I11" s="17" t="e">
        <f>VLOOKUP($A11,take1,9,FALSE)-#REF!</f>
        <v>#REF!</v>
      </c>
      <c r="J11" s="17" t="e">
        <f>VLOOKUP($A11,take1,10,FALSE)-#REF!</f>
        <v>#REF!</v>
      </c>
      <c r="K11" s="17" t="e">
        <f>VLOOKUP($A11,take1,11,FALSE)-#REF!</f>
        <v>#REF!</v>
      </c>
      <c r="L11" s="17" t="e">
        <f>VLOOKUP($A11,take1,12,FALSE)-#REF!</f>
        <v>#REF!</v>
      </c>
      <c r="M11" s="17" t="e">
        <f>VLOOKUP($A11,take1,13,FALSE)-#REF!</f>
        <v>#REF!</v>
      </c>
      <c r="N11" s="17" t="e">
        <f>VLOOKUP($A11,take1,14,FALSE)-#REF!</f>
        <v>#REF!</v>
      </c>
      <c r="O11" s="17" t="e">
        <f>VLOOKUP($A11,take1,15,FALSE)-#REF!</f>
        <v>#REF!</v>
      </c>
      <c r="P11" s="17" t="e">
        <f>VLOOKUP($A11,take1,16,FALSE)-#REF!</f>
        <v>#REF!</v>
      </c>
      <c r="Q11" s="17" t="e">
        <f>VLOOKUP($A11,take1,17,FALSE)-#REF!</f>
        <v>#REF!</v>
      </c>
      <c r="R11" s="17" t="e">
        <f>VLOOKUP($A11,take1,18,FALSE)-#REF!</f>
        <v>#REF!</v>
      </c>
      <c r="S11" s="17" t="e">
        <f>VLOOKUP($A11,take1,19,FALSE)-#REF!</f>
        <v>#REF!</v>
      </c>
    </row>
    <row r="12" spans="1:19" x14ac:dyDescent="0.2">
      <c r="A12" t="e">
        <f>#REF!</f>
        <v>#REF!</v>
      </c>
      <c r="B12" s="17" t="e">
        <f>VLOOKUP(A12,take1,2,FALSE)-#REF!</f>
        <v>#REF!</v>
      </c>
      <c r="C12" s="17" t="e">
        <f>VLOOKUP(A12,take1,3,FALSE)-#REF!</f>
        <v>#REF!</v>
      </c>
      <c r="D12" s="17" t="e">
        <f>VLOOKUP($A12,take1,4,FALSE)-#REF!</f>
        <v>#REF!</v>
      </c>
      <c r="E12" s="17" t="e">
        <f>VLOOKUP($A12,take1,5,FALSE)-#REF!</f>
        <v>#REF!</v>
      </c>
      <c r="F12" s="17" t="e">
        <f>VLOOKUP($A12,take1,6,FALSE)-#REF!</f>
        <v>#REF!</v>
      </c>
      <c r="G12" s="17" t="e">
        <f>VLOOKUP($A12,take1,7,FALSE)-#REF!</f>
        <v>#REF!</v>
      </c>
      <c r="H12" s="17" t="e">
        <f>VLOOKUP($A12,take1,8,FALSE)-#REF!</f>
        <v>#REF!</v>
      </c>
      <c r="I12" s="17" t="e">
        <f>VLOOKUP($A12,take1,9,FALSE)-#REF!</f>
        <v>#REF!</v>
      </c>
      <c r="J12" s="17" t="e">
        <f>VLOOKUP($A12,take1,10,FALSE)-#REF!</f>
        <v>#REF!</v>
      </c>
      <c r="K12" s="17" t="e">
        <f>VLOOKUP($A12,take1,11,FALSE)-#REF!</f>
        <v>#REF!</v>
      </c>
      <c r="L12" s="17" t="e">
        <f>VLOOKUP($A12,take1,12,FALSE)-#REF!</f>
        <v>#REF!</v>
      </c>
      <c r="M12" s="17" t="e">
        <f>VLOOKUP($A12,take1,13,FALSE)-#REF!</f>
        <v>#REF!</v>
      </c>
      <c r="N12" s="17" t="e">
        <f>VLOOKUP($A12,take1,14,FALSE)-#REF!</f>
        <v>#REF!</v>
      </c>
      <c r="O12" s="17" t="e">
        <f>VLOOKUP($A12,take1,15,FALSE)-#REF!</f>
        <v>#REF!</v>
      </c>
      <c r="P12" s="17" t="e">
        <f>VLOOKUP($A12,take1,16,FALSE)-#REF!</f>
        <v>#REF!</v>
      </c>
      <c r="Q12" s="17" t="e">
        <f>VLOOKUP($A12,take1,17,FALSE)-#REF!</f>
        <v>#REF!</v>
      </c>
      <c r="R12" s="17" t="e">
        <f>VLOOKUP($A12,take1,18,FALSE)-#REF!</f>
        <v>#REF!</v>
      </c>
      <c r="S12" s="17" t="e">
        <f>VLOOKUP($A12,take1,19,FALSE)-#REF!</f>
        <v>#REF!</v>
      </c>
    </row>
    <row r="13" spans="1:19" x14ac:dyDescent="0.2">
      <c r="A13" t="e">
        <f>#REF!</f>
        <v>#REF!</v>
      </c>
      <c r="B13" s="17" t="e">
        <f>VLOOKUP(A13,take1,2,FALSE)-#REF!</f>
        <v>#REF!</v>
      </c>
      <c r="C13" s="17" t="e">
        <f>VLOOKUP(A13,take1,3,FALSE)-#REF!</f>
        <v>#REF!</v>
      </c>
      <c r="D13" s="17" t="e">
        <f>VLOOKUP($A13,take1,4,FALSE)-#REF!</f>
        <v>#REF!</v>
      </c>
      <c r="E13" s="17" t="e">
        <f>VLOOKUP($A13,take1,5,FALSE)-#REF!</f>
        <v>#REF!</v>
      </c>
      <c r="F13" s="17" t="e">
        <f>VLOOKUP($A13,take1,6,FALSE)-#REF!</f>
        <v>#REF!</v>
      </c>
      <c r="G13" s="17" t="e">
        <f>VLOOKUP($A13,take1,7,FALSE)-#REF!</f>
        <v>#REF!</v>
      </c>
      <c r="H13" s="17" t="e">
        <f>VLOOKUP($A13,take1,8,FALSE)-#REF!</f>
        <v>#REF!</v>
      </c>
      <c r="I13" s="17" t="e">
        <f>VLOOKUP($A13,take1,9,FALSE)-#REF!</f>
        <v>#REF!</v>
      </c>
      <c r="J13" s="17" t="e">
        <f>VLOOKUP($A13,take1,10,FALSE)-#REF!</f>
        <v>#REF!</v>
      </c>
      <c r="K13" s="17" t="e">
        <f>VLOOKUP($A13,take1,11,FALSE)-#REF!</f>
        <v>#REF!</v>
      </c>
      <c r="L13" s="17" t="e">
        <f>VLOOKUP($A13,take1,12,FALSE)-#REF!</f>
        <v>#REF!</v>
      </c>
      <c r="M13" s="17" t="e">
        <f>VLOOKUP($A13,take1,13,FALSE)-#REF!</f>
        <v>#REF!</v>
      </c>
      <c r="N13" s="17" t="e">
        <f>VLOOKUP($A13,take1,14,FALSE)-#REF!</f>
        <v>#REF!</v>
      </c>
      <c r="O13" s="17" t="e">
        <f>VLOOKUP($A13,take1,15,FALSE)-#REF!</f>
        <v>#REF!</v>
      </c>
      <c r="P13" s="17" t="e">
        <f>VLOOKUP($A13,take1,16,FALSE)-#REF!</f>
        <v>#REF!</v>
      </c>
      <c r="Q13" s="17" t="e">
        <f>VLOOKUP($A13,take1,17,FALSE)-#REF!</f>
        <v>#REF!</v>
      </c>
      <c r="R13" s="17" t="e">
        <f>VLOOKUP($A13,take1,18,FALSE)-#REF!</f>
        <v>#REF!</v>
      </c>
      <c r="S13" s="17" t="e">
        <f>VLOOKUP($A13,take1,19,FALSE)-#REF!</f>
        <v>#REF!</v>
      </c>
    </row>
    <row r="14" spans="1:19" x14ac:dyDescent="0.2">
      <c r="A14" t="e">
        <f>#REF!</f>
        <v>#REF!</v>
      </c>
      <c r="B14" s="17" t="e">
        <f>VLOOKUP(A14,take1,2,FALSE)-#REF!</f>
        <v>#REF!</v>
      </c>
      <c r="C14" s="17" t="e">
        <f>VLOOKUP(A14,take1,3,FALSE)-#REF!</f>
        <v>#REF!</v>
      </c>
      <c r="D14" s="17" t="e">
        <f>VLOOKUP($A14,take1,4,FALSE)-#REF!</f>
        <v>#REF!</v>
      </c>
      <c r="E14" s="17" t="e">
        <f>VLOOKUP($A14,take1,5,FALSE)-#REF!</f>
        <v>#REF!</v>
      </c>
      <c r="F14" s="17" t="e">
        <f>VLOOKUP($A14,take1,6,FALSE)-#REF!</f>
        <v>#REF!</v>
      </c>
      <c r="G14" s="17" t="e">
        <f>VLOOKUP($A14,take1,7,FALSE)-#REF!</f>
        <v>#REF!</v>
      </c>
      <c r="H14" s="17" t="e">
        <f>VLOOKUP($A14,take1,8,FALSE)-#REF!</f>
        <v>#REF!</v>
      </c>
      <c r="I14" s="17" t="e">
        <f>VLOOKUP($A14,take1,9,FALSE)-#REF!</f>
        <v>#REF!</v>
      </c>
      <c r="J14" s="17" t="e">
        <f>VLOOKUP($A14,take1,10,FALSE)-#REF!</f>
        <v>#REF!</v>
      </c>
      <c r="K14" s="17" t="e">
        <f>VLOOKUP($A14,take1,11,FALSE)-#REF!</f>
        <v>#REF!</v>
      </c>
      <c r="L14" s="17" t="e">
        <f>VLOOKUP($A14,take1,12,FALSE)-#REF!</f>
        <v>#REF!</v>
      </c>
      <c r="M14" s="17" t="e">
        <f>VLOOKUP($A14,take1,13,FALSE)-#REF!</f>
        <v>#REF!</v>
      </c>
      <c r="N14" s="17" t="e">
        <f>VLOOKUP($A14,take1,14,FALSE)-#REF!</f>
        <v>#REF!</v>
      </c>
      <c r="O14" s="17" t="e">
        <f>VLOOKUP($A14,take1,15,FALSE)-#REF!</f>
        <v>#REF!</v>
      </c>
      <c r="P14" s="17" t="e">
        <f>VLOOKUP($A14,take1,16,FALSE)-#REF!</f>
        <v>#REF!</v>
      </c>
      <c r="Q14" s="17" t="e">
        <f>VLOOKUP($A14,take1,17,FALSE)-#REF!</f>
        <v>#REF!</v>
      </c>
      <c r="R14" s="17" t="e">
        <f>VLOOKUP($A14,take1,18,FALSE)-#REF!</f>
        <v>#REF!</v>
      </c>
      <c r="S14" s="17" t="e">
        <f>VLOOKUP($A14,take1,19,FALSE)-#REF!</f>
        <v>#REF!</v>
      </c>
    </row>
    <row r="15" spans="1:19" x14ac:dyDescent="0.2">
      <c r="A15" t="e">
        <f>#REF!</f>
        <v>#REF!</v>
      </c>
      <c r="B15" s="17" t="e">
        <f>VLOOKUP(A15,take1,2,FALSE)-#REF!</f>
        <v>#REF!</v>
      </c>
      <c r="C15" s="17" t="e">
        <f>VLOOKUP(A15,take1,3,FALSE)-#REF!</f>
        <v>#REF!</v>
      </c>
      <c r="D15" s="17" t="e">
        <f>VLOOKUP($A15,take1,4,FALSE)-#REF!</f>
        <v>#REF!</v>
      </c>
      <c r="E15" s="17" t="e">
        <f>VLOOKUP($A15,take1,5,FALSE)-#REF!</f>
        <v>#REF!</v>
      </c>
      <c r="F15" s="17" t="e">
        <f>VLOOKUP($A15,take1,6,FALSE)-#REF!</f>
        <v>#REF!</v>
      </c>
      <c r="G15" s="17" t="e">
        <f>VLOOKUP($A15,take1,7,FALSE)-#REF!</f>
        <v>#REF!</v>
      </c>
      <c r="H15" s="17" t="e">
        <f>VLOOKUP($A15,take1,8,FALSE)-#REF!</f>
        <v>#REF!</v>
      </c>
      <c r="I15" s="17" t="e">
        <f>VLOOKUP($A15,take1,9,FALSE)-#REF!</f>
        <v>#REF!</v>
      </c>
      <c r="J15" s="17" t="e">
        <f>VLOOKUP($A15,take1,10,FALSE)-#REF!</f>
        <v>#REF!</v>
      </c>
      <c r="K15" s="17" t="e">
        <f>VLOOKUP($A15,take1,11,FALSE)-#REF!</f>
        <v>#REF!</v>
      </c>
      <c r="L15" s="17" t="e">
        <f>VLOOKUP($A15,take1,12,FALSE)-#REF!</f>
        <v>#REF!</v>
      </c>
      <c r="M15" s="17" t="e">
        <f>VLOOKUP($A15,take1,13,FALSE)-#REF!</f>
        <v>#REF!</v>
      </c>
      <c r="N15" s="17" t="e">
        <f>VLOOKUP($A15,take1,14,FALSE)-#REF!</f>
        <v>#REF!</v>
      </c>
      <c r="O15" s="17" t="e">
        <f>VLOOKUP($A15,take1,15,FALSE)-#REF!</f>
        <v>#REF!</v>
      </c>
      <c r="P15" s="17" t="e">
        <f>VLOOKUP($A15,take1,16,FALSE)-#REF!</f>
        <v>#REF!</v>
      </c>
      <c r="Q15" s="17" t="e">
        <f>VLOOKUP($A15,take1,17,FALSE)-#REF!</f>
        <v>#REF!</v>
      </c>
      <c r="R15" s="17" t="e">
        <f>VLOOKUP($A15,take1,18,FALSE)-#REF!</f>
        <v>#REF!</v>
      </c>
      <c r="S15" s="17" t="e">
        <f>VLOOKUP($A15,take1,19,FALSE)-#REF!</f>
        <v>#REF!</v>
      </c>
    </row>
    <row r="16" spans="1:19" x14ac:dyDescent="0.2">
      <c r="A16" t="e">
        <f>#REF!</f>
        <v>#REF!</v>
      </c>
      <c r="B16" s="17" t="e">
        <f>VLOOKUP(A16,take1,2,FALSE)-#REF!</f>
        <v>#REF!</v>
      </c>
      <c r="C16" s="17" t="e">
        <f>VLOOKUP(A16,take1,3,FALSE)-#REF!</f>
        <v>#REF!</v>
      </c>
      <c r="D16" s="17" t="e">
        <f>VLOOKUP($A16,take1,4,FALSE)-#REF!</f>
        <v>#REF!</v>
      </c>
      <c r="E16" s="17" t="e">
        <f>VLOOKUP($A16,take1,5,FALSE)-#REF!</f>
        <v>#REF!</v>
      </c>
      <c r="F16" s="17" t="e">
        <f>VLOOKUP($A16,take1,6,FALSE)-#REF!</f>
        <v>#REF!</v>
      </c>
      <c r="G16" s="17" t="e">
        <f>VLOOKUP($A16,take1,7,FALSE)-#REF!</f>
        <v>#REF!</v>
      </c>
      <c r="H16" s="17" t="e">
        <f>VLOOKUP($A16,take1,8,FALSE)-#REF!</f>
        <v>#REF!</v>
      </c>
      <c r="I16" s="17" t="e">
        <f>VLOOKUP($A16,take1,9,FALSE)-#REF!</f>
        <v>#REF!</v>
      </c>
      <c r="J16" s="17" t="e">
        <f>VLOOKUP($A16,take1,10,FALSE)-#REF!</f>
        <v>#REF!</v>
      </c>
      <c r="K16" s="17" t="e">
        <f>VLOOKUP($A16,take1,11,FALSE)-#REF!</f>
        <v>#REF!</v>
      </c>
      <c r="L16" s="17" t="e">
        <f>VLOOKUP($A16,take1,12,FALSE)-#REF!</f>
        <v>#REF!</v>
      </c>
      <c r="M16" s="17" t="e">
        <f>VLOOKUP($A16,take1,13,FALSE)-#REF!</f>
        <v>#REF!</v>
      </c>
      <c r="N16" s="17" t="e">
        <f>VLOOKUP($A16,take1,14,FALSE)-#REF!</f>
        <v>#REF!</v>
      </c>
      <c r="O16" s="17" t="e">
        <f>VLOOKUP($A16,take1,15,FALSE)-#REF!</f>
        <v>#REF!</v>
      </c>
      <c r="P16" s="17" t="e">
        <f>VLOOKUP($A16,take1,16,FALSE)-#REF!</f>
        <v>#REF!</v>
      </c>
      <c r="Q16" s="17" t="e">
        <f>VLOOKUP($A16,take1,17,FALSE)-#REF!</f>
        <v>#REF!</v>
      </c>
      <c r="R16" s="17" t="e">
        <f>VLOOKUP($A16,take1,18,FALSE)-#REF!</f>
        <v>#REF!</v>
      </c>
      <c r="S16" s="17" t="e">
        <f>VLOOKUP($A16,take1,19,FALSE)-#REF!</f>
        <v>#REF!</v>
      </c>
    </row>
    <row r="17" spans="1:19" x14ac:dyDescent="0.2">
      <c r="A17" t="e">
        <f>#REF!</f>
        <v>#REF!</v>
      </c>
      <c r="B17" s="17" t="e">
        <f>VLOOKUP(A17,take1,2,FALSE)-#REF!</f>
        <v>#REF!</v>
      </c>
      <c r="C17" s="17" t="e">
        <f>VLOOKUP(A17,take1,3,FALSE)-#REF!</f>
        <v>#REF!</v>
      </c>
      <c r="D17" s="17" t="e">
        <f>VLOOKUP($A17,take1,4,FALSE)-#REF!</f>
        <v>#REF!</v>
      </c>
      <c r="E17" s="17" t="e">
        <f>VLOOKUP($A17,take1,5,FALSE)-#REF!</f>
        <v>#REF!</v>
      </c>
      <c r="F17" s="17" t="e">
        <f>VLOOKUP($A17,take1,6,FALSE)-#REF!</f>
        <v>#REF!</v>
      </c>
      <c r="G17" s="17" t="e">
        <f>VLOOKUP($A17,take1,7,FALSE)-#REF!</f>
        <v>#REF!</v>
      </c>
      <c r="H17" s="17" t="e">
        <f>VLOOKUP($A17,take1,8,FALSE)-#REF!</f>
        <v>#REF!</v>
      </c>
      <c r="I17" s="17" t="e">
        <f>VLOOKUP($A17,take1,9,FALSE)-#REF!</f>
        <v>#REF!</v>
      </c>
      <c r="J17" s="17" t="e">
        <f>VLOOKUP($A17,take1,10,FALSE)-#REF!</f>
        <v>#REF!</v>
      </c>
      <c r="K17" s="17" t="e">
        <f>VLOOKUP($A17,take1,11,FALSE)-#REF!</f>
        <v>#REF!</v>
      </c>
      <c r="L17" s="17" t="e">
        <f>VLOOKUP($A17,take1,12,FALSE)-#REF!</f>
        <v>#REF!</v>
      </c>
      <c r="M17" s="17" t="e">
        <f>VLOOKUP($A17,take1,13,FALSE)-#REF!</f>
        <v>#REF!</v>
      </c>
      <c r="N17" s="17" t="e">
        <f>VLOOKUP($A17,take1,14,FALSE)-#REF!</f>
        <v>#REF!</v>
      </c>
      <c r="O17" s="17" t="e">
        <f>VLOOKUP($A17,take1,15,FALSE)-#REF!</f>
        <v>#REF!</v>
      </c>
      <c r="P17" s="17" t="e">
        <f>VLOOKUP($A17,take1,16,FALSE)-#REF!</f>
        <v>#REF!</v>
      </c>
      <c r="Q17" s="17" t="e">
        <f>VLOOKUP($A17,take1,17,FALSE)-#REF!</f>
        <v>#REF!</v>
      </c>
      <c r="R17" s="17" t="e">
        <f>VLOOKUP($A17,take1,18,FALSE)-#REF!</f>
        <v>#REF!</v>
      </c>
      <c r="S17" s="17" t="e">
        <f>VLOOKUP($A17,take1,19,FALSE)-#REF!</f>
        <v>#REF!</v>
      </c>
    </row>
    <row r="18" spans="1:19" x14ac:dyDescent="0.2">
      <c r="A18" t="e">
        <f>#REF!</f>
        <v>#REF!</v>
      </c>
      <c r="B18" s="17" t="e">
        <f>VLOOKUP(A18,take1,2,FALSE)-#REF!</f>
        <v>#REF!</v>
      </c>
      <c r="C18" s="17" t="e">
        <f>VLOOKUP(A18,take1,3,FALSE)-#REF!</f>
        <v>#REF!</v>
      </c>
      <c r="D18" s="17" t="e">
        <f>VLOOKUP($A18,take1,4,FALSE)-#REF!</f>
        <v>#REF!</v>
      </c>
      <c r="E18" s="17" t="e">
        <f>VLOOKUP($A18,take1,5,FALSE)-#REF!</f>
        <v>#REF!</v>
      </c>
      <c r="F18" s="17" t="e">
        <f>VLOOKUP($A18,take1,6,FALSE)-#REF!</f>
        <v>#REF!</v>
      </c>
      <c r="G18" s="17" t="e">
        <f>VLOOKUP($A18,take1,7,FALSE)-#REF!</f>
        <v>#REF!</v>
      </c>
      <c r="H18" s="17" t="e">
        <f>VLOOKUP($A18,take1,8,FALSE)-#REF!</f>
        <v>#REF!</v>
      </c>
      <c r="I18" s="17" t="e">
        <f>VLOOKUP($A18,take1,9,FALSE)-#REF!</f>
        <v>#REF!</v>
      </c>
      <c r="J18" s="17" t="e">
        <f>VLOOKUP($A18,take1,10,FALSE)-#REF!</f>
        <v>#REF!</v>
      </c>
      <c r="K18" s="17" t="e">
        <f>VLOOKUP($A18,take1,11,FALSE)-#REF!</f>
        <v>#REF!</v>
      </c>
      <c r="L18" s="17" t="e">
        <f>VLOOKUP($A18,take1,12,FALSE)-#REF!</f>
        <v>#REF!</v>
      </c>
      <c r="M18" s="17" t="e">
        <f>VLOOKUP($A18,take1,13,FALSE)-#REF!</f>
        <v>#REF!</v>
      </c>
      <c r="N18" s="17" t="e">
        <f>VLOOKUP($A18,take1,14,FALSE)-#REF!</f>
        <v>#REF!</v>
      </c>
      <c r="O18" s="17" t="e">
        <f>VLOOKUP($A18,take1,15,FALSE)-#REF!</f>
        <v>#REF!</v>
      </c>
      <c r="P18" s="17" t="e">
        <f>VLOOKUP($A18,take1,16,FALSE)-#REF!</f>
        <v>#REF!</v>
      </c>
      <c r="Q18" s="17" t="e">
        <f>VLOOKUP($A18,take1,17,FALSE)-#REF!</f>
        <v>#REF!</v>
      </c>
      <c r="R18" s="17" t="e">
        <f>VLOOKUP($A18,take1,18,FALSE)-#REF!</f>
        <v>#REF!</v>
      </c>
      <c r="S18" s="17" t="e">
        <f>VLOOKUP($A18,take1,19,FALSE)-#REF!</f>
        <v>#REF!</v>
      </c>
    </row>
    <row r="19" spans="1:19" x14ac:dyDescent="0.2">
      <c r="A19" t="e">
        <f>#REF!</f>
        <v>#REF!</v>
      </c>
      <c r="B19" s="17" t="e">
        <f>VLOOKUP(A19,take1,2,FALSE)-#REF!</f>
        <v>#REF!</v>
      </c>
      <c r="C19" s="17" t="e">
        <f>VLOOKUP(A19,take1,3,FALSE)-#REF!</f>
        <v>#REF!</v>
      </c>
      <c r="D19" s="17" t="e">
        <f>VLOOKUP($A19,take1,4,FALSE)-#REF!</f>
        <v>#REF!</v>
      </c>
      <c r="E19" s="17" t="e">
        <f>VLOOKUP($A19,take1,5,FALSE)-#REF!</f>
        <v>#REF!</v>
      </c>
      <c r="F19" s="17" t="e">
        <f>VLOOKUP($A19,take1,6,FALSE)-#REF!</f>
        <v>#REF!</v>
      </c>
      <c r="G19" s="17" t="e">
        <f>VLOOKUP($A19,take1,7,FALSE)-#REF!</f>
        <v>#REF!</v>
      </c>
      <c r="H19" s="17" t="e">
        <f>VLOOKUP($A19,take1,8,FALSE)-#REF!</f>
        <v>#REF!</v>
      </c>
      <c r="I19" s="17" t="e">
        <f>VLOOKUP($A19,take1,9,FALSE)-#REF!</f>
        <v>#REF!</v>
      </c>
      <c r="J19" s="17" t="e">
        <f>VLOOKUP($A19,take1,10,FALSE)-#REF!</f>
        <v>#REF!</v>
      </c>
      <c r="K19" s="17" t="e">
        <f>VLOOKUP($A19,take1,11,FALSE)-#REF!</f>
        <v>#REF!</v>
      </c>
      <c r="L19" s="17" t="e">
        <f>VLOOKUP($A19,take1,12,FALSE)-#REF!</f>
        <v>#REF!</v>
      </c>
      <c r="M19" s="17" t="e">
        <f>VLOOKUP($A19,take1,13,FALSE)-#REF!</f>
        <v>#REF!</v>
      </c>
      <c r="N19" s="17" t="e">
        <f>VLOOKUP($A19,take1,14,FALSE)-#REF!</f>
        <v>#REF!</v>
      </c>
      <c r="O19" s="17" t="e">
        <f>VLOOKUP($A19,take1,15,FALSE)-#REF!</f>
        <v>#REF!</v>
      </c>
      <c r="P19" s="17" t="e">
        <f>VLOOKUP($A19,take1,16,FALSE)-#REF!</f>
        <v>#REF!</v>
      </c>
      <c r="Q19" s="17" t="e">
        <f>VLOOKUP($A19,take1,17,FALSE)-#REF!</f>
        <v>#REF!</v>
      </c>
      <c r="R19" s="17" t="e">
        <f>VLOOKUP($A19,take1,18,FALSE)-#REF!</f>
        <v>#REF!</v>
      </c>
      <c r="S19" s="17" t="e">
        <f>VLOOKUP($A19,take1,19,FALSE)-#REF!</f>
        <v>#REF!</v>
      </c>
    </row>
    <row r="20" spans="1:19" x14ac:dyDescent="0.2">
      <c r="A20" t="e">
        <f>#REF!</f>
        <v>#REF!</v>
      </c>
      <c r="B20" s="17" t="e">
        <f>VLOOKUP(A20,take1,2,FALSE)-#REF!</f>
        <v>#REF!</v>
      </c>
      <c r="C20" s="17" t="e">
        <f>VLOOKUP(A20,take1,3,FALSE)-#REF!</f>
        <v>#REF!</v>
      </c>
      <c r="D20" s="17" t="e">
        <f>VLOOKUP($A20,take1,4,FALSE)-#REF!</f>
        <v>#REF!</v>
      </c>
      <c r="E20" s="17" t="e">
        <f>VLOOKUP($A20,take1,5,FALSE)-#REF!</f>
        <v>#REF!</v>
      </c>
      <c r="F20" s="17" t="e">
        <f>VLOOKUP($A20,take1,6,FALSE)-#REF!</f>
        <v>#REF!</v>
      </c>
      <c r="G20" s="17" t="e">
        <f>VLOOKUP($A20,take1,7,FALSE)-#REF!</f>
        <v>#REF!</v>
      </c>
      <c r="H20" s="17" t="e">
        <f>VLOOKUP($A20,take1,8,FALSE)-#REF!</f>
        <v>#REF!</v>
      </c>
      <c r="I20" s="17" t="e">
        <f>VLOOKUP($A20,take1,9,FALSE)-#REF!</f>
        <v>#REF!</v>
      </c>
      <c r="J20" s="17" t="e">
        <f>VLOOKUP($A20,take1,10,FALSE)-#REF!</f>
        <v>#REF!</v>
      </c>
      <c r="K20" s="17" t="e">
        <f>VLOOKUP($A20,take1,11,FALSE)-#REF!</f>
        <v>#REF!</v>
      </c>
      <c r="L20" s="17" t="e">
        <f>VLOOKUP($A20,take1,12,FALSE)-#REF!</f>
        <v>#REF!</v>
      </c>
      <c r="M20" s="17" t="e">
        <f>VLOOKUP($A20,take1,13,FALSE)-#REF!</f>
        <v>#REF!</v>
      </c>
      <c r="N20" s="17" t="e">
        <f>VLOOKUP($A20,take1,14,FALSE)-#REF!</f>
        <v>#REF!</v>
      </c>
      <c r="O20" s="17" t="e">
        <f>VLOOKUP($A20,take1,15,FALSE)-#REF!</f>
        <v>#REF!</v>
      </c>
      <c r="P20" s="17" t="e">
        <f>VLOOKUP($A20,take1,16,FALSE)-#REF!</f>
        <v>#REF!</v>
      </c>
      <c r="Q20" s="17" t="e">
        <f>VLOOKUP($A20,take1,17,FALSE)-#REF!</f>
        <v>#REF!</v>
      </c>
      <c r="R20" s="17" t="e">
        <f>VLOOKUP($A20,take1,18,FALSE)-#REF!</f>
        <v>#REF!</v>
      </c>
      <c r="S20" s="17" t="e">
        <f>VLOOKUP($A20,take1,19,FALSE)-#REF!</f>
        <v>#REF!</v>
      </c>
    </row>
    <row r="21" spans="1:19" x14ac:dyDescent="0.2">
      <c r="A21" t="e">
        <f>#REF!</f>
        <v>#REF!</v>
      </c>
      <c r="B21" s="17" t="e">
        <f>VLOOKUP(A21,take1,2,FALSE)-#REF!</f>
        <v>#REF!</v>
      </c>
      <c r="C21" s="17" t="e">
        <f>VLOOKUP(A21,take1,3,FALSE)-#REF!</f>
        <v>#REF!</v>
      </c>
      <c r="D21" s="17" t="e">
        <f>VLOOKUP($A21,take1,4,FALSE)-#REF!</f>
        <v>#REF!</v>
      </c>
      <c r="E21" s="17" t="e">
        <f>VLOOKUP($A21,take1,5,FALSE)-#REF!</f>
        <v>#REF!</v>
      </c>
      <c r="F21" s="17" t="e">
        <f>VLOOKUP($A21,take1,6,FALSE)-#REF!</f>
        <v>#REF!</v>
      </c>
      <c r="G21" s="17" t="e">
        <f>VLOOKUP($A21,take1,7,FALSE)-#REF!</f>
        <v>#REF!</v>
      </c>
      <c r="H21" s="17" t="e">
        <f>VLOOKUP($A21,take1,8,FALSE)-#REF!</f>
        <v>#REF!</v>
      </c>
      <c r="I21" s="17" t="e">
        <f>VLOOKUP($A21,take1,9,FALSE)-#REF!</f>
        <v>#REF!</v>
      </c>
      <c r="J21" s="17" t="e">
        <f>VLOOKUP($A21,take1,10,FALSE)-#REF!</f>
        <v>#REF!</v>
      </c>
      <c r="K21" s="17" t="e">
        <f>VLOOKUP($A21,take1,11,FALSE)-#REF!</f>
        <v>#REF!</v>
      </c>
      <c r="L21" s="17" t="e">
        <f>VLOOKUP($A21,take1,12,FALSE)-#REF!</f>
        <v>#REF!</v>
      </c>
      <c r="M21" s="17" t="e">
        <f>VLOOKUP($A21,take1,13,FALSE)-#REF!</f>
        <v>#REF!</v>
      </c>
      <c r="N21" s="17" t="e">
        <f>VLOOKUP($A21,take1,14,FALSE)-#REF!</f>
        <v>#REF!</v>
      </c>
      <c r="O21" s="17" t="e">
        <f>VLOOKUP($A21,take1,15,FALSE)-#REF!</f>
        <v>#REF!</v>
      </c>
      <c r="P21" s="17" t="e">
        <f>VLOOKUP($A21,take1,16,FALSE)-#REF!</f>
        <v>#REF!</v>
      </c>
      <c r="Q21" s="17" t="e">
        <f>VLOOKUP($A21,take1,17,FALSE)-#REF!</f>
        <v>#REF!</v>
      </c>
      <c r="R21" s="17" t="e">
        <f>VLOOKUP($A21,take1,18,FALSE)-#REF!</f>
        <v>#REF!</v>
      </c>
      <c r="S21" s="17" t="e">
        <f>VLOOKUP($A21,take1,19,FALSE)-#REF!</f>
        <v>#REF!</v>
      </c>
    </row>
    <row r="22" spans="1:19" x14ac:dyDescent="0.2">
      <c r="A22" t="e">
        <f>#REF!</f>
        <v>#REF!</v>
      </c>
      <c r="B22" s="17" t="e">
        <f>VLOOKUP(A22,take1,2,FALSE)-#REF!</f>
        <v>#REF!</v>
      </c>
      <c r="C22" s="17" t="e">
        <f>VLOOKUP(A22,take1,3,FALSE)-#REF!</f>
        <v>#REF!</v>
      </c>
      <c r="D22" s="17" t="e">
        <f>VLOOKUP($A22,take1,4,FALSE)-#REF!</f>
        <v>#REF!</v>
      </c>
      <c r="E22" s="17" t="e">
        <f>VLOOKUP($A22,take1,5,FALSE)-#REF!</f>
        <v>#REF!</v>
      </c>
      <c r="F22" s="17" t="e">
        <f>VLOOKUP($A22,take1,6,FALSE)-#REF!</f>
        <v>#REF!</v>
      </c>
      <c r="G22" s="17" t="e">
        <f>VLOOKUP($A22,take1,7,FALSE)-#REF!</f>
        <v>#REF!</v>
      </c>
      <c r="H22" s="17" t="e">
        <f>VLOOKUP($A22,take1,8,FALSE)-#REF!</f>
        <v>#REF!</v>
      </c>
      <c r="I22" s="17" t="e">
        <f>VLOOKUP($A22,take1,9,FALSE)-#REF!</f>
        <v>#REF!</v>
      </c>
      <c r="J22" s="17" t="e">
        <f>VLOOKUP($A22,take1,10,FALSE)-#REF!</f>
        <v>#REF!</v>
      </c>
      <c r="K22" s="17" t="e">
        <f>VLOOKUP($A22,take1,11,FALSE)-#REF!</f>
        <v>#REF!</v>
      </c>
      <c r="L22" s="17" t="e">
        <f>VLOOKUP($A22,take1,12,FALSE)-#REF!</f>
        <v>#REF!</v>
      </c>
      <c r="M22" s="17" t="e">
        <f>VLOOKUP($A22,take1,13,FALSE)-#REF!</f>
        <v>#REF!</v>
      </c>
      <c r="N22" s="17" t="e">
        <f>VLOOKUP($A22,take1,14,FALSE)-#REF!</f>
        <v>#REF!</v>
      </c>
      <c r="O22" s="17" t="e">
        <f>VLOOKUP($A22,take1,15,FALSE)-#REF!</f>
        <v>#REF!</v>
      </c>
      <c r="P22" s="17" t="e">
        <f>VLOOKUP($A22,take1,16,FALSE)-#REF!</f>
        <v>#REF!</v>
      </c>
      <c r="Q22" s="17" t="e">
        <f>VLOOKUP($A22,take1,17,FALSE)-#REF!</f>
        <v>#REF!</v>
      </c>
      <c r="R22" s="17" t="e">
        <f>VLOOKUP($A22,take1,18,FALSE)-#REF!</f>
        <v>#REF!</v>
      </c>
      <c r="S22" s="17" t="e">
        <f>VLOOKUP($A22,take1,19,FALSE)-#REF!</f>
        <v>#REF!</v>
      </c>
    </row>
    <row r="23" spans="1:19" x14ac:dyDescent="0.2">
      <c r="A23" t="e">
        <f>#REF!</f>
        <v>#REF!</v>
      </c>
      <c r="B23" s="17" t="e">
        <f>VLOOKUP(A23,take1,2,FALSE)-#REF!</f>
        <v>#REF!</v>
      </c>
      <c r="C23" s="17" t="e">
        <f>VLOOKUP(A23,take1,3,FALSE)-#REF!</f>
        <v>#REF!</v>
      </c>
      <c r="D23" s="17" t="e">
        <f>VLOOKUP($A23,take1,4,FALSE)-#REF!</f>
        <v>#REF!</v>
      </c>
      <c r="E23" s="17" t="e">
        <f>VLOOKUP($A23,take1,5,FALSE)-#REF!</f>
        <v>#REF!</v>
      </c>
      <c r="F23" s="17" t="e">
        <f>VLOOKUP($A23,take1,6,FALSE)-#REF!</f>
        <v>#REF!</v>
      </c>
      <c r="G23" s="17" t="e">
        <f>VLOOKUP($A23,take1,7,FALSE)-#REF!</f>
        <v>#REF!</v>
      </c>
      <c r="H23" s="17" t="e">
        <f>VLOOKUP($A23,take1,8,FALSE)-#REF!</f>
        <v>#REF!</v>
      </c>
      <c r="I23" s="17" t="e">
        <f>VLOOKUP($A23,take1,9,FALSE)-#REF!</f>
        <v>#REF!</v>
      </c>
      <c r="J23" s="17" t="e">
        <f>VLOOKUP($A23,take1,10,FALSE)-#REF!</f>
        <v>#REF!</v>
      </c>
      <c r="K23" s="17" t="e">
        <f>VLOOKUP($A23,take1,11,FALSE)-#REF!</f>
        <v>#REF!</v>
      </c>
      <c r="L23" s="17" t="e">
        <f>VLOOKUP($A23,take1,12,FALSE)-#REF!</f>
        <v>#REF!</v>
      </c>
      <c r="M23" s="17" t="e">
        <f>VLOOKUP($A23,take1,13,FALSE)-#REF!</f>
        <v>#REF!</v>
      </c>
      <c r="N23" s="17" t="e">
        <f>VLOOKUP($A23,take1,14,FALSE)-#REF!</f>
        <v>#REF!</v>
      </c>
      <c r="O23" s="17" t="e">
        <f>VLOOKUP($A23,take1,15,FALSE)-#REF!</f>
        <v>#REF!</v>
      </c>
      <c r="P23" s="17" t="e">
        <f>VLOOKUP($A23,take1,16,FALSE)-#REF!</f>
        <v>#REF!</v>
      </c>
      <c r="Q23" s="17" t="e">
        <f>VLOOKUP($A23,take1,17,FALSE)-#REF!</f>
        <v>#REF!</v>
      </c>
      <c r="R23" s="17" t="e">
        <f>VLOOKUP($A23,take1,18,FALSE)-#REF!</f>
        <v>#REF!</v>
      </c>
      <c r="S23" s="17" t="e">
        <f>VLOOKUP($A23,take1,19,FALSE)-#REF!</f>
        <v>#REF!</v>
      </c>
    </row>
    <row r="24" spans="1:19" x14ac:dyDescent="0.2">
      <c r="A24" t="e">
        <f>#REF!</f>
        <v>#REF!</v>
      </c>
      <c r="B24" s="17" t="e">
        <f>VLOOKUP(A24,take1,2,FALSE)-#REF!</f>
        <v>#REF!</v>
      </c>
      <c r="C24" s="17" t="e">
        <f>VLOOKUP(A24,take1,3,FALSE)-#REF!</f>
        <v>#REF!</v>
      </c>
      <c r="D24" s="17" t="e">
        <f>VLOOKUP($A24,take1,4,FALSE)-#REF!</f>
        <v>#REF!</v>
      </c>
      <c r="E24" s="17" t="e">
        <f>VLOOKUP($A24,take1,5,FALSE)-#REF!</f>
        <v>#REF!</v>
      </c>
      <c r="F24" s="17" t="e">
        <f>VLOOKUP($A24,take1,6,FALSE)-#REF!</f>
        <v>#REF!</v>
      </c>
      <c r="G24" s="17" t="e">
        <f>VLOOKUP($A24,take1,7,FALSE)-#REF!</f>
        <v>#REF!</v>
      </c>
      <c r="H24" s="17" t="e">
        <f>VLOOKUP($A24,take1,8,FALSE)-#REF!</f>
        <v>#REF!</v>
      </c>
      <c r="I24" s="17" t="e">
        <f>VLOOKUP($A24,take1,9,FALSE)-#REF!</f>
        <v>#REF!</v>
      </c>
      <c r="J24" s="17" t="e">
        <f>VLOOKUP($A24,take1,10,FALSE)-#REF!</f>
        <v>#REF!</v>
      </c>
      <c r="K24" s="17" t="e">
        <f>VLOOKUP($A24,take1,11,FALSE)-#REF!</f>
        <v>#REF!</v>
      </c>
      <c r="L24" s="17" t="e">
        <f>VLOOKUP($A24,take1,12,FALSE)-#REF!</f>
        <v>#REF!</v>
      </c>
      <c r="M24" s="17" t="e">
        <f>VLOOKUP($A24,take1,13,FALSE)-#REF!</f>
        <v>#REF!</v>
      </c>
      <c r="N24" s="17" t="e">
        <f>VLOOKUP($A24,take1,14,FALSE)-#REF!</f>
        <v>#REF!</v>
      </c>
      <c r="O24" s="17" t="e">
        <f>VLOOKUP($A24,take1,15,FALSE)-#REF!</f>
        <v>#REF!</v>
      </c>
      <c r="P24" s="17" t="e">
        <f>VLOOKUP($A24,take1,16,FALSE)-#REF!</f>
        <v>#REF!</v>
      </c>
      <c r="Q24" s="17" t="e">
        <f>VLOOKUP($A24,take1,17,FALSE)-#REF!</f>
        <v>#REF!</v>
      </c>
      <c r="R24" s="17" t="e">
        <f>VLOOKUP($A24,take1,18,FALSE)-#REF!</f>
        <v>#REF!</v>
      </c>
      <c r="S24" s="17" t="e">
        <f>VLOOKUP($A24,take1,19,FALSE)-#REF!</f>
        <v>#REF!</v>
      </c>
    </row>
    <row r="25" spans="1:19" x14ac:dyDescent="0.2">
      <c r="A25" t="e">
        <f>#REF!</f>
        <v>#REF!</v>
      </c>
      <c r="B25" s="17" t="e">
        <f>VLOOKUP(A25,take1,2,FALSE)-#REF!</f>
        <v>#REF!</v>
      </c>
      <c r="C25" s="17" t="e">
        <f>VLOOKUP(A25,take1,3,FALSE)-#REF!</f>
        <v>#REF!</v>
      </c>
      <c r="D25" s="17" t="e">
        <f>VLOOKUP($A25,take1,4,FALSE)-#REF!</f>
        <v>#REF!</v>
      </c>
      <c r="E25" s="17" t="e">
        <f>VLOOKUP($A25,take1,5,FALSE)-#REF!</f>
        <v>#REF!</v>
      </c>
      <c r="F25" s="17" t="e">
        <f>VLOOKUP($A25,take1,6,FALSE)-#REF!</f>
        <v>#REF!</v>
      </c>
      <c r="G25" s="17" t="e">
        <f>VLOOKUP($A25,take1,7,FALSE)-#REF!</f>
        <v>#REF!</v>
      </c>
      <c r="H25" s="17" t="e">
        <f>VLOOKUP($A25,take1,8,FALSE)-#REF!</f>
        <v>#REF!</v>
      </c>
      <c r="I25" s="17" t="e">
        <f>VLOOKUP($A25,take1,9,FALSE)-#REF!</f>
        <v>#REF!</v>
      </c>
      <c r="J25" s="17" t="e">
        <f>VLOOKUP($A25,take1,10,FALSE)-#REF!</f>
        <v>#REF!</v>
      </c>
      <c r="K25" s="17" t="e">
        <f>VLOOKUP($A25,take1,11,FALSE)-#REF!</f>
        <v>#REF!</v>
      </c>
      <c r="L25" s="17" t="e">
        <f>VLOOKUP($A25,take1,12,FALSE)-#REF!</f>
        <v>#REF!</v>
      </c>
      <c r="M25" s="17" t="e">
        <f>VLOOKUP($A25,take1,13,FALSE)-#REF!</f>
        <v>#REF!</v>
      </c>
      <c r="N25" s="17" t="e">
        <f>VLOOKUP($A25,take1,14,FALSE)-#REF!</f>
        <v>#REF!</v>
      </c>
      <c r="O25" s="17" t="e">
        <f>VLOOKUP($A25,take1,15,FALSE)-#REF!</f>
        <v>#REF!</v>
      </c>
      <c r="P25" s="17" t="e">
        <f>VLOOKUP($A25,take1,16,FALSE)-#REF!</f>
        <v>#REF!</v>
      </c>
      <c r="Q25" s="17" t="e">
        <f>VLOOKUP($A25,take1,17,FALSE)-#REF!</f>
        <v>#REF!</v>
      </c>
      <c r="R25" s="17" t="e">
        <f>VLOOKUP($A25,take1,18,FALSE)-#REF!</f>
        <v>#REF!</v>
      </c>
      <c r="S25" s="17" t="e">
        <f>VLOOKUP($A25,take1,19,FALSE)-#REF!</f>
        <v>#REF!</v>
      </c>
    </row>
    <row r="26" spans="1:19" x14ac:dyDescent="0.2">
      <c r="A26" t="e">
        <f>#REF!</f>
        <v>#REF!</v>
      </c>
      <c r="B26" s="17" t="e">
        <f>VLOOKUP(A26,take1,2,FALSE)-#REF!</f>
        <v>#REF!</v>
      </c>
      <c r="C26" s="17" t="e">
        <f>VLOOKUP(A26,take1,3,FALSE)-#REF!</f>
        <v>#REF!</v>
      </c>
      <c r="D26" s="17" t="e">
        <f>VLOOKUP($A26,take1,4,FALSE)-#REF!</f>
        <v>#REF!</v>
      </c>
      <c r="E26" s="17" t="e">
        <f>VLOOKUP($A26,take1,5,FALSE)-#REF!</f>
        <v>#REF!</v>
      </c>
      <c r="F26" s="17" t="e">
        <f>VLOOKUP($A26,take1,6,FALSE)-#REF!</f>
        <v>#REF!</v>
      </c>
      <c r="G26" s="17" t="e">
        <f>VLOOKUP($A26,take1,7,FALSE)-#REF!</f>
        <v>#REF!</v>
      </c>
      <c r="H26" s="17" t="e">
        <f>VLOOKUP($A26,take1,8,FALSE)-#REF!</f>
        <v>#REF!</v>
      </c>
      <c r="I26" s="17" t="e">
        <f>VLOOKUP($A26,take1,9,FALSE)-#REF!</f>
        <v>#REF!</v>
      </c>
      <c r="J26" s="17" t="e">
        <f>VLOOKUP($A26,take1,10,FALSE)-#REF!</f>
        <v>#REF!</v>
      </c>
      <c r="K26" s="17" t="e">
        <f>VLOOKUP($A26,take1,11,FALSE)-#REF!</f>
        <v>#REF!</v>
      </c>
      <c r="L26" s="17" t="e">
        <f>VLOOKUP($A26,take1,12,FALSE)-#REF!</f>
        <v>#REF!</v>
      </c>
      <c r="M26" s="17" t="e">
        <f>VLOOKUP($A26,take1,13,FALSE)-#REF!</f>
        <v>#REF!</v>
      </c>
      <c r="N26" s="17" t="e">
        <f>VLOOKUP($A26,take1,14,FALSE)-#REF!</f>
        <v>#REF!</v>
      </c>
      <c r="O26" s="17" t="e">
        <f>VLOOKUP($A26,take1,15,FALSE)-#REF!</f>
        <v>#REF!</v>
      </c>
      <c r="P26" s="17" t="e">
        <f>VLOOKUP($A26,take1,16,FALSE)-#REF!</f>
        <v>#REF!</v>
      </c>
      <c r="Q26" s="17" t="e">
        <f>VLOOKUP($A26,take1,17,FALSE)-#REF!</f>
        <v>#REF!</v>
      </c>
      <c r="R26" s="17" t="e">
        <f>VLOOKUP($A26,take1,18,FALSE)-#REF!</f>
        <v>#REF!</v>
      </c>
      <c r="S26" s="17" t="e">
        <f>VLOOKUP($A26,take1,19,FALSE)-#REF!</f>
        <v>#REF!</v>
      </c>
    </row>
    <row r="27" spans="1:19" x14ac:dyDescent="0.2">
      <c r="A27" t="e">
        <f>#REF!</f>
        <v>#REF!</v>
      </c>
      <c r="B27" s="17" t="e">
        <f>VLOOKUP(A27,take1,2,FALSE)-#REF!</f>
        <v>#REF!</v>
      </c>
      <c r="C27" s="17" t="e">
        <f>VLOOKUP(A27,take1,3,FALSE)-#REF!</f>
        <v>#REF!</v>
      </c>
      <c r="D27" s="17" t="e">
        <f>VLOOKUP($A27,take1,4,FALSE)-#REF!</f>
        <v>#REF!</v>
      </c>
      <c r="E27" s="17" t="e">
        <f>VLOOKUP($A27,take1,5,FALSE)-#REF!</f>
        <v>#REF!</v>
      </c>
      <c r="F27" s="17" t="e">
        <f>VLOOKUP($A27,take1,6,FALSE)-#REF!</f>
        <v>#REF!</v>
      </c>
      <c r="G27" s="17" t="e">
        <f>VLOOKUP($A27,take1,7,FALSE)-#REF!</f>
        <v>#REF!</v>
      </c>
      <c r="H27" s="17" t="e">
        <f>VLOOKUP($A27,take1,8,FALSE)-#REF!</f>
        <v>#REF!</v>
      </c>
      <c r="I27" s="17" t="e">
        <f>VLOOKUP($A27,take1,9,FALSE)-#REF!</f>
        <v>#REF!</v>
      </c>
      <c r="J27" s="17" t="e">
        <f>VLOOKUP($A27,take1,10,FALSE)-#REF!</f>
        <v>#REF!</v>
      </c>
      <c r="K27" s="17" t="e">
        <f>VLOOKUP($A27,take1,11,FALSE)-#REF!</f>
        <v>#REF!</v>
      </c>
      <c r="L27" s="17" t="e">
        <f>VLOOKUP($A27,take1,12,FALSE)-#REF!</f>
        <v>#REF!</v>
      </c>
      <c r="M27" s="17" t="e">
        <f>VLOOKUP($A27,take1,13,FALSE)-#REF!</f>
        <v>#REF!</v>
      </c>
      <c r="N27" s="17" t="e">
        <f>VLOOKUP($A27,take1,14,FALSE)-#REF!</f>
        <v>#REF!</v>
      </c>
      <c r="O27" s="17" t="e">
        <f>VLOOKUP($A27,take1,15,FALSE)-#REF!</f>
        <v>#REF!</v>
      </c>
      <c r="P27" s="17" t="e">
        <f>VLOOKUP($A27,take1,16,FALSE)-#REF!</f>
        <v>#REF!</v>
      </c>
      <c r="Q27" s="17" t="e">
        <f>VLOOKUP($A27,take1,17,FALSE)-#REF!</f>
        <v>#REF!</v>
      </c>
      <c r="R27" s="17" t="e">
        <f>VLOOKUP($A27,take1,18,FALSE)-#REF!</f>
        <v>#REF!</v>
      </c>
      <c r="S27" s="17" t="e">
        <f>VLOOKUP($A27,take1,19,FALSE)-#REF!</f>
        <v>#REF!</v>
      </c>
    </row>
    <row r="28" spans="1:19" x14ac:dyDescent="0.2">
      <c r="A28" t="e">
        <f>#REF!</f>
        <v>#REF!</v>
      </c>
      <c r="B28" s="17" t="e">
        <f>VLOOKUP(A28,take1,2,FALSE)-#REF!</f>
        <v>#REF!</v>
      </c>
      <c r="C28" s="17" t="e">
        <f>VLOOKUP(A28,take1,3,FALSE)-#REF!</f>
        <v>#REF!</v>
      </c>
      <c r="D28" s="17" t="e">
        <f>VLOOKUP($A28,take1,4,FALSE)-#REF!</f>
        <v>#REF!</v>
      </c>
      <c r="E28" s="17" t="e">
        <f>VLOOKUP($A28,take1,5,FALSE)-#REF!</f>
        <v>#REF!</v>
      </c>
      <c r="F28" s="17" t="e">
        <f>VLOOKUP($A28,take1,6,FALSE)-#REF!</f>
        <v>#REF!</v>
      </c>
      <c r="G28" s="17" t="e">
        <f>VLOOKUP($A28,take1,7,FALSE)-#REF!</f>
        <v>#REF!</v>
      </c>
      <c r="H28" s="17" t="e">
        <f>VLOOKUP($A28,take1,8,FALSE)-#REF!</f>
        <v>#REF!</v>
      </c>
      <c r="I28" s="17" t="e">
        <f>VLOOKUP($A28,take1,9,FALSE)-#REF!</f>
        <v>#REF!</v>
      </c>
      <c r="J28" s="17" t="e">
        <f>VLOOKUP($A28,take1,10,FALSE)-#REF!</f>
        <v>#REF!</v>
      </c>
      <c r="K28" s="17" t="e">
        <f>VLOOKUP($A28,take1,11,FALSE)-#REF!</f>
        <v>#REF!</v>
      </c>
      <c r="L28" s="17" t="e">
        <f>VLOOKUP($A28,take1,12,FALSE)-#REF!</f>
        <v>#REF!</v>
      </c>
      <c r="M28" s="17" t="e">
        <f>VLOOKUP($A28,take1,13,FALSE)-#REF!</f>
        <v>#REF!</v>
      </c>
      <c r="N28" s="17" t="e">
        <f>VLOOKUP($A28,take1,14,FALSE)-#REF!</f>
        <v>#REF!</v>
      </c>
      <c r="O28" s="17" t="e">
        <f>VLOOKUP($A28,take1,15,FALSE)-#REF!</f>
        <v>#REF!</v>
      </c>
      <c r="P28" s="17" t="e">
        <f>VLOOKUP($A28,take1,16,FALSE)-#REF!</f>
        <v>#REF!</v>
      </c>
      <c r="Q28" s="17" t="e">
        <f>VLOOKUP($A28,take1,17,FALSE)-#REF!</f>
        <v>#REF!</v>
      </c>
      <c r="R28" s="17" t="e">
        <f>VLOOKUP($A28,take1,18,FALSE)-#REF!</f>
        <v>#REF!</v>
      </c>
      <c r="S28" s="17" t="e">
        <f>VLOOKUP($A28,take1,19,FALSE)-#REF!</f>
        <v>#REF!</v>
      </c>
    </row>
    <row r="29" spans="1:19" x14ac:dyDescent="0.2">
      <c r="A29" t="e">
        <f>#REF!</f>
        <v>#REF!</v>
      </c>
      <c r="B29" s="17" t="e">
        <f>VLOOKUP(A29,take1,2,FALSE)-#REF!</f>
        <v>#REF!</v>
      </c>
      <c r="C29" s="17" t="e">
        <f>VLOOKUP(A29,take1,3,FALSE)-#REF!</f>
        <v>#REF!</v>
      </c>
      <c r="D29" s="17" t="e">
        <f>VLOOKUP($A29,take1,4,FALSE)-#REF!</f>
        <v>#REF!</v>
      </c>
      <c r="E29" s="17" t="e">
        <f>VLOOKUP($A29,take1,5,FALSE)-#REF!</f>
        <v>#REF!</v>
      </c>
      <c r="F29" s="17" t="e">
        <f>VLOOKUP($A29,take1,6,FALSE)-#REF!</f>
        <v>#REF!</v>
      </c>
      <c r="G29" s="17" t="e">
        <f>VLOOKUP($A29,take1,7,FALSE)-#REF!</f>
        <v>#REF!</v>
      </c>
      <c r="H29" s="17" t="e">
        <f>VLOOKUP($A29,take1,8,FALSE)-#REF!</f>
        <v>#REF!</v>
      </c>
      <c r="I29" s="17" t="e">
        <f>VLOOKUP($A29,take1,9,FALSE)-#REF!</f>
        <v>#REF!</v>
      </c>
      <c r="J29" s="17" t="e">
        <f>VLOOKUP($A29,take1,10,FALSE)-#REF!</f>
        <v>#REF!</v>
      </c>
      <c r="K29" s="17" t="e">
        <f>VLOOKUP($A29,take1,11,FALSE)-#REF!</f>
        <v>#REF!</v>
      </c>
      <c r="L29" s="17" t="e">
        <f>VLOOKUP($A29,take1,12,FALSE)-#REF!</f>
        <v>#REF!</v>
      </c>
      <c r="M29" s="17" t="e">
        <f>VLOOKUP($A29,take1,13,FALSE)-#REF!</f>
        <v>#REF!</v>
      </c>
      <c r="N29" s="17" t="e">
        <f>VLOOKUP($A29,take1,14,FALSE)-#REF!</f>
        <v>#REF!</v>
      </c>
      <c r="O29" s="17" t="e">
        <f>VLOOKUP($A29,take1,15,FALSE)-#REF!</f>
        <v>#REF!</v>
      </c>
      <c r="P29" s="17" t="e">
        <f>VLOOKUP($A29,take1,16,FALSE)-#REF!</f>
        <v>#REF!</v>
      </c>
      <c r="Q29" s="17" t="e">
        <f>VLOOKUP($A29,take1,17,FALSE)-#REF!</f>
        <v>#REF!</v>
      </c>
      <c r="R29" s="17" t="e">
        <f>VLOOKUP($A29,take1,18,FALSE)-#REF!</f>
        <v>#REF!</v>
      </c>
      <c r="S29" s="17" t="e">
        <f>VLOOKUP($A29,take1,19,FALSE)-#REF!</f>
        <v>#REF!</v>
      </c>
    </row>
    <row r="30" spans="1:19" x14ac:dyDescent="0.2">
      <c r="A30" t="e">
        <f>#REF!</f>
        <v>#REF!</v>
      </c>
      <c r="B30" s="17" t="e">
        <f>VLOOKUP(A30,take1,2,FALSE)-#REF!</f>
        <v>#REF!</v>
      </c>
      <c r="C30" s="17" t="e">
        <f>VLOOKUP(A30,take1,3,FALSE)-#REF!</f>
        <v>#REF!</v>
      </c>
      <c r="D30" s="17" t="e">
        <f>VLOOKUP($A30,take1,4,FALSE)-#REF!</f>
        <v>#REF!</v>
      </c>
      <c r="E30" s="17" t="e">
        <f>VLOOKUP($A30,take1,5,FALSE)-#REF!</f>
        <v>#REF!</v>
      </c>
      <c r="F30" s="17" t="e">
        <f>VLOOKUP($A30,take1,6,FALSE)-#REF!</f>
        <v>#REF!</v>
      </c>
      <c r="G30" s="17" t="e">
        <f>VLOOKUP($A30,take1,7,FALSE)-#REF!</f>
        <v>#REF!</v>
      </c>
      <c r="H30" s="17" t="e">
        <f>VLOOKUP($A30,take1,8,FALSE)-#REF!</f>
        <v>#REF!</v>
      </c>
      <c r="I30" s="17" t="e">
        <f>VLOOKUP($A30,take1,9,FALSE)-#REF!</f>
        <v>#REF!</v>
      </c>
      <c r="J30" s="17" t="e">
        <f>VLOOKUP($A30,take1,10,FALSE)-#REF!</f>
        <v>#REF!</v>
      </c>
      <c r="K30" s="17" t="e">
        <f>VLOOKUP($A30,take1,11,FALSE)-#REF!</f>
        <v>#REF!</v>
      </c>
      <c r="L30" s="17" t="e">
        <f>VLOOKUP($A30,take1,12,FALSE)-#REF!</f>
        <v>#REF!</v>
      </c>
      <c r="M30" s="17" t="e">
        <f>VLOOKUP($A30,take1,13,FALSE)-#REF!</f>
        <v>#REF!</v>
      </c>
      <c r="N30" s="17" t="e">
        <f>VLOOKUP($A30,take1,14,FALSE)-#REF!</f>
        <v>#REF!</v>
      </c>
      <c r="O30" s="17" t="e">
        <f>VLOOKUP($A30,take1,15,FALSE)-#REF!</f>
        <v>#REF!</v>
      </c>
      <c r="P30" s="17" t="e">
        <f>VLOOKUP($A30,take1,16,FALSE)-#REF!</f>
        <v>#REF!</v>
      </c>
      <c r="Q30" s="17" t="e">
        <f>VLOOKUP($A30,take1,17,FALSE)-#REF!</f>
        <v>#REF!</v>
      </c>
      <c r="R30" s="17" t="e">
        <f>VLOOKUP($A30,take1,18,FALSE)-#REF!</f>
        <v>#REF!</v>
      </c>
      <c r="S30" s="17" t="e">
        <f>VLOOKUP($A30,take1,19,FALSE)-#REF!</f>
        <v>#REF!</v>
      </c>
    </row>
    <row r="31" spans="1:19" x14ac:dyDescent="0.2">
      <c r="A31" t="e">
        <f>#REF!</f>
        <v>#REF!</v>
      </c>
      <c r="B31" s="17" t="e">
        <f>VLOOKUP(A31,take1,2,FALSE)-#REF!</f>
        <v>#REF!</v>
      </c>
      <c r="C31" s="17" t="e">
        <f>VLOOKUP(A31,take1,3,FALSE)-#REF!</f>
        <v>#REF!</v>
      </c>
      <c r="D31" s="17" t="e">
        <f>VLOOKUP($A31,take1,4,FALSE)-#REF!</f>
        <v>#REF!</v>
      </c>
      <c r="E31" s="17" t="e">
        <f>VLOOKUP($A31,take1,5,FALSE)-#REF!</f>
        <v>#REF!</v>
      </c>
      <c r="F31" s="17" t="e">
        <f>VLOOKUP($A31,take1,6,FALSE)-#REF!</f>
        <v>#REF!</v>
      </c>
      <c r="G31" s="17" t="e">
        <f>VLOOKUP($A31,take1,7,FALSE)-#REF!</f>
        <v>#REF!</v>
      </c>
      <c r="H31" s="17" t="e">
        <f>VLOOKUP($A31,take1,8,FALSE)-#REF!</f>
        <v>#REF!</v>
      </c>
      <c r="I31" s="17" t="e">
        <f>VLOOKUP($A31,take1,9,FALSE)-#REF!</f>
        <v>#REF!</v>
      </c>
      <c r="J31" s="17" t="e">
        <f>VLOOKUP($A31,take1,10,FALSE)-#REF!</f>
        <v>#REF!</v>
      </c>
      <c r="K31" s="17" t="e">
        <f>VLOOKUP($A31,take1,11,FALSE)-#REF!</f>
        <v>#REF!</v>
      </c>
      <c r="L31" s="17" t="e">
        <f>VLOOKUP($A31,take1,12,FALSE)-#REF!</f>
        <v>#REF!</v>
      </c>
      <c r="M31" s="17" t="e">
        <f>VLOOKUP($A31,take1,13,FALSE)-#REF!</f>
        <v>#REF!</v>
      </c>
      <c r="N31" s="17" t="e">
        <f>VLOOKUP($A31,take1,14,FALSE)-#REF!</f>
        <v>#REF!</v>
      </c>
      <c r="O31" s="17" t="e">
        <f>VLOOKUP($A31,take1,15,FALSE)-#REF!</f>
        <v>#REF!</v>
      </c>
      <c r="P31" s="17" t="e">
        <f>VLOOKUP($A31,take1,16,FALSE)-#REF!</f>
        <v>#REF!</v>
      </c>
      <c r="Q31" s="17" t="e">
        <f>VLOOKUP($A31,take1,17,FALSE)-#REF!</f>
        <v>#REF!</v>
      </c>
      <c r="R31" s="17" t="e">
        <f>VLOOKUP($A31,take1,18,FALSE)-#REF!</f>
        <v>#REF!</v>
      </c>
      <c r="S31" s="17" t="e">
        <f>VLOOKUP($A31,take1,19,FALSE)-#REF!</f>
        <v>#REF!</v>
      </c>
    </row>
    <row r="32" spans="1:19" x14ac:dyDescent="0.2">
      <c r="A32" t="e">
        <f>#REF!</f>
        <v>#REF!</v>
      </c>
      <c r="B32" s="17" t="e">
        <f>VLOOKUP(A32,take1,2,FALSE)-#REF!</f>
        <v>#REF!</v>
      </c>
      <c r="C32" s="17" t="e">
        <f>VLOOKUP(A32,take1,3,FALSE)-#REF!</f>
        <v>#REF!</v>
      </c>
      <c r="D32" s="17" t="e">
        <f>VLOOKUP($A32,take1,4,FALSE)-#REF!</f>
        <v>#REF!</v>
      </c>
      <c r="E32" s="17" t="e">
        <f>VLOOKUP($A32,take1,5,FALSE)-#REF!</f>
        <v>#REF!</v>
      </c>
      <c r="F32" s="17" t="e">
        <f>VLOOKUP($A32,take1,6,FALSE)-#REF!</f>
        <v>#REF!</v>
      </c>
      <c r="G32" s="17" t="e">
        <f>VLOOKUP($A32,take1,7,FALSE)-#REF!</f>
        <v>#REF!</v>
      </c>
      <c r="H32" s="17" t="e">
        <f>VLOOKUP($A32,take1,8,FALSE)-#REF!</f>
        <v>#REF!</v>
      </c>
      <c r="I32" s="17" t="e">
        <f>VLOOKUP($A32,take1,9,FALSE)-#REF!</f>
        <v>#REF!</v>
      </c>
      <c r="J32" s="17" t="e">
        <f>VLOOKUP($A32,take1,10,FALSE)-#REF!</f>
        <v>#REF!</v>
      </c>
      <c r="K32" s="17" t="e">
        <f>VLOOKUP($A32,take1,11,FALSE)-#REF!</f>
        <v>#REF!</v>
      </c>
      <c r="L32" s="17" t="e">
        <f>VLOOKUP($A32,take1,12,FALSE)-#REF!</f>
        <v>#REF!</v>
      </c>
      <c r="M32" s="17" t="e">
        <f>VLOOKUP($A32,take1,13,FALSE)-#REF!</f>
        <v>#REF!</v>
      </c>
      <c r="N32" s="17" t="e">
        <f>VLOOKUP($A32,take1,14,FALSE)-#REF!</f>
        <v>#REF!</v>
      </c>
      <c r="O32" s="17" t="e">
        <f>VLOOKUP($A32,take1,15,FALSE)-#REF!</f>
        <v>#REF!</v>
      </c>
      <c r="P32" s="17" t="e">
        <f>VLOOKUP($A32,take1,16,FALSE)-#REF!</f>
        <v>#REF!</v>
      </c>
      <c r="Q32" s="17" t="e">
        <f>VLOOKUP($A32,take1,17,FALSE)-#REF!</f>
        <v>#REF!</v>
      </c>
      <c r="R32" s="17" t="e">
        <f>VLOOKUP($A32,take1,18,FALSE)-#REF!</f>
        <v>#REF!</v>
      </c>
      <c r="S32" s="17" t="e">
        <f>VLOOKUP($A32,take1,19,FALSE)-#REF!</f>
        <v>#REF!</v>
      </c>
    </row>
    <row r="33" spans="1:19" x14ac:dyDescent="0.2">
      <c r="A33" t="e">
        <f>#REF!</f>
        <v>#REF!</v>
      </c>
      <c r="B33" s="17" t="e">
        <f>VLOOKUP(A33,take1,2,FALSE)-#REF!</f>
        <v>#REF!</v>
      </c>
      <c r="C33" s="17" t="e">
        <f>VLOOKUP(A33,take1,3,FALSE)-#REF!</f>
        <v>#REF!</v>
      </c>
      <c r="D33" s="17" t="e">
        <f>VLOOKUP($A33,take1,4,FALSE)-#REF!</f>
        <v>#REF!</v>
      </c>
      <c r="E33" s="17" t="e">
        <f>VLOOKUP($A33,take1,5,FALSE)-#REF!</f>
        <v>#REF!</v>
      </c>
      <c r="F33" s="17" t="e">
        <f>VLOOKUP($A33,take1,6,FALSE)-#REF!</f>
        <v>#REF!</v>
      </c>
      <c r="G33" s="17" t="e">
        <f>VLOOKUP($A33,take1,7,FALSE)-#REF!</f>
        <v>#REF!</v>
      </c>
      <c r="H33" s="17" t="e">
        <f>VLOOKUP($A33,take1,8,FALSE)-#REF!</f>
        <v>#REF!</v>
      </c>
      <c r="I33" s="17" t="e">
        <f>VLOOKUP($A33,take1,9,FALSE)-#REF!</f>
        <v>#REF!</v>
      </c>
      <c r="J33" s="17" t="e">
        <f>VLOOKUP($A33,take1,10,FALSE)-#REF!</f>
        <v>#REF!</v>
      </c>
      <c r="K33" s="17" t="e">
        <f>VLOOKUP($A33,take1,11,FALSE)-#REF!</f>
        <v>#REF!</v>
      </c>
      <c r="L33" s="17" t="e">
        <f>VLOOKUP($A33,take1,12,FALSE)-#REF!</f>
        <v>#REF!</v>
      </c>
      <c r="M33" s="17" t="e">
        <f>VLOOKUP($A33,take1,13,FALSE)-#REF!</f>
        <v>#REF!</v>
      </c>
      <c r="N33" s="17" t="e">
        <f>VLOOKUP($A33,take1,14,FALSE)-#REF!</f>
        <v>#REF!</v>
      </c>
      <c r="O33" s="17" t="e">
        <f>VLOOKUP($A33,take1,15,FALSE)-#REF!</f>
        <v>#REF!</v>
      </c>
      <c r="P33" s="17" t="e">
        <f>VLOOKUP($A33,take1,16,FALSE)-#REF!</f>
        <v>#REF!</v>
      </c>
      <c r="Q33" s="17" t="e">
        <f>VLOOKUP($A33,take1,17,FALSE)-#REF!</f>
        <v>#REF!</v>
      </c>
      <c r="R33" s="17" t="e">
        <f>VLOOKUP($A33,take1,18,FALSE)-#REF!</f>
        <v>#REF!</v>
      </c>
      <c r="S33" s="17" t="e">
        <f>VLOOKUP($A33,take1,19,FALSE)-#REF!</f>
        <v>#REF!</v>
      </c>
    </row>
    <row r="34" spans="1:19" x14ac:dyDescent="0.2">
      <c r="A34" t="e">
        <f>#REF!</f>
        <v>#REF!</v>
      </c>
      <c r="B34" s="17" t="e">
        <f>VLOOKUP(A34,take1,2,FALSE)-#REF!</f>
        <v>#REF!</v>
      </c>
      <c r="C34" s="17" t="e">
        <f>VLOOKUP(A34,take1,3,FALSE)-#REF!</f>
        <v>#REF!</v>
      </c>
      <c r="D34" s="17" t="e">
        <f>VLOOKUP($A34,take1,4,FALSE)-#REF!</f>
        <v>#REF!</v>
      </c>
      <c r="E34" s="17" t="e">
        <f>VLOOKUP($A34,take1,5,FALSE)-#REF!</f>
        <v>#REF!</v>
      </c>
      <c r="F34" s="17" t="e">
        <f>VLOOKUP($A34,take1,6,FALSE)-#REF!</f>
        <v>#REF!</v>
      </c>
      <c r="G34" s="17" t="e">
        <f>VLOOKUP($A34,take1,7,FALSE)-#REF!</f>
        <v>#REF!</v>
      </c>
      <c r="H34" s="17" t="e">
        <f>VLOOKUP($A34,take1,8,FALSE)-#REF!</f>
        <v>#REF!</v>
      </c>
      <c r="I34" s="17" t="e">
        <f>VLOOKUP($A34,take1,9,FALSE)-#REF!</f>
        <v>#REF!</v>
      </c>
      <c r="J34" s="17" t="e">
        <f>VLOOKUP($A34,take1,10,FALSE)-#REF!</f>
        <v>#REF!</v>
      </c>
      <c r="K34" s="17" t="e">
        <f>VLOOKUP($A34,take1,11,FALSE)-#REF!</f>
        <v>#REF!</v>
      </c>
      <c r="L34" s="17" t="e">
        <f>VLOOKUP($A34,take1,12,FALSE)-#REF!</f>
        <v>#REF!</v>
      </c>
      <c r="M34" s="17" t="e">
        <f>VLOOKUP($A34,take1,13,FALSE)-#REF!</f>
        <v>#REF!</v>
      </c>
      <c r="N34" s="17" t="e">
        <f>VLOOKUP($A34,take1,14,FALSE)-#REF!</f>
        <v>#REF!</v>
      </c>
      <c r="O34" s="17" t="e">
        <f>VLOOKUP($A34,take1,15,FALSE)-#REF!</f>
        <v>#REF!</v>
      </c>
      <c r="P34" s="17" t="e">
        <f>VLOOKUP($A34,take1,16,FALSE)-#REF!</f>
        <v>#REF!</v>
      </c>
      <c r="Q34" s="17" t="e">
        <f>VLOOKUP($A34,take1,17,FALSE)-#REF!</f>
        <v>#REF!</v>
      </c>
      <c r="R34" s="17" t="e">
        <f>VLOOKUP($A34,take1,18,FALSE)-#REF!</f>
        <v>#REF!</v>
      </c>
      <c r="S34" s="17" t="e">
        <f>VLOOKUP($A34,take1,19,FALSE)-#REF!</f>
        <v>#REF!</v>
      </c>
    </row>
    <row r="35" spans="1:19" x14ac:dyDescent="0.2">
      <c r="A35" t="e">
        <f>#REF!</f>
        <v>#REF!</v>
      </c>
      <c r="B35" s="17" t="e">
        <f>VLOOKUP(A35,take1,2,FALSE)-#REF!</f>
        <v>#REF!</v>
      </c>
      <c r="C35" s="17" t="e">
        <f>VLOOKUP(A35,take1,3,FALSE)-#REF!</f>
        <v>#REF!</v>
      </c>
      <c r="D35" s="17" t="e">
        <f>VLOOKUP($A35,take1,4,FALSE)-#REF!</f>
        <v>#REF!</v>
      </c>
      <c r="E35" s="17" t="e">
        <f>VLOOKUP($A35,take1,5,FALSE)-#REF!</f>
        <v>#REF!</v>
      </c>
      <c r="F35" s="17" t="e">
        <f>VLOOKUP($A35,take1,6,FALSE)-#REF!</f>
        <v>#REF!</v>
      </c>
      <c r="G35" s="17" t="e">
        <f>VLOOKUP($A35,take1,7,FALSE)-#REF!</f>
        <v>#REF!</v>
      </c>
      <c r="H35" s="17" t="e">
        <f>VLOOKUP($A35,take1,8,FALSE)-#REF!</f>
        <v>#REF!</v>
      </c>
      <c r="I35" s="17" t="e">
        <f>VLOOKUP($A35,take1,9,FALSE)-#REF!</f>
        <v>#REF!</v>
      </c>
      <c r="J35" s="17" t="e">
        <f>VLOOKUP($A35,take1,10,FALSE)-#REF!</f>
        <v>#REF!</v>
      </c>
      <c r="K35" s="17" t="e">
        <f>VLOOKUP($A35,take1,11,FALSE)-#REF!</f>
        <v>#REF!</v>
      </c>
      <c r="L35" s="17" t="e">
        <f>VLOOKUP($A35,take1,12,FALSE)-#REF!</f>
        <v>#REF!</v>
      </c>
      <c r="M35" s="17" t="e">
        <f>VLOOKUP($A35,take1,13,FALSE)-#REF!</f>
        <v>#REF!</v>
      </c>
      <c r="N35" s="17" t="e">
        <f>VLOOKUP($A35,take1,14,FALSE)-#REF!</f>
        <v>#REF!</v>
      </c>
      <c r="O35" s="17" t="e">
        <f>VLOOKUP($A35,take1,15,FALSE)-#REF!</f>
        <v>#REF!</v>
      </c>
      <c r="P35" s="17" t="e">
        <f>VLOOKUP($A35,take1,16,FALSE)-#REF!</f>
        <v>#REF!</v>
      </c>
      <c r="Q35" s="17" t="e">
        <f>VLOOKUP($A35,take1,17,FALSE)-#REF!</f>
        <v>#REF!</v>
      </c>
      <c r="R35" s="17" t="e">
        <f>VLOOKUP($A35,take1,18,FALSE)-#REF!</f>
        <v>#REF!</v>
      </c>
      <c r="S35" s="17" t="e">
        <f>VLOOKUP($A35,take1,19,FALSE)-#REF!</f>
        <v>#REF!</v>
      </c>
    </row>
    <row r="36" spans="1:19" x14ac:dyDescent="0.2">
      <c r="A36" t="e">
        <f>#REF!</f>
        <v>#REF!</v>
      </c>
      <c r="B36" s="17" t="e">
        <f>VLOOKUP(A36,take1,2,FALSE)-#REF!</f>
        <v>#REF!</v>
      </c>
      <c r="C36" s="17" t="e">
        <f>VLOOKUP(A36,take1,3,FALSE)-#REF!</f>
        <v>#REF!</v>
      </c>
      <c r="D36" s="17" t="e">
        <f>VLOOKUP($A36,take1,4,FALSE)-#REF!</f>
        <v>#REF!</v>
      </c>
      <c r="E36" s="17" t="e">
        <f>VLOOKUP($A36,take1,5,FALSE)-#REF!</f>
        <v>#REF!</v>
      </c>
      <c r="F36" s="17" t="e">
        <f>VLOOKUP($A36,take1,6,FALSE)-#REF!</f>
        <v>#REF!</v>
      </c>
      <c r="G36" s="17" t="e">
        <f>VLOOKUP($A36,take1,7,FALSE)-#REF!</f>
        <v>#REF!</v>
      </c>
      <c r="H36" s="17" t="e">
        <f>VLOOKUP($A36,take1,8,FALSE)-#REF!</f>
        <v>#REF!</v>
      </c>
      <c r="I36" s="17" t="e">
        <f>VLOOKUP($A36,take1,9,FALSE)-#REF!</f>
        <v>#REF!</v>
      </c>
      <c r="J36" s="17" t="e">
        <f>VLOOKUP($A36,take1,10,FALSE)-#REF!</f>
        <v>#REF!</v>
      </c>
      <c r="K36" s="17" t="e">
        <f>VLOOKUP($A36,take1,11,FALSE)-#REF!</f>
        <v>#REF!</v>
      </c>
      <c r="L36" s="17" t="e">
        <f>VLOOKUP($A36,take1,12,FALSE)-#REF!</f>
        <v>#REF!</v>
      </c>
      <c r="M36" s="17" t="e">
        <f>VLOOKUP($A36,take1,13,FALSE)-#REF!</f>
        <v>#REF!</v>
      </c>
      <c r="N36" s="17" t="e">
        <f>VLOOKUP($A36,take1,14,FALSE)-#REF!</f>
        <v>#REF!</v>
      </c>
      <c r="O36" s="17" t="e">
        <f>VLOOKUP($A36,take1,15,FALSE)-#REF!</f>
        <v>#REF!</v>
      </c>
      <c r="P36" s="17" t="e">
        <f>VLOOKUP($A36,take1,16,FALSE)-#REF!</f>
        <v>#REF!</v>
      </c>
      <c r="Q36" s="17" t="e">
        <f>VLOOKUP($A36,take1,17,FALSE)-#REF!</f>
        <v>#REF!</v>
      </c>
      <c r="R36" s="17" t="e">
        <f>VLOOKUP($A36,take1,18,FALSE)-#REF!</f>
        <v>#REF!</v>
      </c>
      <c r="S36" s="17" t="e">
        <f>VLOOKUP($A36,take1,19,FALSE)-#REF!</f>
        <v>#REF!</v>
      </c>
    </row>
    <row r="37" spans="1:19" x14ac:dyDescent="0.2">
      <c r="A37" t="e">
        <f>#REF!</f>
        <v>#REF!</v>
      </c>
      <c r="B37" s="17" t="e">
        <f>VLOOKUP(A37,take1,2,FALSE)-#REF!</f>
        <v>#REF!</v>
      </c>
      <c r="C37" s="17" t="e">
        <f>VLOOKUP(A37,take1,3,FALSE)-#REF!</f>
        <v>#REF!</v>
      </c>
      <c r="D37" s="17" t="e">
        <f>VLOOKUP($A37,take1,4,FALSE)-#REF!</f>
        <v>#REF!</v>
      </c>
      <c r="E37" s="17" t="e">
        <f>VLOOKUP($A37,take1,5,FALSE)-#REF!</f>
        <v>#REF!</v>
      </c>
      <c r="F37" s="17" t="e">
        <f>VLOOKUP($A37,take1,6,FALSE)-#REF!</f>
        <v>#REF!</v>
      </c>
      <c r="G37" s="17" t="e">
        <f>VLOOKUP($A37,take1,7,FALSE)-#REF!</f>
        <v>#REF!</v>
      </c>
      <c r="H37" s="17" t="e">
        <f>VLOOKUP($A37,take1,8,FALSE)-#REF!</f>
        <v>#REF!</v>
      </c>
      <c r="I37" s="17" t="e">
        <f>VLOOKUP($A37,take1,9,FALSE)-#REF!</f>
        <v>#REF!</v>
      </c>
      <c r="J37" s="17" t="e">
        <f>VLOOKUP($A37,take1,10,FALSE)-#REF!</f>
        <v>#REF!</v>
      </c>
      <c r="K37" s="17" t="e">
        <f>VLOOKUP($A37,take1,11,FALSE)-#REF!</f>
        <v>#REF!</v>
      </c>
      <c r="L37" s="17" t="e">
        <f>VLOOKUP($A37,take1,12,FALSE)-#REF!</f>
        <v>#REF!</v>
      </c>
      <c r="M37" s="17" t="e">
        <f>VLOOKUP($A37,take1,13,FALSE)-#REF!</f>
        <v>#REF!</v>
      </c>
      <c r="N37" s="17" t="e">
        <f>VLOOKUP($A37,take1,14,FALSE)-#REF!</f>
        <v>#REF!</v>
      </c>
      <c r="O37" s="17" t="e">
        <f>VLOOKUP($A37,take1,15,FALSE)-#REF!</f>
        <v>#REF!</v>
      </c>
      <c r="P37" s="17" t="e">
        <f>VLOOKUP($A37,take1,16,FALSE)-#REF!</f>
        <v>#REF!</v>
      </c>
      <c r="Q37" s="17" t="e">
        <f>VLOOKUP($A37,take1,17,FALSE)-#REF!</f>
        <v>#REF!</v>
      </c>
      <c r="R37" s="17" t="e">
        <f>VLOOKUP($A37,take1,18,FALSE)-#REF!</f>
        <v>#REF!</v>
      </c>
      <c r="S37" s="17" t="e">
        <f>VLOOKUP($A37,take1,19,FALSE)-#REF!</f>
        <v>#REF!</v>
      </c>
    </row>
    <row r="38" spans="1:19" x14ac:dyDescent="0.2">
      <c r="A38" t="e">
        <f>#REF!</f>
        <v>#REF!</v>
      </c>
      <c r="B38" s="17" t="e">
        <f>VLOOKUP(A38,take1,2,FALSE)-#REF!</f>
        <v>#REF!</v>
      </c>
      <c r="C38" s="17" t="e">
        <f>VLOOKUP(A38,take1,3,FALSE)-#REF!</f>
        <v>#REF!</v>
      </c>
      <c r="D38" s="17" t="e">
        <f>VLOOKUP($A38,take1,4,FALSE)-#REF!</f>
        <v>#REF!</v>
      </c>
      <c r="E38" s="17" t="e">
        <f>VLOOKUP($A38,take1,5,FALSE)-#REF!</f>
        <v>#REF!</v>
      </c>
      <c r="F38" s="17" t="e">
        <f>VLOOKUP($A38,take1,6,FALSE)-#REF!</f>
        <v>#REF!</v>
      </c>
      <c r="G38" s="17" t="e">
        <f>VLOOKUP($A38,take1,7,FALSE)-#REF!</f>
        <v>#REF!</v>
      </c>
      <c r="H38" s="17" t="e">
        <f>VLOOKUP($A38,take1,8,FALSE)-#REF!</f>
        <v>#REF!</v>
      </c>
      <c r="I38" s="17" t="e">
        <f>VLOOKUP($A38,take1,9,FALSE)-#REF!</f>
        <v>#REF!</v>
      </c>
      <c r="J38" s="17" t="e">
        <f>VLOOKUP($A38,take1,10,FALSE)-#REF!</f>
        <v>#REF!</v>
      </c>
      <c r="K38" s="17" t="e">
        <f>VLOOKUP($A38,take1,11,FALSE)-#REF!</f>
        <v>#REF!</v>
      </c>
      <c r="L38" s="17" t="e">
        <f>VLOOKUP($A38,take1,12,FALSE)-#REF!</f>
        <v>#REF!</v>
      </c>
      <c r="M38" s="17" t="e">
        <f>VLOOKUP($A38,take1,13,FALSE)-#REF!</f>
        <v>#REF!</v>
      </c>
      <c r="N38" s="17" t="e">
        <f>VLOOKUP($A38,take1,14,FALSE)-#REF!</f>
        <v>#REF!</v>
      </c>
      <c r="O38" s="17" t="e">
        <f>VLOOKUP($A38,take1,15,FALSE)-#REF!</f>
        <v>#REF!</v>
      </c>
      <c r="P38" s="17" t="e">
        <f>VLOOKUP($A38,take1,16,FALSE)-#REF!</f>
        <v>#REF!</v>
      </c>
      <c r="Q38" s="17" t="e">
        <f>VLOOKUP($A38,take1,17,FALSE)-#REF!</f>
        <v>#REF!</v>
      </c>
      <c r="R38" s="17" t="e">
        <f>VLOOKUP($A38,take1,18,FALSE)-#REF!</f>
        <v>#REF!</v>
      </c>
      <c r="S38" s="17" t="e">
        <f>VLOOKUP($A38,take1,19,FALSE)-#REF!</f>
        <v>#REF!</v>
      </c>
    </row>
    <row r="39" spans="1:19" x14ac:dyDescent="0.2">
      <c r="A39" t="e">
        <f>#REF!</f>
        <v>#REF!</v>
      </c>
      <c r="B39" s="17" t="e">
        <f>VLOOKUP(A39,take1,2,FALSE)-#REF!</f>
        <v>#REF!</v>
      </c>
      <c r="C39" s="17" t="e">
        <f>VLOOKUP(A39,take1,3,FALSE)-#REF!</f>
        <v>#REF!</v>
      </c>
      <c r="D39" s="17" t="e">
        <f>VLOOKUP($A39,take1,4,FALSE)-#REF!</f>
        <v>#REF!</v>
      </c>
      <c r="E39" s="17" t="e">
        <f>VLOOKUP($A39,take1,5,FALSE)-#REF!</f>
        <v>#REF!</v>
      </c>
      <c r="F39" s="17" t="e">
        <f>VLOOKUP($A39,take1,6,FALSE)-#REF!</f>
        <v>#REF!</v>
      </c>
      <c r="G39" s="17" t="e">
        <f>VLOOKUP($A39,take1,7,FALSE)-#REF!</f>
        <v>#REF!</v>
      </c>
      <c r="H39" s="17" t="e">
        <f>VLOOKUP($A39,take1,8,FALSE)-#REF!</f>
        <v>#REF!</v>
      </c>
      <c r="I39" s="17" t="e">
        <f>VLOOKUP($A39,take1,9,FALSE)-#REF!</f>
        <v>#REF!</v>
      </c>
      <c r="J39" s="17" t="e">
        <f>VLOOKUP($A39,take1,10,FALSE)-#REF!</f>
        <v>#REF!</v>
      </c>
      <c r="K39" s="17" t="e">
        <f>VLOOKUP($A39,take1,11,FALSE)-#REF!</f>
        <v>#REF!</v>
      </c>
      <c r="L39" s="17" t="e">
        <f>VLOOKUP($A39,take1,12,FALSE)-#REF!</f>
        <v>#REF!</v>
      </c>
      <c r="M39" s="17" t="e">
        <f>VLOOKUP($A39,take1,13,FALSE)-#REF!</f>
        <v>#REF!</v>
      </c>
      <c r="N39" s="17" t="e">
        <f>VLOOKUP($A39,take1,14,FALSE)-#REF!</f>
        <v>#REF!</v>
      </c>
      <c r="O39" s="17" t="e">
        <f>VLOOKUP($A39,take1,15,FALSE)-#REF!</f>
        <v>#REF!</v>
      </c>
      <c r="P39" s="17" t="e">
        <f>VLOOKUP($A39,take1,16,FALSE)-#REF!</f>
        <v>#REF!</v>
      </c>
      <c r="Q39" s="17" t="e">
        <f>VLOOKUP($A39,take1,17,FALSE)-#REF!</f>
        <v>#REF!</v>
      </c>
      <c r="R39" s="17" t="e">
        <f>VLOOKUP($A39,take1,18,FALSE)-#REF!</f>
        <v>#REF!</v>
      </c>
      <c r="S39" s="17" t="e">
        <f>VLOOKUP($A39,take1,19,FALSE)-#REF!</f>
        <v>#REF!</v>
      </c>
    </row>
    <row r="40" spans="1:19" x14ac:dyDescent="0.2">
      <c r="A40" t="e">
        <f>#REF!</f>
        <v>#REF!</v>
      </c>
      <c r="B40" s="17" t="e">
        <f>VLOOKUP(A40,take1,2,FALSE)-#REF!</f>
        <v>#REF!</v>
      </c>
      <c r="C40" s="17" t="e">
        <f>VLOOKUP(A40,take1,3,FALSE)-#REF!</f>
        <v>#REF!</v>
      </c>
      <c r="D40" s="17" t="e">
        <f>VLOOKUP($A40,take1,4,FALSE)-#REF!</f>
        <v>#REF!</v>
      </c>
      <c r="E40" s="17" t="e">
        <f>VLOOKUP($A40,take1,5,FALSE)-#REF!</f>
        <v>#REF!</v>
      </c>
      <c r="F40" s="17" t="e">
        <f>VLOOKUP($A40,take1,6,FALSE)-#REF!</f>
        <v>#REF!</v>
      </c>
      <c r="G40" s="17" t="e">
        <f>VLOOKUP($A40,take1,7,FALSE)-#REF!</f>
        <v>#REF!</v>
      </c>
      <c r="H40" s="17" t="e">
        <f>VLOOKUP($A40,take1,8,FALSE)-#REF!</f>
        <v>#REF!</v>
      </c>
      <c r="I40" s="17" t="e">
        <f>VLOOKUP($A40,take1,9,FALSE)-#REF!</f>
        <v>#REF!</v>
      </c>
      <c r="J40" s="17" t="e">
        <f>VLOOKUP($A40,take1,10,FALSE)-#REF!</f>
        <v>#REF!</v>
      </c>
      <c r="K40" s="17" t="e">
        <f>VLOOKUP($A40,take1,11,FALSE)-#REF!</f>
        <v>#REF!</v>
      </c>
      <c r="L40" s="17" t="e">
        <f>VLOOKUP($A40,take1,12,FALSE)-#REF!</f>
        <v>#REF!</v>
      </c>
      <c r="M40" s="17" t="e">
        <f>VLOOKUP($A40,take1,13,FALSE)-#REF!</f>
        <v>#REF!</v>
      </c>
      <c r="N40" s="17" t="e">
        <f>VLOOKUP($A40,take1,14,FALSE)-#REF!</f>
        <v>#REF!</v>
      </c>
      <c r="O40" s="17" t="e">
        <f>VLOOKUP($A40,take1,15,FALSE)-#REF!</f>
        <v>#REF!</v>
      </c>
      <c r="P40" s="17" t="e">
        <f>VLOOKUP($A40,take1,16,FALSE)-#REF!</f>
        <v>#REF!</v>
      </c>
      <c r="Q40" s="17" t="e">
        <f>VLOOKUP($A40,take1,17,FALSE)-#REF!</f>
        <v>#REF!</v>
      </c>
      <c r="R40" s="17" t="e">
        <f>VLOOKUP($A40,take1,18,FALSE)-#REF!</f>
        <v>#REF!</v>
      </c>
      <c r="S40" s="17" t="e">
        <f>VLOOKUP($A40,take1,19,FALSE)-#REF!</f>
        <v>#REF!</v>
      </c>
    </row>
    <row r="41" spans="1:19" x14ac:dyDescent="0.2">
      <c r="A41" t="e">
        <f>#REF!</f>
        <v>#REF!</v>
      </c>
      <c r="B41" s="17" t="e">
        <f>VLOOKUP(A41,take1,2,FALSE)-#REF!</f>
        <v>#REF!</v>
      </c>
      <c r="C41" s="17" t="e">
        <f>VLOOKUP(A41,take1,3,FALSE)-#REF!</f>
        <v>#REF!</v>
      </c>
      <c r="D41" s="17" t="e">
        <f>VLOOKUP($A41,take1,4,FALSE)-#REF!</f>
        <v>#REF!</v>
      </c>
      <c r="E41" s="17" t="e">
        <f>VLOOKUP($A41,take1,5,FALSE)-#REF!</f>
        <v>#REF!</v>
      </c>
      <c r="F41" s="17" t="e">
        <f>VLOOKUP($A41,take1,6,FALSE)-#REF!</f>
        <v>#REF!</v>
      </c>
      <c r="G41" s="17" t="e">
        <f>VLOOKUP($A41,take1,7,FALSE)-#REF!</f>
        <v>#REF!</v>
      </c>
      <c r="H41" s="17" t="e">
        <f>VLOOKUP($A41,take1,8,FALSE)-#REF!</f>
        <v>#REF!</v>
      </c>
      <c r="I41" s="17" t="e">
        <f>VLOOKUP($A41,take1,9,FALSE)-#REF!</f>
        <v>#REF!</v>
      </c>
      <c r="J41" s="17" t="e">
        <f>VLOOKUP($A41,take1,10,FALSE)-#REF!</f>
        <v>#REF!</v>
      </c>
      <c r="K41" s="17" t="e">
        <f>VLOOKUP($A41,take1,11,FALSE)-#REF!</f>
        <v>#REF!</v>
      </c>
      <c r="L41" s="17" t="e">
        <f>VLOOKUP($A41,take1,12,FALSE)-#REF!</f>
        <v>#REF!</v>
      </c>
      <c r="M41" s="17" t="e">
        <f>VLOOKUP($A41,take1,13,FALSE)-#REF!</f>
        <v>#REF!</v>
      </c>
      <c r="N41" s="17" t="e">
        <f>VLOOKUP($A41,take1,14,FALSE)-#REF!</f>
        <v>#REF!</v>
      </c>
      <c r="O41" s="17" t="e">
        <f>VLOOKUP($A41,take1,15,FALSE)-#REF!</f>
        <v>#REF!</v>
      </c>
      <c r="P41" s="17" t="e">
        <f>VLOOKUP($A41,take1,16,FALSE)-#REF!</f>
        <v>#REF!</v>
      </c>
      <c r="Q41" s="17" t="e">
        <f>VLOOKUP($A41,take1,17,FALSE)-#REF!</f>
        <v>#REF!</v>
      </c>
      <c r="R41" s="17" t="e">
        <f>VLOOKUP($A41,take1,18,FALSE)-#REF!</f>
        <v>#REF!</v>
      </c>
      <c r="S41" s="17" t="e">
        <f>VLOOKUP($A41,take1,19,FALSE)-#REF!</f>
        <v>#REF!</v>
      </c>
    </row>
    <row r="42" spans="1:19" x14ac:dyDescent="0.2">
      <c r="A42" t="e">
        <f>#REF!</f>
        <v>#REF!</v>
      </c>
      <c r="B42" s="17" t="e">
        <f>VLOOKUP(A42,take1,2,FALSE)-#REF!</f>
        <v>#REF!</v>
      </c>
      <c r="C42" s="17" t="e">
        <f>VLOOKUP(A42,take1,3,FALSE)-#REF!</f>
        <v>#REF!</v>
      </c>
      <c r="D42" s="17" t="e">
        <f>VLOOKUP($A42,take1,4,FALSE)-#REF!</f>
        <v>#REF!</v>
      </c>
      <c r="E42" s="17" t="e">
        <f>VLOOKUP($A42,take1,5,FALSE)-#REF!</f>
        <v>#REF!</v>
      </c>
      <c r="F42" s="17" t="e">
        <f>VLOOKUP($A42,take1,6,FALSE)-#REF!</f>
        <v>#REF!</v>
      </c>
      <c r="G42" s="17" t="e">
        <f>VLOOKUP($A42,take1,7,FALSE)-#REF!</f>
        <v>#REF!</v>
      </c>
      <c r="H42" s="17" t="e">
        <f>VLOOKUP($A42,take1,8,FALSE)-#REF!</f>
        <v>#REF!</v>
      </c>
      <c r="I42" s="17" t="e">
        <f>VLOOKUP($A42,take1,9,FALSE)-#REF!</f>
        <v>#REF!</v>
      </c>
      <c r="J42" s="17" t="e">
        <f>VLOOKUP($A42,take1,10,FALSE)-#REF!</f>
        <v>#REF!</v>
      </c>
      <c r="K42" s="17" t="e">
        <f>VLOOKUP($A42,take1,11,FALSE)-#REF!</f>
        <v>#REF!</v>
      </c>
      <c r="L42" s="17" t="e">
        <f>VLOOKUP($A42,take1,12,FALSE)-#REF!</f>
        <v>#REF!</v>
      </c>
      <c r="M42" s="17" t="e">
        <f>VLOOKUP($A42,take1,13,FALSE)-#REF!</f>
        <v>#REF!</v>
      </c>
      <c r="N42" s="17" t="e">
        <f>VLOOKUP($A42,take1,14,FALSE)-#REF!</f>
        <v>#REF!</v>
      </c>
      <c r="O42" s="17" t="e">
        <f>VLOOKUP($A42,take1,15,FALSE)-#REF!</f>
        <v>#REF!</v>
      </c>
      <c r="P42" s="17" t="e">
        <f>VLOOKUP($A42,take1,16,FALSE)-#REF!</f>
        <v>#REF!</v>
      </c>
      <c r="Q42" s="17" t="e">
        <f>VLOOKUP($A42,take1,17,FALSE)-#REF!</f>
        <v>#REF!</v>
      </c>
      <c r="R42" s="17" t="e">
        <f>VLOOKUP($A42,take1,18,FALSE)-#REF!</f>
        <v>#REF!</v>
      </c>
      <c r="S42" s="17" t="e">
        <f>VLOOKUP($A42,take1,19,FALSE)-#REF!</f>
        <v>#REF!</v>
      </c>
    </row>
    <row r="43" spans="1:19" x14ac:dyDescent="0.2">
      <c r="A43" t="e">
        <f>#REF!</f>
        <v>#REF!</v>
      </c>
      <c r="B43" s="17" t="e">
        <f>VLOOKUP(A43,take1,2,FALSE)-#REF!</f>
        <v>#REF!</v>
      </c>
      <c r="C43" s="17" t="e">
        <f>VLOOKUP(A43,take1,3,FALSE)-#REF!</f>
        <v>#REF!</v>
      </c>
      <c r="D43" s="17" t="e">
        <f>VLOOKUP($A43,take1,4,FALSE)-#REF!</f>
        <v>#REF!</v>
      </c>
      <c r="E43" s="17" t="e">
        <f>VLOOKUP($A43,take1,5,FALSE)-#REF!</f>
        <v>#REF!</v>
      </c>
      <c r="F43" s="17" t="e">
        <f>VLOOKUP($A43,take1,6,FALSE)-#REF!</f>
        <v>#REF!</v>
      </c>
      <c r="G43" s="17" t="e">
        <f>VLOOKUP($A43,take1,7,FALSE)-#REF!</f>
        <v>#REF!</v>
      </c>
      <c r="H43" s="17" t="e">
        <f>VLOOKUP($A43,take1,8,FALSE)-#REF!</f>
        <v>#REF!</v>
      </c>
      <c r="I43" s="17" t="e">
        <f>VLOOKUP($A43,take1,9,FALSE)-#REF!</f>
        <v>#REF!</v>
      </c>
      <c r="J43" s="17" t="e">
        <f>VLOOKUP($A43,take1,10,FALSE)-#REF!</f>
        <v>#REF!</v>
      </c>
      <c r="K43" s="17" t="e">
        <f>VLOOKUP($A43,take1,11,FALSE)-#REF!</f>
        <v>#REF!</v>
      </c>
      <c r="L43" s="17" t="e">
        <f>VLOOKUP($A43,take1,12,FALSE)-#REF!</f>
        <v>#REF!</v>
      </c>
      <c r="M43" s="17" t="e">
        <f>VLOOKUP($A43,take1,13,FALSE)-#REF!</f>
        <v>#REF!</v>
      </c>
      <c r="N43" s="17" t="e">
        <f>VLOOKUP($A43,take1,14,FALSE)-#REF!</f>
        <v>#REF!</v>
      </c>
      <c r="O43" s="17" t="e">
        <f>VLOOKUP($A43,take1,15,FALSE)-#REF!</f>
        <v>#REF!</v>
      </c>
      <c r="P43" s="17" t="e">
        <f>VLOOKUP($A43,take1,16,FALSE)-#REF!</f>
        <v>#REF!</v>
      </c>
      <c r="Q43" s="17" t="e">
        <f>VLOOKUP($A43,take1,17,FALSE)-#REF!</f>
        <v>#REF!</v>
      </c>
      <c r="R43" s="17" t="e">
        <f>VLOOKUP($A43,take1,18,FALSE)-#REF!</f>
        <v>#REF!</v>
      </c>
      <c r="S43" s="17" t="e">
        <f>VLOOKUP($A43,take1,19,FALSE)-#REF!</f>
        <v>#REF!</v>
      </c>
    </row>
    <row r="44" spans="1:19" x14ac:dyDescent="0.2">
      <c r="A44" t="e">
        <f>#REF!</f>
        <v>#REF!</v>
      </c>
      <c r="B44" s="17" t="e">
        <f>VLOOKUP(A44,take1,2,FALSE)-#REF!</f>
        <v>#REF!</v>
      </c>
      <c r="C44" s="17" t="e">
        <f>VLOOKUP(A44,take1,3,FALSE)-#REF!</f>
        <v>#REF!</v>
      </c>
      <c r="D44" s="17" t="e">
        <f>VLOOKUP($A44,take1,4,FALSE)-#REF!</f>
        <v>#REF!</v>
      </c>
      <c r="E44" s="17" t="e">
        <f>VLOOKUP($A44,take1,5,FALSE)-#REF!</f>
        <v>#REF!</v>
      </c>
      <c r="F44" s="17" t="e">
        <f>VLOOKUP($A44,take1,6,FALSE)-#REF!</f>
        <v>#REF!</v>
      </c>
      <c r="G44" s="17" t="e">
        <f>VLOOKUP($A44,take1,7,FALSE)-#REF!</f>
        <v>#REF!</v>
      </c>
      <c r="H44" s="17" t="e">
        <f>VLOOKUP($A44,take1,8,FALSE)-#REF!</f>
        <v>#REF!</v>
      </c>
      <c r="I44" s="17" t="e">
        <f>VLOOKUP($A44,take1,9,FALSE)-#REF!</f>
        <v>#REF!</v>
      </c>
      <c r="J44" s="17" t="e">
        <f>VLOOKUP($A44,take1,10,FALSE)-#REF!</f>
        <v>#REF!</v>
      </c>
      <c r="K44" s="17" t="e">
        <f>VLOOKUP($A44,take1,11,FALSE)-#REF!</f>
        <v>#REF!</v>
      </c>
      <c r="L44" s="17" t="e">
        <f>VLOOKUP($A44,take1,12,FALSE)-#REF!</f>
        <v>#REF!</v>
      </c>
      <c r="M44" s="17" t="e">
        <f>VLOOKUP($A44,take1,13,FALSE)-#REF!</f>
        <v>#REF!</v>
      </c>
      <c r="N44" s="17" t="e">
        <f>VLOOKUP($A44,take1,14,FALSE)-#REF!</f>
        <v>#REF!</v>
      </c>
      <c r="O44" s="17" t="e">
        <f>VLOOKUP($A44,take1,15,FALSE)-#REF!</f>
        <v>#REF!</v>
      </c>
      <c r="P44" s="17" t="e">
        <f>VLOOKUP($A44,take1,16,FALSE)-#REF!</f>
        <v>#REF!</v>
      </c>
      <c r="Q44" s="17" t="e">
        <f>VLOOKUP($A44,take1,17,FALSE)-#REF!</f>
        <v>#REF!</v>
      </c>
      <c r="R44" s="17" t="e">
        <f>VLOOKUP($A44,take1,18,FALSE)-#REF!</f>
        <v>#REF!</v>
      </c>
      <c r="S44" s="17" t="e">
        <f>VLOOKUP($A44,take1,19,FALSE)-#REF!</f>
        <v>#REF!</v>
      </c>
    </row>
    <row r="45" spans="1:19" x14ac:dyDescent="0.2">
      <c r="A45" t="e">
        <f>#REF!</f>
        <v>#REF!</v>
      </c>
      <c r="B45" s="17" t="e">
        <f>VLOOKUP(A45,take1,2,FALSE)-#REF!</f>
        <v>#REF!</v>
      </c>
      <c r="C45" s="17" t="e">
        <f>VLOOKUP(A45,take1,3,FALSE)-#REF!</f>
        <v>#REF!</v>
      </c>
      <c r="D45" s="17" t="e">
        <f>VLOOKUP($A45,take1,4,FALSE)-#REF!</f>
        <v>#REF!</v>
      </c>
      <c r="E45" s="17" t="e">
        <f>VLOOKUP($A45,take1,5,FALSE)-#REF!</f>
        <v>#REF!</v>
      </c>
      <c r="F45" s="17" t="e">
        <f>VLOOKUP($A45,take1,6,FALSE)-#REF!</f>
        <v>#REF!</v>
      </c>
      <c r="G45" s="17" t="e">
        <f>VLOOKUP($A45,take1,7,FALSE)-#REF!</f>
        <v>#REF!</v>
      </c>
      <c r="H45" s="17" t="e">
        <f>VLOOKUP($A45,take1,8,FALSE)-#REF!</f>
        <v>#REF!</v>
      </c>
      <c r="I45" s="17" t="e">
        <f>VLOOKUP($A45,take1,9,FALSE)-#REF!</f>
        <v>#REF!</v>
      </c>
      <c r="J45" s="17" t="e">
        <f>VLOOKUP($A45,take1,10,FALSE)-#REF!</f>
        <v>#REF!</v>
      </c>
      <c r="K45" s="17" t="e">
        <f>VLOOKUP($A45,take1,11,FALSE)-#REF!</f>
        <v>#REF!</v>
      </c>
      <c r="L45" s="17" t="e">
        <f>VLOOKUP($A45,take1,12,FALSE)-#REF!</f>
        <v>#REF!</v>
      </c>
      <c r="M45" s="17" t="e">
        <f>VLOOKUP($A45,take1,13,FALSE)-#REF!</f>
        <v>#REF!</v>
      </c>
      <c r="N45" s="17" t="e">
        <f>VLOOKUP($A45,take1,14,FALSE)-#REF!</f>
        <v>#REF!</v>
      </c>
      <c r="O45" s="17" t="e">
        <f>VLOOKUP($A45,take1,15,FALSE)-#REF!</f>
        <v>#REF!</v>
      </c>
      <c r="P45" s="17" t="e">
        <f>VLOOKUP($A45,take1,16,FALSE)-#REF!</f>
        <v>#REF!</v>
      </c>
      <c r="Q45" s="17" t="e">
        <f>VLOOKUP($A45,take1,17,FALSE)-#REF!</f>
        <v>#REF!</v>
      </c>
      <c r="R45" s="17" t="e">
        <f>VLOOKUP($A45,take1,18,FALSE)-#REF!</f>
        <v>#REF!</v>
      </c>
      <c r="S45" s="17" t="e">
        <f>VLOOKUP($A45,take1,19,FALSE)-#REF!</f>
        <v>#REF!</v>
      </c>
    </row>
    <row r="46" spans="1:19" x14ac:dyDescent="0.2">
      <c r="A46" t="e">
        <f>#REF!</f>
        <v>#REF!</v>
      </c>
      <c r="B46" s="17" t="e">
        <f>VLOOKUP(A46,take1,2,FALSE)-#REF!</f>
        <v>#REF!</v>
      </c>
      <c r="C46" s="17" t="e">
        <f>VLOOKUP(A46,take1,3,FALSE)-#REF!</f>
        <v>#REF!</v>
      </c>
      <c r="D46" s="17" t="e">
        <f>VLOOKUP($A46,take1,4,FALSE)-#REF!</f>
        <v>#REF!</v>
      </c>
      <c r="E46" s="17" t="e">
        <f>VLOOKUP($A46,take1,5,FALSE)-#REF!</f>
        <v>#REF!</v>
      </c>
      <c r="F46" s="17" t="e">
        <f>VLOOKUP($A46,take1,6,FALSE)-#REF!</f>
        <v>#REF!</v>
      </c>
      <c r="G46" s="17" t="e">
        <f>VLOOKUP($A46,take1,7,FALSE)-#REF!</f>
        <v>#REF!</v>
      </c>
      <c r="H46" s="17" t="e">
        <f>VLOOKUP($A46,take1,8,FALSE)-#REF!</f>
        <v>#REF!</v>
      </c>
      <c r="I46" s="17" t="e">
        <f>VLOOKUP($A46,take1,9,FALSE)-#REF!</f>
        <v>#REF!</v>
      </c>
      <c r="J46" s="17" t="e">
        <f>VLOOKUP($A46,take1,10,FALSE)-#REF!</f>
        <v>#REF!</v>
      </c>
      <c r="K46" s="17" t="e">
        <f>VLOOKUP($A46,take1,11,FALSE)-#REF!</f>
        <v>#REF!</v>
      </c>
      <c r="L46" s="17" t="e">
        <f>VLOOKUP($A46,take1,12,FALSE)-#REF!</f>
        <v>#REF!</v>
      </c>
      <c r="M46" s="17" t="e">
        <f>VLOOKUP($A46,take1,13,FALSE)-#REF!</f>
        <v>#REF!</v>
      </c>
      <c r="N46" s="17" t="e">
        <f>VLOOKUP($A46,take1,14,FALSE)-#REF!</f>
        <v>#REF!</v>
      </c>
      <c r="O46" s="17" t="e">
        <f>VLOOKUP($A46,take1,15,FALSE)-#REF!</f>
        <v>#REF!</v>
      </c>
      <c r="P46" s="17" t="e">
        <f>VLOOKUP($A46,take1,16,FALSE)-#REF!</f>
        <v>#REF!</v>
      </c>
      <c r="Q46" s="17" t="e">
        <f>VLOOKUP($A46,take1,17,FALSE)-#REF!</f>
        <v>#REF!</v>
      </c>
      <c r="R46" s="17" t="e">
        <f>VLOOKUP($A46,take1,18,FALSE)-#REF!</f>
        <v>#REF!</v>
      </c>
      <c r="S46" s="17" t="e">
        <f>VLOOKUP($A46,take1,19,FALSE)-#REF!</f>
        <v>#REF!</v>
      </c>
    </row>
    <row r="47" spans="1:19" x14ac:dyDescent="0.2">
      <c r="A47" t="e">
        <f>#REF!</f>
        <v>#REF!</v>
      </c>
      <c r="B47" s="17" t="e">
        <f>VLOOKUP(A47,take1,2,FALSE)-#REF!</f>
        <v>#REF!</v>
      </c>
      <c r="C47" s="17" t="e">
        <f>VLOOKUP(A47,take1,3,FALSE)-#REF!</f>
        <v>#REF!</v>
      </c>
      <c r="D47" s="17" t="e">
        <f>VLOOKUP($A47,take1,4,FALSE)-#REF!</f>
        <v>#REF!</v>
      </c>
      <c r="E47" s="17" t="e">
        <f>VLOOKUP($A47,take1,5,FALSE)-#REF!</f>
        <v>#REF!</v>
      </c>
      <c r="F47" s="17" t="e">
        <f>VLOOKUP($A47,take1,6,FALSE)-#REF!</f>
        <v>#REF!</v>
      </c>
      <c r="G47" s="17" t="e">
        <f>VLOOKUP($A47,take1,7,FALSE)-#REF!</f>
        <v>#REF!</v>
      </c>
      <c r="H47" s="17" t="e">
        <f>VLOOKUP($A47,take1,8,FALSE)-#REF!</f>
        <v>#REF!</v>
      </c>
      <c r="I47" s="17" t="e">
        <f>VLOOKUP($A47,take1,9,FALSE)-#REF!</f>
        <v>#REF!</v>
      </c>
      <c r="J47" s="17" t="e">
        <f>VLOOKUP($A47,take1,10,FALSE)-#REF!</f>
        <v>#REF!</v>
      </c>
      <c r="K47" s="17" t="e">
        <f>VLOOKUP($A47,take1,11,FALSE)-#REF!</f>
        <v>#REF!</v>
      </c>
      <c r="L47" s="17" t="e">
        <f>VLOOKUP($A47,take1,12,FALSE)-#REF!</f>
        <v>#REF!</v>
      </c>
      <c r="M47" s="17" t="e">
        <f>VLOOKUP($A47,take1,13,FALSE)-#REF!</f>
        <v>#REF!</v>
      </c>
      <c r="N47" s="17" t="e">
        <f>VLOOKUP($A47,take1,14,FALSE)-#REF!</f>
        <v>#REF!</v>
      </c>
      <c r="O47" s="17" t="e">
        <f>VLOOKUP($A47,take1,15,FALSE)-#REF!</f>
        <v>#REF!</v>
      </c>
      <c r="P47" s="17" t="e">
        <f>VLOOKUP($A47,take1,16,FALSE)-#REF!</f>
        <v>#REF!</v>
      </c>
      <c r="Q47" s="17" t="e">
        <f>VLOOKUP($A47,take1,17,FALSE)-#REF!</f>
        <v>#REF!</v>
      </c>
      <c r="R47" s="17" t="e">
        <f>VLOOKUP($A47,take1,18,FALSE)-#REF!</f>
        <v>#REF!</v>
      </c>
      <c r="S47" s="17" t="e">
        <f>VLOOKUP($A47,take1,19,FALSE)-#REF!</f>
        <v>#REF!</v>
      </c>
    </row>
    <row r="48" spans="1:19" x14ac:dyDescent="0.2">
      <c r="A48" t="e">
        <f>#REF!</f>
        <v>#REF!</v>
      </c>
      <c r="B48" s="17" t="e">
        <f>VLOOKUP(A48,take1,2,FALSE)-#REF!</f>
        <v>#REF!</v>
      </c>
      <c r="C48" s="17" t="e">
        <f>VLOOKUP(A48,take1,3,FALSE)-#REF!</f>
        <v>#REF!</v>
      </c>
      <c r="D48" s="17" t="e">
        <f>VLOOKUP($A48,take1,4,FALSE)-#REF!</f>
        <v>#REF!</v>
      </c>
      <c r="E48" s="17" t="e">
        <f>VLOOKUP($A48,take1,5,FALSE)-#REF!</f>
        <v>#REF!</v>
      </c>
      <c r="F48" s="17" t="e">
        <f>VLOOKUP($A48,take1,6,FALSE)-#REF!</f>
        <v>#REF!</v>
      </c>
      <c r="G48" s="17" t="e">
        <f>VLOOKUP($A48,take1,7,FALSE)-#REF!</f>
        <v>#REF!</v>
      </c>
      <c r="H48" s="17" t="e">
        <f>VLOOKUP($A48,take1,8,FALSE)-#REF!</f>
        <v>#REF!</v>
      </c>
      <c r="I48" s="17" t="e">
        <f>VLOOKUP($A48,take1,9,FALSE)-#REF!</f>
        <v>#REF!</v>
      </c>
      <c r="J48" s="17" t="e">
        <f>VLOOKUP($A48,take1,10,FALSE)-#REF!</f>
        <v>#REF!</v>
      </c>
      <c r="K48" s="17" t="e">
        <f>VLOOKUP($A48,take1,11,FALSE)-#REF!</f>
        <v>#REF!</v>
      </c>
      <c r="L48" s="17" t="e">
        <f>VLOOKUP($A48,take1,12,FALSE)-#REF!</f>
        <v>#REF!</v>
      </c>
      <c r="M48" s="17" t="e">
        <f>VLOOKUP($A48,take1,13,FALSE)-#REF!</f>
        <v>#REF!</v>
      </c>
      <c r="N48" s="17" t="e">
        <f>VLOOKUP($A48,take1,14,FALSE)-#REF!</f>
        <v>#REF!</v>
      </c>
      <c r="O48" s="17" t="e">
        <f>VLOOKUP($A48,take1,15,FALSE)-#REF!</f>
        <v>#REF!</v>
      </c>
      <c r="P48" s="17" t="e">
        <f>VLOOKUP($A48,take1,16,FALSE)-#REF!</f>
        <v>#REF!</v>
      </c>
      <c r="Q48" s="17" t="e">
        <f>VLOOKUP($A48,take1,17,FALSE)-#REF!</f>
        <v>#REF!</v>
      </c>
      <c r="R48" s="17" t="e">
        <f>VLOOKUP($A48,take1,18,FALSE)-#REF!</f>
        <v>#REF!</v>
      </c>
      <c r="S48" s="17" t="e">
        <f>VLOOKUP($A48,take1,19,FALSE)-#REF!</f>
        <v>#REF!</v>
      </c>
    </row>
    <row r="49" spans="1:19" x14ac:dyDescent="0.2">
      <c r="A49" t="e">
        <f>#REF!</f>
        <v>#REF!</v>
      </c>
      <c r="B49" s="17" t="e">
        <f>VLOOKUP(A49,take1,2,FALSE)-#REF!</f>
        <v>#REF!</v>
      </c>
      <c r="C49" s="17" t="e">
        <f>VLOOKUP(A49,take1,3,FALSE)-#REF!</f>
        <v>#REF!</v>
      </c>
      <c r="D49" s="17" t="e">
        <f>VLOOKUP($A49,take1,4,FALSE)-#REF!</f>
        <v>#REF!</v>
      </c>
      <c r="E49" s="17" t="e">
        <f>VLOOKUP($A49,take1,5,FALSE)-#REF!</f>
        <v>#REF!</v>
      </c>
      <c r="F49" s="17" t="e">
        <f>VLOOKUP($A49,take1,6,FALSE)-#REF!</f>
        <v>#REF!</v>
      </c>
      <c r="G49" s="17" t="e">
        <f>VLOOKUP($A49,take1,7,FALSE)-#REF!</f>
        <v>#REF!</v>
      </c>
      <c r="H49" s="17" t="e">
        <f>VLOOKUP($A49,take1,8,FALSE)-#REF!</f>
        <v>#REF!</v>
      </c>
      <c r="I49" s="17" t="e">
        <f>VLOOKUP($A49,take1,9,FALSE)-#REF!</f>
        <v>#REF!</v>
      </c>
      <c r="J49" s="17" t="e">
        <f>VLOOKUP($A49,take1,10,FALSE)-#REF!</f>
        <v>#REF!</v>
      </c>
      <c r="K49" s="17" t="e">
        <f>VLOOKUP($A49,take1,11,FALSE)-#REF!</f>
        <v>#REF!</v>
      </c>
      <c r="L49" s="17" t="e">
        <f>VLOOKUP($A49,take1,12,FALSE)-#REF!</f>
        <v>#REF!</v>
      </c>
      <c r="M49" s="17" t="e">
        <f>VLOOKUP($A49,take1,13,FALSE)-#REF!</f>
        <v>#REF!</v>
      </c>
      <c r="N49" s="17" t="e">
        <f>VLOOKUP($A49,take1,14,FALSE)-#REF!</f>
        <v>#REF!</v>
      </c>
      <c r="O49" s="17" t="e">
        <f>VLOOKUP($A49,take1,15,FALSE)-#REF!</f>
        <v>#REF!</v>
      </c>
      <c r="P49" s="17" t="e">
        <f>VLOOKUP($A49,take1,16,FALSE)-#REF!</f>
        <v>#REF!</v>
      </c>
      <c r="Q49" s="17" t="e">
        <f>VLOOKUP($A49,take1,17,FALSE)-#REF!</f>
        <v>#REF!</v>
      </c>
      <c r="R49" s="17" t="e">
        <f>VLOOKUP($A49,take1,18,FALSE)-#REF!</f>
        <v>#REF!</v>
      </c>
      <c r="S49" s="17" t="e">
        <f>VLOOKUP($A49,take1,19,FALSE)-#REF!</f>
        <v>#REF!</v>
      </c>
    </row>
    <row r="50" spans="1:19" x14ac:dyDescent="0.2">
      <c r="A50" t="e">
        <f>#REF!</f>
        <v>#REF!</v>
      </c>
      <c r="B50" s="17" t="e">
        <f>VLOOKUP(A50,take1,2,FALSE)-#REF!</f>
        <v>#REF!</v>
      </c>
      <c r="C50" s="17" t="e">
        <f>VLOOKUP(A50,take1,3,FALSE)-#REF!</f>
        <v>#REF!</v>
      </c>
      <c r="D50" s="17" t="e">
        <f>VLOOKUP($A50,take1,4,FALSE)-#REF!</f>
        <v>#REF!</v>
      </c>
      <c r="E50" s="17" t="e">
        <f>VLOOKUP($A50,take1,5,FALSE)-#REF!</f>
        <v>#REF!</v>
      </c>
      <c r="F50" s="17" t="e">
        <f>VLOOKUP($A50,take1,6,FALSE)-#REF!</f>
        <v>#REF!</v>
      </c>
      <c r="G50" s="17" t="e">
        <f>VLOOKUP($A50,take1,7,FALSE)-#REF!</f>
        <v>#REF!</v>
      </c>
      <c r="H50" s="17" t="e">
        <f>VLOOKUP($A50,take1,8,FALSE)-#REF!</f>
        <v>#REF!</v>
      </c>
      <c r="I50" s="17" t="e">
        <f>VLOOKUP($A50,take1,9,FALSE)-#REF!</f>
        <v>#REF!</v>
      </c>
      <c r="J50" s="17" t="e">
        <f>VLOOKUP($A50,take1,10,FALSE)-#REF!</f>
        <v>#REF!</v>
      </c>
      <c r="K50" s="17" t="e">
        <f>VLOOKUP($A50,take1,11,FALSE)-#REF!</f>
        <v>#REF!</v>
      </c>
      <c r="L50" s="17" t="e">
        <f>VLOOKUP($A50,take1,12,FALSE)-#REF!</f>
        <v>#REF!</v>
      </c>
      <c r="M50" s="17" t="e">
        <f>VLOOKUP($A50,take1,13,FALSE)-#REF!</f>
        <v>#REF!</v>
      </c>
      <c r="N50" s="17" t="e">
        <f>VLOOKUP($A50,take1,14,FALSE)-#REF!</f>
        <v>#REF!</v>
      </c>
      <c r="O50" s="17" t="e">
        <f>VLOOKUP($A50,take1,15,FALSE)-#REF!</f>
        <v>#REF!</v>
      </c>
      <c r="P50" s="17" t="e">
        <f>VLOOKUP($A50,take1,16,FALSE)-#REF!</f>
        <v>#REF!</v>
      </c>
      <c r="Q50" s="17" t="e">
        <f>VLOOKUP($A50,take1,17,FALSE)-#REF!</f>
        <v>#REF!</v>
      </c>
      <c r="R50" s="17" t="e">
        <f>VLOOKUP($A50,take1,18,FALSE)-#REF!</f>
        <v>#REF!</v>
      </c>
      <c r="S50" s="17" t="e">
        <f>VLOOKUP($A50,take1,19,FALSE)-#REF!</f>
        <v>#REF!</v>
      </c>
    </row>
    <row r="51" spans="1:19" x14ac:dyDescent="0.2">
      <c r="A51" t="e">
        <f>#REF!</f>
        <v>#REF!</v>
      </c>
      <c r="B51" s="17" t="e">
        <f>VLOOKUP(A51,take1,2,FALSE)-#REF!</f>
        <v>#REF!</v>
      </c>
      <c r="C51" s="17" t="e">
        <f>VLOOKUP(A51,take1,3,FALSE)-#REF!</f>
        <v>#REF!</v>
      </c>
      <c r="D51" s="17" t="e">
        <f>VLOOKUP($A51,take1,4,FALSE)-#REF!</f>
        <v>#REF!</v>
      </c>
      <c r="E51" s="17" t="e">
        <f>VLOOKUP($A51,take1,5,FALSE)-#REF!</f>
        <v>#REF!</v>
      </c>
      <c r="F51" s="17" t="e">
        <f>VLOOKUP($A51,take1,6,FALSE)-#REF!</f>
        <v>#REF!</v>
      </c>
      <c r="G51" s="17" t="e">
        <f>VLOOKUP($A51,take1,7,FALSE)-#REF!</f>
        <v>#REF!</v>
      </c>
      <c r="H51" s="17" t="e">
        <f>VLOOKUP($A51,take1,8,FALSE)-#REF!</f>
        <v>#REF!</v>
      </c>
      <c r="I51" s="17" t="e">
        <f>VLOOKUP($A51,take1,9,FALSE)-#REF!</f>
        <v>#REF!</v>
      </c>
      <c r="J51" s="17" t="e">
        <f>VLOOKUP($A51,take1,10,FALSE)-#REF!</f>
        <v>#REF!</v>
      </c>
      <c r="K51" s="17" t="e">
        <f>VLOOKUP($A51,take1,11,FALSE)-#REF!</f>
        <v>#REF!</v>
      </c>
      <c r="L51" s="17" t="e">
        <f>VLOOKUP($A51,take1,12,FALSE)-#REF!</f>
        <v>#REF!</v>
      </c>
      <c r="M51" s="17" t="e">
        <f>VLOOKUP($A51,take1,13,FALSE)-#REF!</f>
        <v>#REF!</v>
      </c>
      <c r="N51" s="17" t="e">
        <f>VLOOKUP($A51,take1,14,FALSE)-#REF!</f>
        <v>#REF!</v>
      </c>
      <c r="O51" s="17" t="e">
        <f>VLOOKUP($A51,take1,15,FALSE)-#REF!</f>
        <v>#REF!</v>
      </c>
      <c r="P51" s="17" t="e">
        <f>VLOOKUP($A51,take1,16,FALSE)-#REF!</f>
        <v>#REF!</v>
      </c>
      <c r="Q51" s="17" t="e">
        <f>VLOOKUP($A51,take1,17,FALSE)-#REF!</f>
        <v>#REF!</v>
      </c>
      <c r="R51" s="17" t="e">
        <f>VLOOKUP($A51,take1,18,FALSE)-#REF!</f>
        <v>#REF!</v>
      </c>
      <c r="S51" s="17" t="e">
        <f>VLOOKUP($A51,take1,19,FALSE)-#REF!</f>
        <v>#REF!</v>
      </c>
    </row>
    <row r="52" spans="1:19" x14ac:dyDescent="0.2">
      <c r="A52" s="16" t="e">
        <f>#REF!</f>
        <v>#REF!</v>
      </c>
      <c r="B52" s="17" t="e">
        <f>VLOOKUP(A52,take1,2,FALSE)-#REF!</f>
        <v>#REF!</v>
      </c>
      <c r="C52" s="17" t="e">
        <f>VLOOKUP(A52,take1,3,FALSE)-#REF!</f>
        <v>#REF!</v>
      </c>
      <c r="D52" s="17" t="e">
        <f>VLOOKUP($A52,take1,4,FALSE)-#REF!</f>
        <v>#REF!</v>
      </c>
      <c r="E52" s="17" t="e">
        <f>VLOOKUP($A52,take1,5,FALSE)-#REF!</f>
        <v>#REF!</v>
      </c>
      <c r="F52" s="17" t="e">
        <f>VLOOKUP($A52,take1,6,FALSE)-#REF!</f>
        <v>#REF!</v>
      </c>
      <c r="G52" s="17" t="e">
        <f>VLOOKUP($A52,take1,7,FALSE)-#REF!</f>
        <v>#REF!</v>
      </c>
      <c r="H52" s="17" t="e">
        <f>VLOOKUP($A52,take1,8,FALSE)-#REF!</f>
        <v>#REF!</v>
      </c>
      <c r="I52" s="17" t="e">
        <f>VLOOKUP($A52,take1,9,FALSE)-#REF!</f>
        <v>#REF!</v>
      </c>
      <c r="J52" s="17" t="e">
        <f>VLOOKUP($A52,take1,10,FALSE)-#REF!</f>
        <v>#REF!</v>
      </c>
      <c r="K52" s="17" t="e">
        <f>VLOOKUP($A52,take1,11,FALSE)-#REF!</f>
        <v>#REF!</v>
      </c>
      <c r="L52" s="17" t="e">
        <f>VLOOKUP($A52,take1,12,FALSE)-#REF!</f>
        <v>#REF!</v>
      </c>
      <c r="M52" s="17" t="e">
        <f>VLOOKUP($A52,take1,13,FALSE)-#REF!</f>
        <v>#REF!</v>
      </c>
      <c r="N52" s="17" t="e">
        <f>VLOOKUP($A52,take1,14,FALSE)-#REF!</f>
        <v>#REF!</v>
      </c>
      <c r="O52" s="17" t="e">
        <f>VLOOKUP($A52,take1,15,FALSE)-#REF!</f>
        <v>#REF!</v>
      </c>
      <c r="P52" s="17" t="e">
        <f>VLOOKUP($A52,take1,16,FALSE)-#REF!</f>
        <v>#REF!</v>
      </c>
      <c r="Q52" s="17" t="e">
        <f>VLOOKUP($A52,take1,17,FALSE)-#REF!</f>
        <v>#REF!</v>
      </c>
      <c r="R52" s="17" t="e">
        <f>VLOOKUP($A52,take1,18,FALSE)-#REF!</f>
        <v>#REF!</v>
      </c>
      <c r="S52" s="17" t="e">
        <f>VLOOKUP($A52,take1,19,FALSE)-#REF!</f>
        <v>#REF!</v>
      </c>
    </row>
    <row r="53" spans="1:19" x14ac:dyDescent="0.2">
      <c r="A53" s="16" t="e">
        <f>#REF!</f>
        <v>#REF!</v>
      </c>
      <c r="B53" s="17" t="e">
        <f>VLOOKUP(A53,take1,2,FALSE)-#REF!</f>
        <v>#REF!</v>
      </c>
      <c r="C53" s="17" t="e">
        <f>VLOOKUP(A53,take1,3,FALSE)-#REF!</f>
        <v>#REF!</v>
      </c>
      <c r="D53" s="17" t="e">
        <f>VLOOKUP($A53,take1,4,FALSE)-#REF!</f>
        <v>#REF!</v>
      </c>
      <c r="E53" s="17" t="e">
        <f>VLOOKUP($A53,take1,5,FALSE)-#REF!</f>
        <v>#REF!</v>
      </c>
      <c r="F53" s="17" t="e">
        <f>VLOOKUP($A53,take1,6,FALSE)-#REF!</f>
        <v>#REF!</v>
      </c>
      <c r="G53" s="17" t="e">
        <f>VLOOKUP($A53,take1,7,FALSE)-#REF!</f>
        <v>#REF!</v>
      </c>
      <c r="H53" s="17" t="e">
        <f>VLOOKUP($A53,take1,8,FALSE)-#REF!</f>
        <v>#REF!</v>
      </c>
      <c r="I53" s="17" t="e">
        <f>VLOOKUP($A53,take1,9,FALSE)-#REF!</f>
        <v>#REF!</v>
      </c>
      <c r="J53" s="17" t="e">
        <f>VLOOKUP($A53,take1,10,FALSE)-#REF!</f>
        <v>#REF!</v>
      </c>
      <c r="K53" s="17" t="e">
        <f>VLOOKUP($A53,take1,11,FALSE)-#REF!</f>
        <v>#REF!</v>
      </c>
      <c r="L53" s="17" t="e">
        <f>VLOOKUP($A53,take1,12,FALSE)-#REF!</f>
        <v>#REF!</v>
      </c>
      <c r="M53" s="17" t="e">
        <f>VLOOKUP($A53,take1,13,FALSE)-#REF!</f>
        <v>#REF!</v>
      </c>
      <c r="N53" s="17" t="e">
        <f>VLOOKUP($A53,take1,14,FALSE)-#REF!</f>
        <v>#REF!</v>
      </c>
      <c r="O53" s="17" t="e">
        <f>VLOOKUP($A53,take1,15,FALSE)-#REF!</f>
        <v>#REF!</v>
      </c>
      <c r="P53" s="17" t="e">
        <f>VLOOKUP($A53,take1,16,FALSE)-#REF!</f>
        <v>#REF!</v>
      </c>
      <c r="Q53" s="17" t="e">
        <f>VLOOKUP($A53,take1,17,FALSE)-#REF!</f>
        <v>#REF!</v>
      </c>
      <c r="R53" s="17" t="e">
        <f>VLOOKUP($A53,take1,18,FALSE)-#REF!</f>
        <v>#REF!</v>
      </c>
      <c r="S53" s="17" t="e">
        <f>VLOOKUP($A53,take1,19,FALSE)-#REF!</f>
        <v>#REF!</v>
      </c>
    </row>
    <row r="54" spans="1:19" x14ac:dyDescent="0.2">
      <c r="A54" t="e">
        <f>#REF!</f>
        <v>#REF!</v>
      </c>
      <c r="B54" s="17" t="e">
        <f>VLOOKUP(A54,take1,2,FALSE)-#REF!</f>
        <v>#REF!</v>
      </c>
      <c r="C54" s="17" t="e">
        <f>VLOOKUP(A54,take1,3,FALSE)-#REF!</f>
        <v>#REF!</v>
      </c>
      <c r="D54" s="17" t="e">
        <f>VLOOKUP($A54,take1,4,FALSE)-#REF!</f>
        <v>#REF!</v>
      </c>
      <c r="E54" s="17" t="e">
        <f>VLOOKUP($A54,take1,5,FALSE)-#REF!</f>
        <v>#REF!</v>
      </c>
      <c r="F54" s="17" t="e">
        <f>VLOOKUP($A54,take1,6,FALSE)-#REF!</f>
        <v>#REF!</v>
      </c>
      <c r="G54" s="17" t="e">
        <f>VLOOKUP($A54,take1,7,FALSE)-#REF!</f>
        <v>#REF!</v>
      </c>
      <c r="H54" s="17" t="e">
        <f>VLOOKUP($A54,take1,8,FALSE)-#REF!</f>
        <v>#REF!</v>
      </c>
      <c r="I54" s="17" t="e">
        <f>VLOOKUP($A54,take1,9,FALSE)-#REF!</f>
        <v>#REF!</v>
      </c>
      <c r="J54" s="17" t="e">
        <f>VLOOKUP($A54,take1,10,FALSE)-#REF!</f>
        <v>#REF!</v>
      </c>
      <c r="K54" s="17" t="e">
        <f>VLOOKUP($A54,take1,11,FALSE)-#REF!</f>
        <v>#REF!</v>
      </c>
      <c r="L54" s="17" t="e">
        <f>VLOOKUP($A54,take1,12,FALSE)-#REF!</f>
        <v>#REF!</v>
      </c>
      <c r="M54" s="17" t="e">
        <f>VLOOKUP($A54,take1,13,FALSE)-#REF!</f>
        <v>#REF!</v>
      </c>
      <c r="N54" s="17" t="e">
        <f>VLOOKUP($A54,take1,14,FALSE)-#REF!</f>
        <v>#REF!</v>
      </c>
      <c r="O54" s="17" t="e">
        <f>VLOOKUP($A54,take1,15,FALSE)-#REF!</f>
        <v>#REF!</v>
      </c>
      <c r="P54" s="17" t="e">
        <f>VLOOKUP($A54,take1,16,FALSE)-#REF!</f>
        <v>#REF!</v>
      </c>
      <c r="Q54" s="17" t="e">
        <f>VLOOKUP($A54,take1,17,FALSE)-#REF!</f>
        <v>#REF!</v>
      </c>
      <c r="R54" s="17" t="e">
        <f>VLOOKUP($A54,take1,18,FALSE)-#REF!</f>
        <v>#REF!</v>
      </c>
      <c r="S54" s="17" t="e">
        <f>VLOOKUP($A54,take1,19,FALSE)-#REF!</f>
        <v>#REF!</v>
      </c>
    </row>
    <row r="55" spans="1:19" x14ac:dyDescent="0.2">
      <c r="A55" t="e">
        <f>#REF!</f>
        <v>#REF!</v>
      </c>
      <c r="B55" s="17" t="e">
        <f>VLOOKUP(A55,take1,2,FALSE)-#REF!</f>
        <v>#REF!</v>
      </c>
      <c r="C55" s="17" t="e">
        <f>VLOOKUP(A55,take1,3,FALSE)-#REF!</f>
        <v>#REF!</v>
      </c>
      <c r="D55" s="17" t="e">
        <f>VLOOKUP($A55,take1,4,FALSE)-#REF!</f>
        <v>#REF!</v>
      </c>
      <c r="E55" s="17" t="e">
        <f>VLOOKUP($A55,take1,5,FALSE)-#REF!</f>
        <v>#REF!</v>
      </c>
      <c r="F55" s="17" t="e">
        <f>VLOOKUP($A55,take1,6,FALSE)-#REF!</f>
        <v>#REF!</v>
      </c>
      <c r="G55" s="17" t="e">
        <f>VLOOKUP($A55,take1,7,FALSE)-#REF!</f>
        <v>#REF!</v>
      </c>
      <c r="H55" s="17" t="e">
        <f>VLOOKUP($A55,take1,8,FALSE)-#REF!</f>
        <v>#REF!</v>
      </c>
      <c r="I55" s="17" t="e">
        <f>VLOOKUP($A55,take1,9,FALSE)-#REF!</f>
        <v>#REF!</v>
      </c>
      <c r="J55" s="17" t="e">
        <f>VLOOKUP($A55,take1,10,FALSE)-#REF!</f>
        <v>#REF!</v>
      </c>
      <c r="K55" s="17" t="e">
        <f>VLOOKUP($A55,take1,11,FALSE)-#REF!</f>
        <v>#REF!</v>
      </c>
      <c r="L55" s="17" t="e">
        <f>VLOOKUP($A55,take1,12,FALSE)-#REF!</f>
        <v>#REF!</v>
      </c>
      <c r="M55" s="17" t="e">
        <f>VLOOKUP($A55,take1,13,FALSE)-#REF!</f>
        <v>#REF!</v>
      </c>
      <c r="N55" s="17" t="e">
        <f>VLOOKUP($A55,take1,14,FALSE)-#REF!</f>
        <v>#REF!</v>
      </c>
      <c r="O55" s="17" t="e">
        <f>VLOOKUP($A55,take1,15,FALSE)-#REF!</f>
        <v>#REF!</v>
      </c>
      <c r="P55" s="17" t="e">
        <f>VLOOKUP($A55,take1,16,FALSE)-#REF!</f>
        <v>#REF!</v>
      </c>
      <c r="Q55" s="17" t="e">
        <f>VLOOKUP($A55,take1,17,FALSE)-#REF!</f>
        <v>#REF!</v>
      </c>
      <c r="R55" s="17" t="e">
        <f>VLOOKUP($A55,take1,18,FALSE)-#REF!</f>
        <v>#REF!</v>
      </c>
      <c r="S55" s="17" t="e">
        <f>VLOOKUP($A55,take1,19,FALSE)-#REF!</f>
        <v>#REF!</v>
      </c>
    </row>
    <row r="56" spans="1:19" x14ac:dyDescent="0.2">
      <c r="A56" t="e">
        <f>#REF!</f>
        <v>#REF!</v>
      </c>
      <c r="B56" s="17" t="e">
        <f>VLOOKUP(A56,take1,2,FALSE)-#REF!</f>
        <v>#REF!</v>
      </c>
      <c r="C56" s="17" t="e">
        <f>VLOOKUP(A56,take1,3,FALSE)-#REF!</f>
        <v>#REF!</v>
      </c>
      <c r="D56" s="17" t="e">
        <f>VLOOKUP($A56,take1,4,FALSE)-#REF!</f>
        <v>#REF!</v>
      </c>
      <c r="E56" s="17" t="e">
        <f>VLOOKUP($A56,take1,5,FALSE)-#REF!</f>
        <v>#REF!</v>
      </c>
      <c r="F56" s="17" t="e">
        <f>VLOOKUP($A56,take1,6,FALSE)-#REF!</f>
        <v>#REF!</v>
      </c>
      <c r="G56" s="17" t="e">
        <f>VLOOKUP($A56,take1,7,FALSE)-#REF!</f>
        <v>#REF!</v>
      </c>
      <c r="H56" s="17" t="e">
        <f>VLOOKUP($A56,take1,8,FALSE)-#REF!</f>
        <v>#REF!</v>
      </c>
      <c r="I56" s="17" t="e">
        <f>VLOOKUP($A56,take1,9,FALSE)-#REF!</f>
        <v>#REF!</v>
      </c>
      <c r="J56" s="17" t="e">
        <f>VLOOKUP($A56,take1,10,FALSE)-#REF!</f>
        <v>#REF!</v>
      </c>
      <c r="K56" s="17" t="e">
        <f>VLOOKUP($A56,take1,11,FALSE)-#REF!</f>
        <v>#REF!</v>
      </c>
      <c r="L56" s="17" t="e">
        <f>VLOOKUP($A56,take1,12,FALSE)-#REF!</f>
        <v>#REF!</v>
      </c>
      <c r="M56" s="17" t="e">
        <f>VLOOKUP($A56,take1,13,FALSE)-#REF!</f>
        <v>#REF!</v>
      </c>
      <c r="N56" s="17" t="e">
        <f>VLOOKUP($A56,take1,14,FALSE)-#REF!</f>
        <v>#REF!</v>
      </c>
      <c r="O56" s="17" t="e">
        <f>VLOOKUP($A56,take1,15,FALSE)-#REF!</f>
        <v>#REF!</v>
      </c>
      <c r="P56" s="17" t="e">
        <f>VLOOKUP($A56,take1,16,FALSE)-#REF!</f>
        <v>#REF!</v>
      </c>
      <c r="Q56" s="17" t="e">
        <f>VLOOKUP($A56,take1,17,FALSE)-#REF!</f>
        <v>#REF!</v>
      </c>
      <c r="R56" s="17" t="e">
        <f>VLOOKUP($A56,take1,18,FALSE)-#REF!</f>
        <v>#REF!</v>
      </c>
      <c r="S56" s="17" t="e">
        <f>VLOOKUP($A56,take1,19,FALSE)-#REF!</f>
        <v>#REF!</v>
      </c>
    </row>
    <row r="57" spans="1:19" x14ac:dyDescent="0.2">
      <c r="A57" t="e">
        <f>#REF!</f>
        <v>#REF!</v>
      </c>
      <c r="B57" s="17" t="e">
        <f>VLOOKUP(A57,take1,2,FALSE)-#REF!</f>
        <v>#REF!</v>
      </c>
      <c r="C57" s="17" t="e">
        <f>VLOOKUP(A57,take1,3,FALSE)-#REF!</f>
        <v>#REF!</v>
      </c>
      <c r="D57" s="17" t="e">
        <f>VLOOKUP($A57,take1,4,FALSE)-#REF!</f>
        <v>#REF!</v>
      </c>
      <c r="E57" s="17" t="e">
        <f>VLOOKUP($A57,take1,5,FALSE)-#REF!</f>
        <v>#REF!</v>
      </c>
      <c r="F57" s="17" t="e">
        <f>VLOOKUP($A57,take1,6,FALSE)-#REF!</f>
        <v>#REF!</v>
      </c>
      <c r="G57" s="17" t="e">
        <f>VLOOKUP($A57,take1,7,FALSE)-#REF!</f>
        <v>#REF!</v>
      </c>
      <c r="H57" s="17" t="e">
        <f>VLOOKUP($A57,take1,8,FALSE)-#REF!</f>
        <v>#REF!</v>
      </c>
      <c r="I57" s="17" t="e">
        <f>VLOOKUP($A57,take1,9,FALSE)-#REF!</f>
        <v>#REF!</v>
      </c>
      <c r="J57" s="17" t="e">
        <f>VLOOKUP($A57,take1,10,FALSE)-#REF!</f>
        <v>#REF!</v>
      </c>
      <c r="K57" s="17" t="e">
        <f>VLOOKUP($A57,take1,11,FALSE)-#REF!</f>
        <v>#REF!</v>
      </c>
      <c r="L57" s="17" t="e">
        <f>VLOOKUP($A57,take1,12,FALSE)-#REF!</f>
        <v>#REF!</v>
      </c>
      <c r="M57" s="17" t="e">
        <f>VLOOKUP($A57,take1,13,FALSE)-#REF!</f>
        <v>#REF!</v>
      </c>
      <c r="N57" s="17" t="e">
        <f>VLOOKUP($A57,take1,14,FALSE)-#REF!</f>
        <v>#REF!</v>
      </c>
      <c r="O57" s="17" t="e">
        <f>VLOOKUP($A57,take1,15,FALSE)-#REF!</f>
        <v>#REF!</v>
      </c>
      <c r="P57" s="17" t="e">
        <f>VLOOKUP($A57,take1,16,FALSE)-#REF!</f>
        <v>#REF!</v>
      </c>
      <c r="Q57" s="17" t="e">
        <f>VLOOKUP($A57,take1,17,FALSE)-#REF!</f>
        <v>#REF!</v>
      </c>
      <c r="R57" s="17" t="e">
        <f>VLOOKUP($A57,take1,18,FALSE)-#REF!</f>
        <v>#REF!</v>
      </c>
      <c r="S57" s="17" t="e">
        <f>VLOOKUP($A57,take1,19,FALSE)-#REF!</f>
        <v>#REF!</v>
      </c>
    </row>
    <row r="58" spans="1:19" x14ac:dyDescent="0.2">
      <c r="A58" t="e">
        <f>#REF!</f>
        <v>#REF!</v>
      </c>
      <c r="B58" s="17" t="e">
        <f>VLOOKUP(A58,take1,2,FALSE)-#REF!</f>
        <v>#REF!</v>
      </c>
      <c r="C58" s="17" t="e">
        <f>VLOOKUP(A58,take1,3,FALSE)-#REF!</f>
        <v>#REF!</v>
      </c>
      <c r="D58" s="17" t="e">
        <f>VLOOKUP($A58,take1,4,FALSE)-#REF!</f>
        <v>#REF!</v>
      </c>
      <c r="E58" s="17" t="e">
        <f>VLOOKUP($A58,take1,5,FALSE)-#REF!</f>
        <v>#REF!</v>
      </c>
      <c r="F58" s="17" t="e">
        <f>VLOOKUP($A58,take1,6,FALSE)-#REF!</f>
        <v>#REF!</v>
      </c>
      <c r="G58" s="17" t="e">
        <f>VLOOKUP($A58,take1,7,FALSE)-#REF!</f>
        <v>#REF!</v>
      </c>
      <c r="H58" s="17" t="e">
        <f>VLOOKUP($A58,take1,8,FALSE)-#REF!</f>
        <v>#REF!</v>
      </c>
      <c r="I58" s="17" t="e">
        <f>VLOOKUP($A58,take1,9,FALSE)-#REF!</f>
        <v>#REF!</v>
      </c>
      <c r="J58" s="17" t="e">
        <f>VLOOKUP($A58,take1,10,FALSE)-#REF!</f>
        <v>#REF!</v>
      </c>
      <c r="K58" s="17" t="e">
        <f>VLOOKUP($A58,take1,11,FALSE)-#REF!</f>
        <v>#REF!</v>
      </c>
      <c r="L58" s="17" t="e">
        <f>VLOOKUP($A58,take1,12,FALSE)-#REF!</f>
        <v>#REF!</v>
      </c>
      <c r="M58" s="17" t="e">
        <f>VLOOKUP($A58,take1,13,FALSE)-#REF!</f>
        <v>#REF!</v>
      </c>
      <c r="N58" s="17" t="e">
        <f>VLOOKUP($A58,take1,14,FALSE)-#REF!</f>
        <v>#REF!</v>
      </c>
      <c r="O58" s="17" t="e">
        <f>VLOOKUP($A58,take1,15,FALSE)-#REF!</f>
        <v>#REF!</v>
      </c>
      <c r="P58" s="17" t="e">
        <f>VLOOKUP($A58,take1,16,FALSE)-#REF!</f>
        <v>#REF!</v>
      </c>
      <c r="Q58" s="17" t="e">
        <f>VLOOKUP($A58,take1,17,FALSE)-#REF!</f>
        <v>#REF!</v>
      </c>
      <c r="R58" s="17" t="e">
        <f>VLOOKUP($A58,take1,18,FALSE)-#REF!</f>
        <v>#REF!</v>
      </c>
      <c r="S58" s="17" t="e">
        <f>VLOOKUP($A58,take1,19,FALSE)-#REF!</f>
        <v>#REF!</v>
      </c>
    </row>
    <row r="59" spans="1:19" x14ac:dyDescent="0.2">
      <c r="A59" t="e">
        <f>#REF!</f>
        <v>#REF!</v>
      </c>
      <c r="B59" s="17" t="e">
        <f>VLOOKUP(A59,take1,2,FALSE)-#REF!</f>
        <v>#REF!</v>
      </c>
      <c r="C59" s="17" t="e">
        <f>VLOOKUP(A59,take1,3,FALSE)-#REF!</f>
        <v>#REF!</v>
      </c>
      <c r="D59" s="17" t="e">
        <f>VLOOKUP($A59,take1,4,FALSE)-#REF!</f>
        <v>#REF!</v>
      </c>
      <c r="E59" s="17" t="e">
        <f>VLOOKUP($A59,take1,5,FALSE)-#REF!</f>
        <v>#REF!</v>
      </c>
      <c r="F59" s="17" t="e">
        <f>VLOOKUP($A59,take1,6,FALSE)-#REF!</f>
        <v>#REF!</v>
      </c>
      <c r="G59" s="17" t="e">
        <f>VLOOKUP($A59,take1,7,FALSE)-#REF!</f>
        <v>#REF!</v>
      </c>
      <c r="H59" s="17" t="e">
        <f>VLOOKUP($A59,take1,8,FALSE)-#REF!</f>
        <v>#REF!</v>
      </c>
      <c r="I59" s="17" t="e">
        <f>VLOOKUP($A59,take1,9,FALSE)-#REF!</f>
        <v>#REF!</v>
      </c>
      <c r="J59" s="17" t="e">
        <f>VLOOKUP($A59,take1,10,FALSE)-#REF!</f>
        <v>#REF!</v>
      </c>
      <c r="K59" s="17" t="e">
        <f>VLOOKUP($A59,take1,11,FALSE)-#REF!</f>
        <v>#REF!</v>
      </c>
      <c r="L59" s="17" t="e">
        <f>VLOOKUP($A59,take1,12,FALSE)-#REF!</f>
        <v>#REF!</v>
      </c>
      <c r="M59" s="17" t="e">
        <f>VLOOKUP($A59,take1,13,FALSE)-#REF!</f>
        <v>#REF!</v>
      </c>
      <c r="N59" s="17" t="e">
        <f>VLOOKUP($A59,take1,14,FALSE)-#REF!</f>
        <v>#REF!</v>
      </c>
      <c r="O59" s="17" t="e">
        <f>VLOOKUP($A59,take1,15,FALSE)-#REF!</f>
        <v>#REF!</v>
      </c>
      <c r="P59" s="17" t="e">
        <f>VLOOKUP($A59,take1,16,FALSE)-#REF!</f>
        <v>#REF!</v>
      </c>
      <c r="Q59" s="17" t="e">
        <f>VLOOKUP($A59,take1,17,FALSE)-#REF!</f>
        <v>#REF!</v>
      </c>
      <c r="R59" s="17" t="e">
        <f>VLOOKUP($A59,take1,18,FALSE)-#REF!</f>
        <v>#REF!</v>
      </c>
      <c r="S59" s="17" t="e">
        <f>VLOOKUP($A59,take1,19,FALSE)-#REF!</f>
        <v>#REF!</v>
      </c>
    </row>
    <row r="60" spans="1:19" x14ac:dyDescent="0.2">
      <c r="A60" t="e">
        <f>#REF!</f>
        <v>#REF!</v>
      </c>
      <c r="B60" s="17" t="e">
        <f>VLOOKUP(A60,take1,2,FALSE)-#REF!</f>
        <v>#REF!</v>
      </c>
      <c r="C60" s="17" t="e">
        <f>VLOOKUP(A60,take1,3,FALSE)-#REF!</f>
        <v>#REF!</v>
      </c>
      <c r="D60" s="17" t="e">
        <f>VLOOKUP($A60,take1,4,FALSE)-#REF!</f>
        <v>#REF!</v>
      </c>
      <c r="E60" s="17" t="e">
        <f>VLOOKUP($A60,take1,5,FALSE)-#REF!</f>
        <v>#REF!</v>
      </c>
      <c r="F60" s="17" t="e">
        <f>VLOOKUP($A60,take1,6,FALSE)-#REF!</f>
        <v>#REF!</v>
      </c>
      <c r="G60" s="17" t="e">
        <f>VLOOKUP($A60,take1,7,FALSE)-#REF!</f>
        <v>#REF!</v>
      </c>
      <c r="H60" s="17" t="e">
        <f>VLOOKUP($A60,take1,8,FALSE)-#REF!</f>
        <v>#REF!</v>
      </c>
      <c r="I60" s="17" t="e">
        <f>VLOOKUP($A60,take1,9,FALSE)-#REF!</f>
        <v>#REF!</v>
      </c>
      <c r="J60" s="17" t="e">
        <f>VLOOKUP($A60,take1,10,FALSE)-#REF!</f>
        <v>#REF!</v>
      </c>
      <c r="K60" s="17" t="e">
        <f>VLOOKUP($A60,take1,11,FALSE)-#REF!</f>
        <v>#REF!</v>
      </c>
      <c r="L60" s="17" t="e">
        <f>VLOOKUP($A60,take1,12,FALSE)-#REF!</f>
        <v>#REF!</v>
      </c>
      <c r="M60" s="17" t="e">
        <f>VLOOKUP($A60,take1,13,FALSE)-#REF!</f>
        <v>#REF!</v>
      </c>
      <c r="N60" s="17" t="e">
        <f>VLOOKUP($A60,take1,14,FALSE)-#REF!</f>
        <v>#REF!</v>
      </c>
      <c r="O60" s="17" t="e">
        <f>VLOOKUP($A60,take1,15,FALSE)-#REF!</f>
        <v>#REF!</v>
      </c>
      <c r="P60" s="17" t="e">
        <f>VLOOKUP($A60,take1,16,FALSE)-#REF!</f>
        <v>#REF!</v>
      </c>
      <c r="Q60" s="17" t="e">
        <f>VLOOKUP($A60,take1,17,FALSE)-#REF!</f>
        <v>#REF!</v>
      </c>
      <c r="R60" s="17" t="e">
        <f>VLOOKUP($A60,take1,18,FALSE)-#REF!</f>
        <v>#REF!</v>
      </c>
      <c r="S60" s="17" t="e">
        <f>VLOOKUP($A60,take1,19,FALSE)-#REF!</f>
        <v>#REF!</v>
      </c>
    </row>
    <row r="61" spans="1:19" x14ac:dyDescent="0.2">
      <c r="A61" s="16" t="e">
        <f>#REF!</f>
        <v>#REF!</v>
      </c>
      <c r="B61" s="17" t="e">
        <f>VLOOKUP(A61,take1,2,FALSE)-#REF!</f>
        <v>#REF!</v>
      </c>
      <c r="C61" s="17" t="e">
        <f>VLOOKUP(A61,take1,3,FALSE)-#REF!</f>
        <v>#REF!</v>
      </c>
      <c r="D61" s="17" t="e">
        <f>VLOOKUP($A61,take1,4,FALSE)-#REF!</f>
        <v>#REF!</v>
      </c>
      <c r="E61" s="17" t="e">
        <f>VLOOKUP($A61,take1,5,FALSE)-#REF!</f>
        <v>#REF!</v>
      </c>
      <c r="F61" s="17" t="e">
        <f>VLOOKUP($A61,take1,6,FALSE)-#REF!</f>
        <v>#REF!</v>
      </c>
      <c r="G61" s="17" t="e">
        <f>VLOOKUP($A61,take1,7,FALSE)-#REF!</f>
        <v>#REF!</v>
      </c>
      <c r="H61" s="17" t="e">
        <f>VLOOKUP($A61,take1,8,FALSE)-#REF!</f>
        <v>#REF!</v>
      </c>
      <c r="I61" s="17" t="e">
        <f>VLOOKUP($A61,take1,9,FALSE)-#REF!</f>
        <v>#REF!</v>
      </c>
      <c r="J61" s="17" t="e">
        <f>VLOOKUP($A61,take1,10,FALSE)-#REF!</f>
        <v>#REF!</v>
      </c>
      <c r="K61" s="17" t="e">
        <f>VLOOKUP($A61,take1,11,FALSE)-#REF!</f>
        <v>#REF!</v>
      </c>
      <c r="L61" s="17" t="e">
        <f>VLOOKUP($A61,take1,12,FALSE)-#REF!</f>
        <v>#REF!</v>
      </c>
      <c r="M61" s="17" t="e">
        <f>VLOOKUP($A61,take1,13,FALSE)-#REF!</f>
        <v>#REF!</v>
      </c>
      <c r="N61" s="17" t="e">
        <f>VLOOKUP($A61,take1,14,FALSE)-#REF!</f>
        <v>#REF!</v>
      </c>
      <c r="O61" s="17" t="e">
        <f>VLOOKUP($A61,take1,15,FALSE)-#REF!</f>
        <v>#REF!</v>
      </c>
      <c r="P61" s="17" t="e">
        <f>VLOOKUP($A61,take1,16,FALSE)-#REF!</f>
        <v>#REF!</v>
      </c>
      <c r="Q61" s="17" t="e">
        <f>VLOOKUP($A61,take1,17,FALSE)-#REF!</f>
        <v>#REF!</v>
      </c>
      <c r="R61" s="17" t="e">
        <f>VLOOKUP($A61,take1,18,FALSE)-#REF!</f>
        <v>#REF!</v>
      </c>
      <c r="S61" s="17" t="e">
        <f>VLOOKUP($A61,take1,19,FALSE)-#REF!</f>
        <v>#REF!</v>
      </c>
    </row>
    <row r="62" spans="1:19" x14ac:dyDescent="0.2">
      <c r="A62" s="16" t="e">
        <f>#REF!</f>
        <v>#REF!</v>
      </c>
      <c r="B62" s="17" t="e">
        <f>VLOOKUP(A62,take1,2,FALSE)-#REF!</f>
        <v>#REF!</v>
      </c>
      <c r="C62" s="17" t="e">
        <f>VLOOKUP(A62,take1,3,FALSE)-#REF!</f>
        <v>#REF!</v>
      </c>
      <c r="D62" s="17" t="e">
        <f>VLOOKUP($A62,take1,4,FALSE)-#REF!</f>
        <v>#REF!</v>
      </c>
      <c r="E62" s="17" t="e">
        <f>VLOOKUP($A62,take1,5,FALSE)-#REF!</f>
        <v>#REF!</v>
      </c>
      <c r="F62" s="17" t="e">
        <f>VLOOKUP($A62,take1,6,FALSE)-#REF!</f>
        <v>#REF!</v>
      </c>
      <c r="G62" s="17" t="e">
        <f>VLOOKUP($A62,take1,7,FALSE)-#REF!</f>
        <v>#REF!</v>
      </c>
      <c r="H62" s="17" t="e">
        <f>VLOOKUP($A62,take1,8,FALSE)-#REF!</f>
        <v>#REF!</v>
      </c>
      <c r="I62" s="17" t="e">
        <f>VLOOKUP($A62,take1,9,FALSE)-#REF!</f>
        <v>#REF!</v>
      </c>
      <c r="J62" s="17" t="e">
        <f>VLOOKUP($A62,take1,10,FALSE)-#REF!</f>
        <v>#REF!</v>
      </c>
      <c r="K62" s="17" t="e">
        <f>VLOOKUP($A62,take1,11,FALSE)-#REF!</f>
        <v>#REF!</v>
      </c>
      <c r="L62" s="17" t="e">
        <f>VLOOKUP($A62,take1,12,FALSE)-#REF!</f>
        <v>#REF!</v>
      </c>
      <c r="M62" s="17" t="e">
        <f>VLOOKUP($A62,take1,13,FALSE)-#REF!</f>
        <v>#REF!</v>
      </c>
      <c r="N62" s="17" t="e">
        <f>VLOOKUP($A62,take1,14,FALSE)-#REF!</f>
        <v>#REF!</v>
      </c>
      <c r="O62" s="17" t="e">
        <f>VLOOKUP($A62,take1,15,FALSE)-#REF!</f>
        <v>#REF!</v>
      </c>
      <c r="P62" s="17" t="e">
        <f>VLOOKUP($A62,take1,16,FALSE)-#REF!</f>
        <v>#REF!</v>
      </c>
      <c r="Q62" s="17" t="e">
        <f>VLOOKUP($A62,take1,17,FALSE)-#REF!</f>
        <v>#REF!</v>
      </c>
      <c r="R62" s="17" t="e">
        <f>VLOOKUP($A62,take1,18,FALSE)-#REF!</f>
        <v>#REF!</v>
      </c>
      <c r="S62" s="17" t="e">
        <f>VLOOKUP($A62,take1,19,FALSE)-#REF!</f>
        <v>#REF!</v>
      </c>
    </row>
    <row r="63" spans="1:19" x14ac:dyDescent="0.2">
      <c r="A63" t="e">
        <f>#REF!</f>
        <v>#REF!</v>
      </c>
      <c r="B63" s="17" t="e">
        <f>VLOOKUP(A63,take1,2,FALSE)-#REF!</f>
        <v>#REF!</v>
      </c>
      <c r="C63" s="17" t="e">
        <f>VLOOKUP(A63,take1,3,FALSE)-#REF!</f>
        <v>#REF!</v>
      </c>
      <c r="D63" s="17" t="e">
        <f>VLOOKUP($A63,take1,4,FALSE)-#REF!</f>
        <v>#REF!</v>
      </c>
      <c r="E63" s="17" t="e">
        <f>VLOOKUP($A63,take1,5,FALSE)-#REF!</f>
        <v>#REF!</v>
      </c>
      <c r="F63" s="17" t="e">
        <f>VLOOKUP($A63,take1,6,FALSE)-#REF!</f>
        <v>#REF!</v>
      </c>
      <c r="G63" s="17" t="e">
        <f>VLOOKUP($A63,take1,7,FALSE)-#REF!</f>
        <v>#REF!</v>
      </c>
      <c r="H63" s="17" t="e">
        <f>VLOOKUP($A63,take1,8,FALSE)-#REF!</f>
        <v>#REF!</v>
      </c>
      <c r="I63" s="17" t="e">
        <f>VLOOKUP($A63,take1,9,FALSE)-#REF!</f>
        <v>#REF!</v>
      </c>
      <c r="J63" s="17" t="e">
        <f>VLOOKUP($A63,take1,10,FALSE)-#REF!</f>
        <v>#REF!</v>
      </c>
      <c r="K63" s="17" t="e">
        <f>VLOOKUP($A63,take1,11,FALSE)-#REF!</f>
        <v>#REF!</v>
      </c>
      <c r="L63" s="17" t="e">
        <f>VLOOKUP($A63,take1,12,FALSE)-#REF!</f>
        <v>#REF!</v>
      </c>
      <c r="M63" s="17" t="e">
        <f>VLOOKUP($A63,take1,13,FALSE)-#REF!</f>
        <v>#REF!</v>
      </c>
      <c r="N63" s="17" t="e">
        <f>VLOOKUP($A63,take1,14,FALSE)-#REF!</f>
        <v>#REF!</v>
      </c>
      <c r="O63" s="17" t="e">
        <f>VLOOKUP($A63,take1,15,FALSE)-#REF!</f>
        <v>#REF!</v>
      </c>
      <c r="P63" s="17" t="e">
        <f>VLOOKUP($A63,take1,16,FALSE)-#REF!</f>
        <v>#REF!</v>
      </c>
      <c r="Q63" s="17" t="e">
        <f>VLOOKUP($A63,take1,17,FALSE)-#REF!</f>
        <v>#REF!</v>
      </c>
      <c r="R63" s="17" t="e">
        <f>VLOOKUP($A63,take1,18,FALSE)-#REF!</f>
        <v>#REF!</v>
      </c>
      <c r="S63" s="17" t="e">
        <f>VLOOKUP($A63,take1,19,FALSE)-#REF!</f>
        <v>#REF!</v>
      </c>
    </row>
    <row r="64" spans="1:19" x14ac:dyDescent="0.2">
      <c r="A64" s="16" t="e">
        <f>#REF!</f>
        <v>#REF!</v>
      </c>
      <c r="B64" s="17" t="e">
        <f>VLOOKUP(A64,take1,2,FALSE)-#REF!</f>
        <v>#REF!</v>
      </c>
      <c r="C64" s="17" t="e">
        <f>VLOOKUP(A64,take1,3,FALSE)-#REF!</f>
        <v>#REF!</v>
      </c>
      <c r="D64" s="17" t="e">
        <f>VLOOKUP($A64,take1,4,FALSE)-#REF!</f>
        <v>#REF!</v>
      </c>
      <c r="E64" s="17" t="e">
        <f>VLOOKUP($A64,take1,5,FALSE)-#REF!</f>
        <v>#REF!</v>
      </c>
      <c r="F64" s="17" t="e">
        <f>VLOOKUP($A64,take1,6,FALSE)-#REF!</f>
        <v>#REF!</v>
      </c>
      <c r="G64" s="17" t="e">
        <f>VLOOKUP($A64,take1,7,FALSE)-#REF!</f>
        <v>#REF!</v>
      </c>
      <c r="H64" s="17" t="e">
        <f>VLOOKUP($A64,take1,8,FALSE)-#REF!</f>
        <v>#REF!</v>
      </c>
      <c r="I64" s="17" t="e">
        <f>VLOOKUP($A64,take1,9,FALSE)-#REF!</f>
        <v>#REF!</v>
      </c>
      <c r="J64" s="17" t="e">
        <f>VLOOKUP($A64,take1,10,FALSE)-#REF!</f>
        <v>#REF!</v>
      </c>
      <c r="K64" s="17" t="e">
        <f>VLOOKUP($A64,take1,11,FALSE)-#REF!</f>
        <v>#REF!</v>
      </c>
      <c r="L64" s="17" t="e">
        <f>VLOOKUP($A64,take1,12,FALSE)-#REF!</f>
        <v>#REF!</v>
      </c>
      <c r="M64" s="17" t="e">
        <f>VLOOKUP($A64,take1,13,FALSE)-#REF!</f>
        <v>#REF!</v>
      </c>
      <c r="N64" s="17" t="e">
        <f>VLOOKUP($A64,take1,14,FALSE)-#REF!</f>
        <v>#REF!</v>
      </c>
      <c r="O64" s="17" t="e">
        <f>VLOOKUP($A64,take1,15,FALSE)-#REF!</f>
        <v>#REF!</v>
      </c>
      <c r="P64" s="17" t="e">
        <f>VLOOKUP($A64,take1,16,FALSE)-#REF!</f>
        <v>#REF!</v>
      </c>
      <c r="Q64" s="17" t="e">
        <f>VLOOKUP($A64,take1,17,FALSE)-#REF!</f>
        <v>#REF!</v>
      </c>
      <c r="R64" s="17" t="e">
        <f>VLOOKUP($A64,take1,18,FALSE)-#REF!</f>
        <v>#REF!</v>
      </c>
      <c r="S64" s="17" t="e">
        <f>VLOOKUP($A64,take1,19,FALSE)-#REF!</f>
        <v>#REF!</v>
      </c>
    </row>
    <row r="65" spans="1:19" x14ac:dyDescent="0.2">
      <c r="A65" s="16" t="e">
        <f>#REF!</f>
        <v>#REF!</v>
      </c>
      <c r="B65" s="17" t="e">
        <f>VLOOKUP(A65,take1,2,FALSE)-#REF!</f>
        <v>#REF!</v>
      </c>
      <c r="C65" s="17" t="e">
        <f>VLOOKUP(A65,take1,3,FALSE)-#REF!</f>
        <v>#REF!</v>
      </c>
      <c r="D65" s="17" t="e">
        <f>VLOOKUP($A65,take1,4,FALSE)-#REF!</f>
        <v>#REF!</v>
      </c>
      <c r="E65" s="17" t="e">
        <f>VLOOKUP($A65,take1,5,FALSE)-#REF!</f>
        <v>#REF!</v>
      </c>
      <c r="F65" s="17" t="e">
        <f>VLOOKUP($A65,take1,6,FALSE)-#REF!</f>
        <v>#REF!</v>
      </c>
      <c r="G65" s="17" t="e">
        <f>VLOOKUP($A65,take1,7,FALSE)-#REF!</f>
        <v>#REF!</v>
      </c>
      <c r="H65" s="17" t="e">
        <f>VLOOKUP($A65,take1,8,FALSE)-#REF!</f>
        <v>#REF!</v>
      </c>
      <c r="I65" s="17" t="e">
        <f>VLOOKUP($A65,take1,9,FALSE)-#REF!</f>
        <v>#REF!</v>
      </c>
      <c r="J65" s="17" t="e">
        <f>VLOOKUP($A65,take1,10,FALSE)-#REF!</f>
        <v>#REF!</v>
      </c>
      <c r="K65" s="17" t="e">
        <f>VLOOKUP($A65,take1,11,FALSE)-#REF!</f>
        <v>#REF!</v>
      </c>
      <c r="L65" s="17" t="e">
        <f>VLOOKUP($A65,take1,12,FALSE)-#REF!</f>
        <v>#REF!</v>
      </c>
      <c r="M65" s="17" t="e">
        <f>VLOOKUP($A65,take1,13,FALSE)-#REF!</f>
        <v>#REF!</v>
      </c>
      <c r="N65" s="17" t="e">
        <f>VLOOKUP($A65,take1,14,FALSE)-#REF!</f>
        <v>#REF!</v>
      </c>
      <c r="O65" s="17" t="e">
        <f>VLOOKUP($A65,take1,15,FALSE)-#REF!</f>
        <v>#REF!</v>
      </c>
      <c r="P65" s="17" t="e">
        <f>VLOOKUP($A65,take1,16,FALSE)-#REF!</f>
        <v>#REF!</v>
      </c>
      <c r="Q65" s="17" t="e">
        <f>VLOOKUP($A65,take1,17,FALSE)-#REF!</f>
        <v>#REF!</v>
      </c>
      <c r="R65" s="17" t="e">
        <f>VLOOKUP($A65,take1,18,FALSE)-#REF!</f>
        <v>#REF!</v>
      </c>
      <c r="S65" s="17" t="e">
        <f>VLOOKUP($A65,take1,19,FALSE)-#REF!</f>
        <v>#REF!</v>
      </c>
    </row>
    <row r="66" spans="1:19" x14ac:dyDescent="0.2">
      <c r="A66" t="e">
        <f>#REF!</f>
        <v>#REF!</v>
      </c>
      <c r="B66" s="17" t="e">
        <f>VLOOKUP(A66,take1,2,FALSE)-#REF!</f>
        <v>#REF!</v>
      </c>
      <c r="C66" s="17" t="e">
        <f>VLOOKUP(A66,take1,3,FALSE)-#REF!</f>
        <v>#REF!</v>
      </c>
      <c r="D66" s="17" t="e">
        <f>VLOOKUP($A66,take1,4,FALSE)-#REF!</f>
        <v>#REF!</v>
      </c>
      <c r="E66" s="17" t="e">
        <f>VLOOKUP($A66,take1,5,FALSE)-#REF!</f>
        <v>#REF!</v>
      </c>
      <c r="F66" s="17" t="e">
        <f>VLOOKUP($A66,take1,6,FALSE)-#REF!</f>
        <v>#REF!</v>
      </c>
      <c r="G66" s="17" t="e">
        <f>VLOOKUP($A66,take1,7,FALSE)-#REF!</f>
        <v>#REF!</v>
      </c>
      <c r="H66" s="17" t="e">
        <f>VLOOKUP($A66,take1,8,FALSE)-#REF!</f>
        <v>#REF!</v>
      </c>
      <c r="I66" s="17" t="e">
        <f>VLOOKUP($A66,take1,9,FALSE)-#REF!</f>
        <v>#REF!</v>
      </c>
      <c r="J66" s="17" t="e">
        <f>VLOOKUP($A66,take1,10,FALSE)-#REF!</f>
        <v>#REF!</v>
      </c>
      <c r="K66" s="17" t="e">
        <f>VLOOKUP($A66,take1,11,FALSE)-#REF!</f>
        <v>#REF!</v>
      </c>
      <c r="L66" s="17" t="e">
        <f>VLOOKUP($A66,take1,12,FALSE)-#REF!</f>
        <v>#REF!</v>
      </c>
      <c r="M66" s="17" t="e">
        <f>VLOOKUP($A66,take1,13,FALSE)-#REF!</f>
        <v>#REF!</v>
      </c>
      <c r="N66" s="17" t="e">
        <f>VLOOKUP($A66,take1,14,FALSE)-#REF!</f>
        <v>#REF!</v>
      </c>
      <c r="O66" s="17" t="e">
        <f>VLOOKUP($A66,take1,15,FALSE)-#REF!</f>
        <v>#REF!</v>
      </c>
      <c r="P66" s="17" t="e">
        <f>VLOOKUP($A66,take1,16,FALSE)-#REF!</f>
        <v>#REF!</v>
      </c>
      <c r="Q66" s="17" t="e">
        <f>VLOOKUP($A66,take1,17,FALSE)-#REF!</f>
        <v>#REF!</v>
      </c>
      <c r="R66" s="17" t="e">
        <f>VLOOKUP($A66,take1,18,FALSE)-#REF!</f>
        <v>#REF!</v>
      </c>
      <c r="S66" s="17" t="e">
        <f>VLOOKUP($A66,take1,19,FALSE)-#REF!</f>
        <v>#REF!</v>
      </c>
    </row>
    <row r="67" spans="1:19" x14ac:dyDescent="0.2">
      <c r="A67" t="e">
        <f>#REF!</f>
        <v>#REF!</v>
      </c>
      <c r="B67" s="17" t="e">
        <f>VLOOKUP(A67,take1,2,FALSE)-#REF!</f>
        <v>#REF!</v>
      </c>
      <c r="C67" s="17" t="e">
        <f>VLOOKUP(A67,take1,3,FALSE)-#REF!</f>
        <v>#REF!</v>
      </c>
      <c r="D67" s="17" t="e">
        <f>VLOOKUP($A67,take1,4,FALSE)-#REF!</f>
        <v>#REF!</v>
      </c>
      <c r="E67" s="17" t="e">
        <f>VLOOKUP($A67,take1,5,FALSE)-#REF!</f>
        <v>#REF!</v>
      </c>
      <c r="F67" s="17" t="e">
        <f>VLOOKUP($A67,take1,6,FALSE)-#REF!</f>
        <v>#REF!</v>
      </c>
      <c r="G67" s="17" t="e">
        <f>VLOOKUP($A67,take1,7,FALSE)-#REF!</f>
        <v>#REF!</v>
      </c>
      <c r="H67" s="17" t="e">
        <f>VLOOKUP($A67,take1,8,FALSE)-#REF!</f>
        <v>#REF!</v>
      </c>
      <c r="I67" s="17" t="e">
        <f>VLOOKUP($A67,take1,9,FALSE)-#REF!</f>
        <v>#REF!</v>
      </c>
      <c r="J67" s="17" t="e">
        <f>VLOOKUP($A67,take1,10,FALSE)-#REF!</f>
        <v>#REF!</v>
      </c>
      <c r="K67" s="17" t="e">
        <f>VLOOKUP($A67,take1,11,FALSE)-#REF!</f>
        <v>#REF!</v>
      </c>
      <c r="L67" s="17" t="e">
        <f>VLOOKUP($A67,take1,12,FALSE)-#REF!</f>
        <v>#REF!</v>
      </c>
      <c r="M67" s="17" t="e">
        <f>VLOOKUP($A67,take1,13,FALSE)-#REF!</f>
        <v>#REF!</v>
      </c>
      <c r="N67" s="17" t="e">
        <f>VLOOKUP($A67,take1,14,FALSE)-#REF!</f>
        <v>#REF!</v>
      </c>
      <c r="O67" s="17" t="e">
        <f>VLOOKUP($A67,take1,15,FALSE)-#REF!</f>
        <v>#REF!</v>
      </c>
      <c r="P67" s="17" t="e">
        <f>VLOOKUP($A67,take1,16,FALSE)-#REF!</f>
        <v>#REF!</v>
      </c>
      <c r="Q67" s="17" t="e">
        <f>VLOOKUP($A67,take1,17,FALSE)-#REF!</f>
        <v>#REF!</v>
      </c>
      <c r="R67" s="17" t="e">
        <f>VLOOKUP($A67,take1,18,FALSE)-#REF!</f>
        <v>#REF!</v>
      </c>
      <c r="S67" s="17" t="e">
        <f>VLOOKUP($A67,take1,19,FALSE)-#REF!</f>
        <v>#REF!</v>
      </c>
    </row>
    <row r="68" spans="1:19" x14ac:dyDescent="0.2">
      <c r="A68" t="e">
        <f>#REF!</f>
        <v>#REF!</v>
      </c>
      <c r="B68" s="17" t="e">
        <f>VLOOKUP(A68,take1,2,FALSE)-#REF!</f>
        <v>#REF!</v>
      </c>
      <c r="C68" s="17" t="e">
        <f>VLOOKUP(A68,take1,3,FALSE)-#REF!</f>
        <v>#REF!</v>
      </c>
      <c r="D68" s="17" t="e">
        <f>VLOOKUP($A68,take1,4,FALSE)-#REF!</f>
        <v>#REF!</v>
      </c>
      <c r="E68" s="17" t="e">
        <f>VLOOKUP($A68,take1,5,FALSE)-#REF!</f>
        <v>#REF!</v>
      </c>
      <c r="F68" s="17" t="e">
        <f>VLOOKUP($A68,take1,6,FALSE)-#REF!</f>
        <v>#REF!</v>
      </c>
      <c r="G68" s="17" t="e">
        <f>VLOOKUP($A68,take1,7,FALSE)-#REF!</f>
        <v>#REF!</v>
      </c>
      <c r="H68" s="17" t="e">
        <f>VLOOKUP($A68,take1,8,FALSE)-#REF!</f>
        <v>#REF!</v>
      </c>
      <c r="I68" s="17" t="e">
        <f>VLOOKUP($A68,take1,9,FALSE)-#REF!</f>
        <v>#REF!</v>
      </c>
      <c r="J68" s="17" t="e">
        <f>VLOOKUP($A68,take1,10,FALSE)-#REF!</f>
        <v>#REF!</v>
      </c>
      <c r="K68" s="17" t="e">
        <f>VLOOKUP($A68,take1,11,FALSE)-#REF!</f>
        <v>#REF!</v>
      </c>
      <c r="L68" s="17" t="e">
        <f>VLOOKUP($A68,take1,12,FALSE)-#REF!</f>
        <v>#REF!</v>
      </c>
      <c r="M68" s="17" t="e">
        <f>VLOOKUP($A68,take1,13,FALSE)-#REF!</f>
        <v>#REF!</v>
      </c>
      <c r="N68" s="17" t="e">
        <f>VLOOKUP($A68,take1,14,FALSE)-#REF!</f>
        <v>#REF!</v>
      </c>
      <c r="O68" s="17" t="e">
        <f>VLOOKUP($A68,take1,15,FALSE)-#REF!</f>
        <v>#REF!</v>
      </c>
      <c r="P68" s="17" t="e">
        <f>VLOOKUP($A68,take1,16,FALSE)-#REF!</f>
        <v>#REF!</v>
      </c>
      <c r="Q68" s="17" t="e">
        <f>VLOOKUP($A68,take1,17,FALSE)-#REF!</f>
        <v>#REF!</v>
      </c>
      <c r="R68" s="17" t="e">
        <f>VLOOKUP($A68,take1,18,FALSE)-#REF!</f>
        <v>#REF!</v>
      </c>
      <c r="S68" s="17" t="e">
        <f>VLOOKUP($A68,take1,19,FALSE)-#REF!</f>
        <v>#REF!</v>
      </c>
    </row>
    <row r="69" spans="1:19" x14ac:dyDescent="0.2">
      <c r="A69" t="e">
        <f>#REF!</f>
        <v>#REF!</v>
      </c>
      <c r="B69" s="17" t="e">
        <f>VLOOKUP(A69,take1,2,FALSE)-#REF!</f>
        <v>#REF!</v>
      </c>
      <c r="C69" s="17" t="e">
        <f>VLOOKUP(A69,take1,3,FALSE)-#REF!</f>
        <v>#REF!</v>
      </c>
      <c r="D69" s="17" t="e">
        <f>VLOOKUP($A69,take1,4,FALSE)-#REF!</f>
        <v>#REF!</v>
      </c>
      <c r="E69" s="17" t="e">
        <f>VLOOKUP($A69,take1,5,FALSE)-#REF!</f>
        <v>#REF!</v>
      </c>
      <c r="F69" s="17" t="e">
        <f>VLOOKUP($A69,take1,6,FALSE)-#REF!</f>
        <v>#REF!</v>
      </c>
      <c r="G69" s="17" t="e">
        <f>VLOOKUP($A69,take1,7,FALSE)-#REF!</f>
        <v>#REF!</v>
      </c>
      <c r="H69" s="17" t="e">
        <f>VLOOKUP($A69,take1,8,FALSE)-#REF!</f>
        <v>#REF!</v>
      </c>
      <c r="I69" s="17" t="e">
        <f>VLOOKUP($A69,take1,9,FALSE)-#REF!</f>
        <v>#REF!</v>
      </c>
      <c r="J69" s="17" t="e">
        <f>VLOOKUP($A69,take1,10,FALSE)-#REF!</f>
        <v>#REF!</v>
      </c>
      <c r="K69" s="17" t="e">
        <f>VLOOKUP($A69,take1,11,FALSE)-#REF!</f>
        <v>#REF!</v>
      </c>
      <c r="L69" s="17" t="e">
        <f>VLOOKUP($A69,take1,12,FALSE)-#REF!</f>
        <v>#REF!</v>
      </c>
      <c r="M69" s="17" t="e">
        <f>VLOOKUP($A69,take1,13,FALSE)-#REF!</f>
        <v>#REF!</v>
      </c>
      <c r="N69" s="17" t="e">
        <f>VLOOKUP($A69,take1,14,FALSE)-#REF!</f>
        <v>#REF!</v>
      </c>
      <c r="O69" s="17" t="e">
        <f>VLOOKUP($A69,take1,15,FALSE)-#REF!</f>
        <v>#REF!</v>
      </c>
      <c r="P69" s="17" t="e">
        <f>VLOOKUP($A69,take1,16,FALSE)-#REF!</f>
        <v>#REF!</v>
      </c>
      <c r="Q69" s="17" t="e">
        <f>VLOOKUP($A69,take1,17,FALSE)-#REF!</f>
        <v>#REF!</v>
      </c>
      <c r="R69" s="17" t="e">
        <f>VLOOKUP($A69,take1,18,FALSE)-#REF!</f>
        <v>#REF!</v>
      </c>
      <c r="S69" s="17" t="e">
        <f>VLOOKUP($A69,take1,19,FALSE)-#REF!</f>
        <v>#REF!</v>
      </c>
    </row>
    <row r="70" spans="1:19" x14ac:dyDescent="0.2">
      <c r="A70" t="e">
        <f>#REF!</f>
        <v>#REF!</v>
      </c>
      <c r="B70" s="17" t="e">
        <f>VLOOKUP(A70,take1,2,FALSE)-#REF!</f>
        <v>#REF!</v>
      </c>
      <c r="C70" s="17" t="e">
        <f>VLOOKUP(A70,take1,3,FALSE)-#REF!</f>
        <v>#REF!</v>
      </c>
      <c r="D70" s="17" t="e">
        <f>VLOOKUP($A70,take1,4,FALSE)-#REF!</f>
        <v>#REF!</v>
      </c>
      <c r="E70" s="17" t="e">
        <f>VLOOKUP($A70,take1,5,FALSE)-#REF!</f>
        <v>#REF!</v>
      </c>
      <c r="F70" s="17" t="e">
        <f>VLOOKUP($A70,take1,6,FALSE)-#REF!</f>
        <v>#REF!</v>
      </c>
      <c r="G70" s="17" t="e">
        <f>VLOOKUP($A70,take1,7,FALSE)-#REF!</f>
        <v>#REF!</v>
      </c>
      <c r="H70" s="17" t="e">
        <f>VLOOKUP($A70,take1,8,FALSE)-#REF!</f>
        <v>#REF!</v>
      </c>
      <c r="I70" s="17" t="e">
        <f>VLOOKUP($A70,take1,9,FALSE)-#REF!</f>
        <v>#REF!</v>
      </c>
      <c r="J70" s="17" t="e">
        <f>VLOOKUP($A70,take1,10,FALSE)-#REF!</f>
        <v>#REF!</v>
      </c>
      <c r="K70" s="17" t="e">
        <f>VLOOKUP($A70,take1,11,FALSE)-#REF!</f>
        <v>#REF!</v>
      </c>
      <c r="L70" s="17" t="e">
        <f>VLOOKUP($A70,take1,12,FALSE)-#REF!</f>
        <v>#REF!</v>
      </c>
      <c r="M70" s="17" t="e">
        <f>VLOOKUP($A70,take1,13,FALSE)-#REF!</f>
        <v>#REF!</v>
      </c>
      <c r="N70" s="17" t="e">
        <f>VLOOKUP($A70,take1,14,FALSE)-#REF!</f>
        <v>#REF!</v>
      </c>
      <c r="O70" s="17" t="e">
        <f>VLOOKUP($A70,take1,15,FALSE)-#REF!</f>
        <v>#REF!</v>
      </c>
      <c r="P70" s="17" t="e">
        <f>VLOOKUP($A70,take1,16,FALSE)-#REF!</f>
        <v>#REF!</v>
      </c>
      <c r="Q70" s="17" t="e">
        <f>VLOOKUP($A70,take1,17,FALSE)-#REF!</f>
        <v>#REF!</v>
      </c>
      <c r="R70" s="17" t="e">
        <f>VLOOKUP($A70,take1,18,FALSE)-#REF!</f>
        <v>#REF!</v>
      </c>
      <c r="S70" s="17" t="e">
        <f>VLOOKUP($A70,take1,19,FALSE)-#REF!</f>
        <v>#REF!</v>
      </c>
    </row>
    <row r="71" spans="1:19" x14ac:dyDescent="0.2">
      <c r="A71" s="16" t="e">
        <f>#REF!</f>
        <v>#REF!</v>
      </c>
      <c r="B71" s="17" t="e">
        <f>VLOOKUP(A71,take1,2,FALSE)-#REF!</f>
        <v>#REF!</v>
      </c>
      <c r="C71" s="17" t="e">
        <f>VLOOKUP(A71,take1,3,FALSE)-#REF!</f>
        <v>#REF!</v>
      </c>
      <c r="D71" s="17" t="e">
        <f>VLOOKUP($A71,take1,4,FALSE)-#REF!</f>
        <v>#REF!</v>
      </c>
      <c r="E71" s="17" t="e">
        <f>VLOOKUP($A71,take1,5,FALSE)-#REF!</f>
        <v>#REF!</v>
      </c>
      <c r="F71" s="17" t="e">
        <f>VLOOKUP($A71,take1,6,FALSE)-#REF!</f>
        <v>#REF!</v>
      </c>
      <c r="G71" s="17" t="e">
        <f>VLOOKUP($A71,take1,7,FALSE)-#REF!</f>
        <v>#REF!</v>
      </c>
      <c r="H71" s="17" t="e">
        <f>VLOOKUP($A71,take1,8,FALSE)-#REF!</f>
        <v>#REF!</v>
      </c>
      <c r="I71" s="17" t="e">
        <f>VLOOKUP($A71,take1,9,FALSE)-#REF!</f>
        <v>#REF!</v>
      </c>
      <c r="J71" s="17" t="e">
        <f>VLOOKUP($A71,take1,10,FALSE)-#REF!</f>
        <v>#REF!</v>
      </c>
      <c r="K71" s="17" t="e">
        <f>VLOOKUP($A71,take1,11,FALSE)-#REF!</f>
        <v>#REF!</v>
      </c>
      <c r="L71" s="17" t="e">
        <f>VLOOKUP($A71,take1,12,FALSE)-#REF!</f>
        <v>#REF!</v>
      </c>
      <c r="M71" s="17" t="e">
        <f>VLOOKUP($A71,take1,13,FALSE)-#REF!</f>
        <v>#REF!</v>
      </c>
      <c r="N71" s="17" t="e">
        <f>VLOOKUP($A71,take1,14,FALSE)-#REF!</f>
        <v>#REF!</v>
      </c>
      <c r="O71" s="17" t="e">
        <f>VLOOKUP($A71,take1,15,FALSE)-#REF!</f>
        <v>#REF!</v>
      </c>
      <c r="P71" s="17" t="e">
        <f>VLOOKUP($A71,take1,16,FALSE)-#REF!</f>
        <v>#REF!</v>
      </c>
      <c r="Q71" s="17" t="e">
        <f>VLOOKUP($A71,take1,17,FALSE)-#REF!</f>
        <v>#REF!</v>
      </c>
      <c r="R71" s="17" t="e">
        <f>VLOOKUP($A71,take1,18,FALSE)-#REF!</f>
        <v>#REF!</v>
      </c>
      <c r="S71" s="17" t="e">
        <f>VLOOKUP($A71,take1,19,FALSE)-#REF!</f>
        <v>#REF!</v>
      </c>
    </row>
    <row r="72" spans="1:19" x14ac:dyDescent="0.2">
      <c r="A72" s="16" t="e">
        <f>#REF!</f>
        <v>#REF!</v>
      </c>
      <c r="B72" s="17" t="e">
        <f>VLOOKUP(A72,take1,2,FALSE)-#REF!</f>
        <v>#REF!</v>
      </c>
      <c r="C72" s="17" t="e">
        <f>VLOOKUP(A72,take1,3,FALSE)-#REF!</f>
        <v>#REF!</v>
      </c>
      <c r="D72" s="17" t="e">
        <f>VLOOKUP($A72,take1,4,FALSE)-#REF!</f>
        <v>#REF!</v>
      </c>
      <c r="E72" s="17" t="e">
        <f>VLOOKUP($A72,take1,5,FALSE)-#REF!</f>
        <v>#REF!</v>
      </c>
      <c r="F72" s="17" t="e">
        <f>VLOOKUP($A72,take1,6,FALSE)-#REF!</f>
        <v>#REF!</v>
      </c>
      <c r="G72" s="17" t="e">
        <f>VLOOKUP($A72,take1,7,FALSE)-#REF!</f>
        <v>#REF!</v>
      </c>
      <c r="H72" s="17" t="e">
        <f>VLOOKUP($A72,take1,8,FALSE)-#REF!</f>
        <v>#REF!</v>
      </c>
      <c r="I72" s="17" t="e">
        <f>VLOOKUP($A72,take1,9,FALSE)-#REF!</f>
        <v>#REF!</v>
      </c>
      <c r="J72" s="17" t="e">
        <f>VLOOKUP($A72,take1,10,FALSE)-#REF!</f>
        <v>#REF!</v>
      </c>
      <c r="K72" s="17" t="e">
        <f>VLOOKUP($A72,take1,11,FALSE)-#REF!</f>
        <v>#REF!</v>
      </c>
      <c r="L72" s="17" t="e">
        <f>VLOOKUP($A72,take1,12,FALSE)-#REF!</f>
        <v>#REF!</v>
      </c>
      <c r="M72" s="17" t="e">
        <f>VLOOKUP($A72,take1,13,FALSE)-#REF!</f>
        <v>#REF!</v>
      </c>
      <c r="N72" s="17" t="e">
        <f>VLOOKUP($A72,take1,14,FALSE)-#REF!</f>
        <v>#REF!</v>
      </c>
      <c r="O72" s="17" t="e">
        <f>VLOOKUP($A72,take1,15,FALSE)-#REF!</f>
        <v>#REF!</v>
      </c>
      <c r="P72" s="17" t="e">
        <f>VLOOKUP($A72,take1,16,FALSE)-#REF!</f>
        <v>#REF!</v>
      </c>
      <c r="Q72" s="17" t="e">
        <f>VLOOKUP($A72,take1,17,FALSE)-#REF!</f>
        <v>#REF!</v>
      </c>
      <c r="R72" s="17" t="e">
        <f>VLOOKUP($A72,take1,18,FALSE)-#REF!</f>
        <v>#REF!</v>
      </c>
      <c r="S72" s="17" t="e">
        <f>VLOOKUP($A72,take1,19,FALSE)-#REF!</f>
        <v>#REF!</v>
      </c>
    </row>
    <row r="73" spans="1:19" x14ac:dyDescent="0.2">
      <c r="A73" t="e">
        <f>#REF!</f>
        <v>#REF!</v>
      </c>
      <c r="B73" s="17" t="e">
        <f>VLOOKUP(A73,take1,2,FALSE)-#REF!</f>
        <v>#REF!</v>
      </c>
      <c r="C73" s="17" t="e">
        <f>VLOOKUP(A73,take1,3,FALSE)-#REF!</f>
        <v>#REF!</v>
      </c>
      <c r="D73" s="17" t="e">
        <f>VLOOKUP($A73,take1,4,FALSE)-#REF!</f>
        <v>#REF!</v>
      </c>
      <c r="E73" s="17" t="e">
        <f>VLOOKUP($A73,take1,5,FALSE)-#REF!</f>
        <v>#REF!</v>
      </c>
      <c r="F73" s="17" t="e">
        <f>VLOOKUP($A73,take1,6,FALSE)-#REF!</f>
        <v>#REF!</v>
      </c>
      <c r="G73" s="17" t="e">
        <f>VLOOKUP($A73,take1,7,FALSE)-#REF!</f>
        <v>#REF!</v>
      </c>
      <c r="H73" s="17" t="e">
        <f>VLOOKUP($A73,take1,8,FALSE)-#REF!</f>
        <v>#REF!</v>
      </c>
      <c r="I73" s="17" t="e">
        <f>VLOOKUP($A73,take1,9,FALSE)-#REF!</f>
        <v>#REF!</v>
      </c>
      <c r="J73" s="17" t="e">
        <f>VLOOKUP($A73,take1,10,FALSE)-#REF!</f>
        <v>#REF!</v>
      </c>
      <c r="K73" s="17" t="e">
        <f>VLOOKUP($A73,take1,11,FALSE)-#REF!</f>
        <v>#REF!</v>
      </c>
      <c r="L73" s="17" t="e">
        <f>VLOOKUP($A73,take1,12,FALSE)-#REF!</f>
        <v>#REF!</v>
      </c>
      <c r="M73" s="17" t="e">
        <f>VLOOKUP($A73,take1,13,FALSE)-#REF!</f>
        <v>#REF!</v>
      </c>
      <c r="N73" s="17" t="e">
        <f>VLOOKUP($A73,take1,14,FALSE)-#REF!</f>
        <v>#REF!</v>
      </c>
      <c r="O73" s="17" t="e">
        <f>VLOOKUP($A73,take1,15,FALSE)-#REF!</f>
        <v>#REF!</v>
      </c>
      <c r="P73" s="17" t="e">
        <f>VLOOKUP($A73,take1,16,FALSE)-#REF!</f>
        <v>#REF!</v>
      </c>
      <c r="Q73" s="17" t="e">
        <f>VLOOKUP($A73,take1,17,FALSE)-#REF!</f>
        <v>#REF!</v>
      </c>
      <c r="R73" s="17" t="e">
        <f>VLOOKUP($A73,take1,18,FALSE)-#REF!</f>
        <v>#REF!</v>
      </c>
      <c r="S73" s="17" t="e">
        <f>VLOOKUP($A73,take1,19,FALSE)-#REF!</f>
        <v>#REF!</v>
      </c>
    </row>
    <row r="74" spans="1:19" x14ac:dyDescent="0.2">
      <c r="A74" t="e">
        <f>#REF!</f>
        <v>#REF!</v>
      </c>
      <c r="B74" s="17" t="e">
        <f>VLOOKUP(A74,take1,2,FALSE)-#REF!</f>
        <v>#REF!</v>
      </c>
      <c r="C74" s="17" t="e">
        <f>VLOOKUP(A74,take1,3,FALSE)-#REF!</f>
        <v>#REF!</v>
      </c>
      <c r="D74" s="17" t="e">
        <f>VLOOKUP($A74,take1,4,FALSE)-#REF!</f>
        <v>#REF!</v>
      </c>
      <c r="E74" s="17" t="e">
        <f>VLOOKUP($A74,take1,5,FALSE)-#REF!</f>
        <v>#REF!</v>
      </c>
      <c r="F74" s="17" t="e">
        <f>VLOOKUP($A74,take1,6,FALSE)-#REF!</f>
        <v>#REF!</v>
      </c>
      <c r="G74" s="17" t="e">
        <f>VLOOKUP($A74,take1,7,FALSE)-#REF!</f>
        <v>#REF!</v>
      </c>
      <c r="H74" s="17" t="e">
        <f>VLOOKUP($A74,take1,8,FALSE)-#REF!</f>
        <v>#REF!</v>
      </c>
      <c r="I74" s="17" t="e">
        <f>VLOOKUP($A74,take1,9,FALSE)-#REF!</f>
        <v>#REF!</v>
      </c>
      <c r="J74" s="17" t="e">
        <f>VLOOKUP($A74,take1,10,FALSE)-#REF!</f>
        <v>#REF!</v>
      </c>
      <c r="K74" s="17" t="e">
        <f>VLOOKUP($A74,take1,11,FALSE)-#REF!</f>
        <v>#REF!</v>
      </c>
      <c r="L74" s="17" t="e">
        <f>VLOOKUP($A74,take1,12,FALSE)-#REF!</f>
        <v>#REF!</v>
      </c>
      <c r="M74" s="17" t="e">
        <f>VLOOKUP($A74,take1,13,FALSE)-#REF!</f>
        <v>#REF!</v>
      </c>
      <c r="N74" s="17" t="e">
        <f>VLOOKUP($A74,take1,14,FALSE)-#REF!</f>
        <v>#REF!</v>
      </c>
      <c r="O74" s="17" t="e">
        <f>VLOOKUP($A74,take1,15,FALSE)-#REF!</f>
        <v>#REF!</v>
      </c>
      <c r="P74" s="17" t="e">
        <f>VLOOKUP($A74,take1,16,FALSE)-#REF!</f>
        <v>#REF!</v>
      </c>
      <c r="Q74" s="17" t="e">
        <f>VLOOKUP($A74,take1,17,FALSE)-#REF!</f>
        <v>#REF!</v>
      </c>
      <c r="R74" s="17" t="e">
        <f>VLOOKUP($A74,take1,18,FALSE)-#REF!</f>
        <v>#REF!</v>
      </c>
      <c r="S74" s="17" t="e">
        <f>VLOOKUP($A74,take1,19,FALSE)-#REF!</f>
        <v>#REF!</v>
      </c>
    </row>
    <row r="75" spans="1:19" x14ac:dyDescent="0.2">
      <c r="A75" s="16" t="e">
        <f>#REF!</f>
        <v>#REF!</v>
      </c>
      <c r="B75" s="17" t="e">
        <f>VLOOKUP(A75,take1,2,FALSE)-#REF!</f>
        <v>#REF!</v>
      </c>
      <c r="C75" s="17" t="e">
        <f>VLOOKUP(A75,take1,3,FALSE)-#REF!</f>
        <v>#REF!</v>
      </c>
      <c r="D75" s="17" t="e">
        <f>VLOOKUP($A75,take1,4,FALSE)-#REF!</f>
        <v>#REF!</v>
      </c>
      <c r="E75" s="17" t="e">
        <f>VLOOKUP($A75,take1,5,FALSE)-#REF!</f>
        <v>#REF!</v>
      </c>
      <c r="F75" s="17" t="e">
        <f>VLOOKUP($A75,take1,6,FALSE)-#REF!</f>
        <v>#REF!</v>
      </c>
      <c r="G75" s="17" t="e">
        <f>VLOOKUP($A75,take1,7,FALSE)-#REF!</f>
        <v>#REF!</v>
      </c>
      <c r="H75" s="17" t="e">
        <f>VLOOKUP($A75,take1,8,FALSE)-#REF!</f>
        <v>#REF!</v>
      </c>
      <c r="I75" s="17" t="e">
        <f>VLOOKUP($A75,take1,9,FALSE)-#REF!</f>
        <v>#REF!</v>
      </c>
      <c r="J75" s="17" t="e">
        <f>VLOOKUP($A75,take1,10,FALSE)-#REF!</f>
        <v>#REF!</v>
      </c>
      <c r="K75" s="17" t="e">
        <f>VLOOKUP($A75,take1,11,FALSE)-#REF!</f>
        <v>#REF!</v>
      </c>
      <c r="L75" s="17" t="e">
        <f>VLOOKUP($A75,take1,12,FALSE)-#REF!</f>
        <v>#REF!</v>
      </c>
      <c r="M75" s="17" t="e">
        <f>VLOOKUP($A75,take1,13,FALSE)-#REF!</f>
        <v>#REF!</v>
      </c>
      <c r="N75" s="17" t="e">
        <f>VLOOKUP($A75,take1,14,FALSE)-#REF!</f>
        <v>#REF!</v>
      </c>
      <c r="O75" s="17" t="e">
        <f>VLOOKUP($A75,take1,15,FALSE)-#REF!</f>
        <v>#REF!</v>
      </c>
      <c r="P75" s="17" t="e">
        <f>VLOOKUP($A75,take1,16,FALSE)-#REF!</f>
        <v>#REF!</v>
      </c>
      <c r="Q75" s="17" t="e">
        <f>VLOOKUP($A75,take1,17,FALSE)-#REF!</f>
        <v>#REF!</v>
      </c>
      <c r="R75" s="17" t="e">
        <f>VLOOKUP($A75,take1,18,FALSE)-#REF!</f>
        <v>#REF!</v>
      </c>
      <c r="S75" s="17" t="e">
        <f>VLOOKUP($A75,take1,19,FALSE)-#REF!</f>
        <v>#REF!</v>
      </c>
    </row>
    <row r="76" spans="1:19" x14ac:dyDescent="0.2">
      <c r="A76" s="16" t="e">
        <f>#REF!</f>
        <v>#REF!</v>
      </c>
      <c r="B76" s="17" t="e">
        <f>VLOOKUP(A76,take1,2,FALSE)-#REF!</f>
        <v>#REF!</v>
      </c>
      <c r="C76" s="17" t="e">
        <f>VLOOKUP(A76,take1,3,FALSE)-#REF!</f>
        <v>#REF!</v>
      </c>
      <c r="D76" s="17" t="e">
        <f>VLOOKUP($A76,take1,4,FALSE)-#REF!</f>
        <v>#REF!</v>
      </c>
      <c r="E76" s="17" t="e">
        <f>VLOOKUP($A76,take1,5,FALSE)-#REF!</f>
        <v>#REF!</v>
      </c>
      <c r="F76" s="17" t="e">
        <f>VLOOKUP($A76,take1,6,FALSE)-#REF!</f>
        <v>#REF!</v>
      </c>
      <c r="G76" s="17" t="e">
        <f>VLOOKUP($A76,take1,7,FALSE)-#REF!</f>
        <v>#REF!</v>
      </c>
      <c r="H76" s="17" t="e">
        <f>VLOOKUP($A76,take1,8,FALSE)-#REF!</f>
        <v>#REF!</v>
      </c>
      <c r="I76" s="17" t="e">
        <f>VLOOKUP($A76,take1,9,FALSE)-#REF!</f>
        <v>#REF!</v>
      </c>
      <c r="J76" s="17" t="e">
        <f>VLOOKUP($A76,take1,10,FALSE)-#REF!</f>
        <v>#REF!</v>
      </c>
      <c r="K76" s="17" t="e">
        <f>VLOOKUP($A76,take1,11,FALSE)-#REF!</f>
        <v>#REF!</v>
      </c>
      <c r="L76" s="17" t="e">
        <f>VLOOKUP($A76,take1,12,FALSE)-#REF!</f>
        <v>#REF!</v>
      </c>
      <c r="M76" s="17" t="e">
        <f>VLOOKUP($A76,take1,13,FALSE)-#REF!</f>
        <v>#REF!</v>
      </c>
      <c r="N76" s="17" t="e">
        <f>VLOOKUP($A76,take1,14,FALSE)-#REF!</f>
        <v>#REF!</v>
      </c>
      <c r="O76" s="17" t="e">
        <f>VLOOKUP($A76,take1,15,FALSE)-#REF!</f>
        <v>#REF!</v>
      </c>
      <c r="P76" s="17" t="e">
        <f>VLOOKUP($A76,take1,16,FALSE)-#REF!</f>
        <v>#REF!</v>
      </c>
      <c r="Q76" s="17" t="e">
        <f>VLOOKUP($A76,take1,17,FALSE)-#REF!</f>
        <v>#REF!</v>
      </c>
      <c r="R76" s="17" t="e">
        <f>VLOOKUP($A76,take1,18,FALSE)-#REF!</f>
        <v>#REF!</v>
      </c>
      <c r="S76" s="17" t="e">
        <f>VLOOKUP($A76,take1,19,FALSE)-#REF!</f>
        <v>#REF!</v>
      </c>
    </row>
    <row r="77" spans="1:19" x14ac:dyDescent="0.2">
      <c r="A77" t="e">
        <f>#REF!</f>
        <v>#REF!</v>
      </c>
      <c r="B77" s="17" t="e">
        <f>VLOOKUP(A77,take1,2,FALSE)-#REF!</f>
        <v>#REF!</v>
      </c>
      <c r="C77" s="17" t="e">
        <f>VLOOKUP(A77,take1,3,FALSE)-#REF!</f>
        <v>#REF!</v>
      </c>
      <c r="D77" s="17" t="e">
        <f>VLOOKUP($A77,take1,4,FALSE)-#REF!</f>
        <v>#REF!</v>
      </c>
      <c r="E77" s="17" t="e">
        <f>VLOOKUP($A77,take1,5,FALSE)-#REF!</f>
        <v>#REF!</v>
      </c>
      <c r="F77" s="17" t="e">
        <f>VLOOKUP($A77,take1,6,FALSE)-#REF!</f>
        <v>#REF!</v>
      </c>
      <c r="G77" s="17" t="e">
        <f>VLOOKUP($A77,take1,7,FALSE)-#REF!</f>
        <v>#REF!</v>
      </c>
      <c r="H77" s="17" t="e">
        <f>VLOOKUP($A77,take1,8,FALSE)-#REF!</f>
        <v>#REF!</v>
      </c>
      <c r="I77" s="17" t="e">
        <f>VLOOKUP($A77,take1,9,FALSE)-#REF!</f>
        <v>#REF!</v>
      </c>
      <c r="J77" s="17" t="e">
        <f>VLOOKUP($A77,take1,10,FALSE)-#REF!</f>
        <v>#REF!</v>
      </c>
      <c r="K77" s="17" t="e">
        <f>VLOOKUP($A77,take1,11,FALSE)-#REF!</f>
        <v>#REF!</v>
      </c>
      <c r="L77" s="17" t="e">
        <f>VLOOKUP($A77,take1,12,FALSE)-#REF!</f>
        <v>#REF!</v>
      </c>
      <c r="M77" s="17" t="e">
        <f>VLOOKUP($A77,take1,13,FALSE)-#REF!</f>
        <v>#REF!</v>
      </c>
      <c r="N77" s="17" t="e">
        <f>VLOOKUP($A77,take1,14,FALSE)-#REF!</f>
        <v>#REF!</v>
      </c>
      <c r="O77" s="17" t="e">
        <f>VLOOKUP($A77,take1,15,FALSE)-#REF!</f>
        <v>#REF!</v>
      </c>
      <c r="P77" s="17" t="e">
        <f>VLOOKUP($A77,take1,16,FALSE)-#REF!</f>
        <v>#REF!</v>
      </c>
      <c r="Q77" s="17" t="e">
        <f>VLOOKUP($A77,take1,17,FALSE)-#REF!</f>
        <v>#REF!</v>
      </c>
      <c r="R77" s="17" t="e">
        <f>VLOOKUP($A77,take1,18,FALSE)-#REF!</f>
        <v>#REF!</v>
      </c>
      <c r="S77" s="17" t="e">
        <f>VLOOKUP($A77,take1,19,FALSE)-#REF!</f>
        <v>#REF!</v>
      </c>
    </row>
    <row r="78" spans="1:19" x14ac:dyDescent="0.2">
      <c r="A78" t="e">
        <f>#REF!</f>
        <v>#REF!</v>
      </c>
      <c r="B78" s="17" t="e">
        <f>VLOOKUP(A78,take1,2,FALSE)-#REF!</f>
        <v>#REF!</v>
      </c>
      <c r="C78" s="17" t="e">
        <f>VLOOKUP(A78,take1,3,FALSE)-#REF!</f>
        <v>#REF!</v>
      </c>
      <c r="D78" s="17" t="e">
        <f>VLOOKUP($A78,take1,4,FALSE)-#REF!</f>
        <v>#REF!</v>
      </c>
      <c r="E78" s="17" t="e">
        <f>VLOOKUP($A78,take1,5,FALSE)-#REF!</f>
        <v>#REF!</v>
      </c>
      <c r="F78" s="17" t="e">
        <f>VLOOKUP($A78,take1,6,FALSE)-#REF!</f>
        <v>#REF!</v>
      </c>
      <c r="G78" s="17" t="e">
        <f>VLOOKUP($A78,take1,7,FALSE)-#REF!</f>
        <v>#REF!</v>
      </c>
      <c r="H78" s="17" t="e">
        <f>VLOOKUP($A78,take1,8,FALSE)-#REF!</f>
        <v>#REF!</v>
      </c>
      <c r="I78" s="17" t="e">
        <f>VLOOKUP($A78,take1,9,FALSE)-#REF!</f>
        <v>#REF!</v>
      </c>
      <c r="J78" s="17" t="e">
        <f>VLOOKUP($A78,take1,10,FALSE)-#REF!</f>
        <v>#REF!</v>
      </c>
      <c r="K78" s="17" t="e">
        <f>VLOOKUP($A78,take1,11,FALSE)-#REF!</f>
        <v>#REF!</v>
      </c>
      <c r="L78" s="17" t="e">
        <f>VLOOKUP($A78,take1,12,FALSE)-#REF!</f>
        <v>#REF!</v>
      </c>
      <c r="M78" s="17" t="e">
        <f>VLOOKUP($A78,take1,13,FALSE)-#REF!</f>
        <v>#REF!</v>
      </c>
      <c r="N78" s="17" t="e">
        <f>VLOOKUP($A78,take1,14,FALSE)-#REF!</f>
        <v>#REF!</v>
      </c>
      <c r="O78" s="17" t="e">
        <f>VLOOKUP($A78,take1,15,FALSE)-#REF!</f>
        <v>#REF!</v>
      </c>
      <c r="P78" s="17" t="e">
        <f>VLOOKUP($A78,take1,16,FALSE)-#REF!</f>
        <v>#REF!</v>
      </c>
      <c r="Q78" s="17" t="e">
        <f>VLOOKUP($A78,take1,17,FALSE)-#REF!</f>
        <v>#REF!</v>
      </c>
      <c r="R78" s="17" t="e">
        <f>VLOOKUP($A78,take1,18,FALSE)-#REF!</f>
        <v>#REF!</v>
      </c>
      <c r="S78" s="17" t="e">
        <f>VLOOKUP($A78,take1,19,FALSE)-#REF!</f>
        <v>#REF!</v>
      </c>
    </row>
    <row r="79" spans="1:19" x14ac:dyDescent="0.2">
      <c r="A79" t="e">
        <f>#REF!</f>
        <v>#REF!</v>
      </c>
      <c r="B79" s="17" t="e">
        <f>VLOOKUP(A79,take1,2,FALSE)-#REF!</f>
        <v>#REF!</v>
      </c>
      <c r="C79" s="17" t="e">
        <f>VLOOKUP(A79,take1,3,FALSE)-#REF!</f>
        <v>#REF!</v>
      </c>
      <c r="D79" s="17" t="e">
        <f>VLOOKUP($A79,take1,4,FALSE)-#REF!</f>
        <v>#REF!</v>
      </c>
      <c r="E79" s="17" t="e">
        <f>VLOOKUP($A79,take1,5,FALSE)-#REF!</f>
        <v>#REF!</v>
      </c>
      <c r="F79" s="17" t="e">
        <f>VLOOKUP($A79,take1,6,FALSE)-#REF!</f>
        <v>#REF!</v>
      </c>
      <c r="G79" s="17" t="e">
        <f>VLOOKUP($A79,take1,7,FALSE)-#REF!</f>
        <v>#REF!</v>
      </c>
      <c r="H79" s="17" t="e">
        <f>VLOOKUP($A79,take1,8,FALSE)-#REF!</f>
        <v>#REF!</v>
      </c>
      <c r="I79" s="17" t="e">
        <f>VLOOKUP($A79,take1,9,FALSE)-#REF!</f>
        <v>#REF!</v>
      </c>
      <c r="J79" s="17" t="e">
        <f>VLOOKUP($A79,take1,10,FALSE)-#REF!</f>
        <v>#REF!</v>
      </c>
      <c r="K79" s="17" t="e">
        <f>VLOOKUP($A79,take1,11,FALSE)-#REF!</f>
        <v>#REF!</v>
      </c>
      <c r="L79" s="17" t="e">
        <f>VLOOKUP($A79,take1,12,FALSE)-#REF!</f>
        <v>#REF!</v>
      </c>
      <c r="M79" s="17" t="e">
        <f>VLOOKUP($A79,take1,13,FALSE)-#REF!</f>
        <v>#REF!</v>
      </c>
      <c r="N79" s="17" t="e">
        <f>VLOOKUP($A79,take1,14,FALSE)-#REF!</f>
        <v>#REF!</v>
      </c>
      <c r="O79" s="17" t="e">
        <f>VLOOKUP($A79,take1,15,FALSE)-#REF!</f>
        <v>#REF!</v>
      </c>
      <c r="P79" s="17" t="e">
        <f>VLOOKUP($A79,take1,16,FALSE)-#REF!</f>
        <v>#REF!</v>
      </c>
      <c r="Q79" s="17" t="e">
        <f>VLOOKUP($A79,take1,17,FALSE)-#REF!</f>
        <v>#REF!</v>
      </c>
      <c r="R79" s="17" t="e">
        <f>VLOOKUP($A79,take1,18,FALSE)-#REF!</f>
        <v>#REF!</v>
      </c>
      <c r="S79" s="17" t="e">
        <f>VLOOKUP($A79,take1,19,FALSE)-#REF!</f>
        <v>#REF!</v>
      </c>
    </row>
    <row r="80" spans="1:19" x14ac:dyDescent="0.2">
      <c r="A80" s="16" t="e">
        <f>#REF!</f>
        <v>#REF!</v>
      </c>
      <c r="B80" s="17" t="e">
        <f>VLOOKUP(A80,take1,2,FALSE)-#REF!</f>
        <v>#REF!</v>
      </c>
      <c r="C80" s="17" t="e">
        <f>VLOOKUP(A80,take1,3,FALSE)-#REF!</f>
        <v>#REF!</v>
      </c>
      <c r="D80" s="17" t="e">
        <f>VLOOKUP($A80,take1,4,FALSE)-#REF!</f>
        <v>#REF!</v>
      </c>
      <c r="E80" s="17" t="e">
        <f>VLOOKUP($A80,take1,5,FALSE)-#REF!</f>
        <v>#REF!</v>
      </c>
      <c r="F80" s="17" t="e">
        <f>VLOOKUP($A80,take1,6,FALSE)-#REF!</f>
        <v>#REF!</v>
      </c>
      <c r="G80" s="17" t="e">
        <f>VLOOKUP($A80,take1,7,FALSE)-#REF!</f>
        <v>#REF!</v>
      </c>
      <c r="H80" s="17" t="e">
        <f>VLOOKUP($A80,take1,8,FALSE)-#REF!</f>
        <v>#REF!</v>
      </c>
      <c r="I80" s="17" t="e">
        <f>VLOOKUP($A80,take1,9,FALSE)-#REF!</f>
        <v>#REF!</v>
      </c>
      <c r="J80" s="17" t="e">
        <f>VLOOKUP($A80,take1,10,FALSE)-#REF!</f>
        <v>#REF!</v>
      </c>
      <c r="K80" s="17" t="e">
        <f>VLOOKUP($A80,take1,11,FALSE)-#REF!</f>
        <v>#REF!</v>
      </c>
      <c r="L80" s="17" t="e">
        <f>VLOOKUP($A80,take1,12,FALSE)-#REF!</f>
        <v>#REF!</v>
      </c>
      <c r="M80" s="17" t="e">
        <f>VLOOKUP($A80,take1,13,FALSE)-#REF!</f>
        <v>#REF!</v>
      </c>
      <c r="N80" s="17" t="e">
        <f>VLOOKUP($A80,take1,14,FALSE)-#REF!</f>
        <v>#REF!</v>
      </c>
      <c r="O80" s="17" t="e">
        <f>VLOOKUP($A80,take1,15,FALSE)-#REF!</f>
        <v>#REF!</v>
      </c>
      <c r="P80" s="17" t="e">
        <f>VLOOKUP($A80,take1,16,FALSE)-#REF!</f>
        <v>#REF!</v>
      </c>
      <c r="Q80" s="17" t="e">
        <f>VLOOKUP($A80,take1,17,FALSE)-#REF!</f>
        <v>#REF!</v>
      </c>
      <c r="R80" s="17" t="e">
        <f>VLOOKUP($A80,take1,18,FALSE)-#REF!</f>
        <v>#REF!</v>
      </c>
      <c r="S80" s="17" t="e">
        <f>VLOOKUP($A80,take1,19,FALSE)-#REF!</f>
        <v>#REF!</v>
      </c>
    </row>
    <row r="81" spans="1:19" x14ac:dyDescent="0.2">
      <c r="A81" s="16" t="e">
        <f>#REF!</f>
        <v>#REF!</v>
      </c>
      <c r="B81" s="17" t="e">
        <f>VLOOKUP(A81,take1,2,FALSE)-#REF!</f>
        <v>#REF!</v>
      </c>
      <c r="C81" s="17" t="e">
        <f>VLOOKUP(A81,take1,3,FALSE)-#REF!</f>
        <v>#REF!</v>
      </c>
      <c r="D81" s="17" t="e">
        <f>VLOOKUP($A81,take1,4,FALSE)-#REF!</f>
        <v>#REF!</v>
      </c>
      <c r="E81" s="17" t="e">
        <f>VLOOKUP($A81,take1,5,FALSE)-#REF!</f>
        <v>#REF!</v>
      </c>
      <c r="F81" s="17" t="e">
        <f>VLOOKUP($A81,take1,6,FALSE)-#REF!</f>
        <v>#REF!</v>
      </c>
      <c r="G81" s="17" t="e">
        <f>VLOOKUP($A81,take1,7,FALSE)-#REF!</f>
        <v>#REF!</v>
      </c>
      <c r="H81" s="17" t="e">
        <f>VLOOKUP($A81,take1,8,FALSE)-#REF!</f>
        <v>#REF!</v>
      </c>
      <c r="I81" s="17" t="e">
        <f>VLOOKUP($A81,take1,9,FALSE)-#REF!</f>
        <v>#REF!</v>
      </c>
      <c r="J81" s="17" t="e">
        <f>VLOOKUP($A81,take1,10,FALSE)-#REF!</f>
        <v>#REF!</v>
      </c>
      <c r="K81" s="17" t="e">
        <f>VLOOKUP($A81,take1,11,FALSE)-#REF!</f>
        <v>#REF!</v>
      </c>
      <c r="L81" s="17" t="e">
        <f>VLOOKUP($A81,take1,12,FALSE)-#REF!</f>
        <v>#REF!</v>
      </c>
      <c r="M81" s="17" t="e">
        <f>VLOOKUP($A81,take1,13,FALSE)-#REF!</f>
        <v>#REF!</v>
      </c>
      <c r="N81" s="17" t="e">
        <f>VLOOKUP($A81,take1,14,FALSE)-#REF!</f>
        <v>#REF!</v>
      </c>
      <c r="O81" s="17" t="e">
        <f>VLOOKUP($A81,take1,15,FALSE)-#REF!</f>
        <v>#REF!</v>
      </c>
      <c r="P81" s="17" t="e">
        <f>VLOOKUP($A81,take1,16,FALSE)-#REF!</f>
        <v>#REF!</v>
      </c>
      <c r="Q81" s="17" t="e">
        <f>VLOOKUP($A81,take1,17,FALSE)-#REF!</f>
        <v>#REF!</v>
      </c>
      <c r="R81" s="17" t="e">
        <f>VLOOKUP($A81,take1,18,FALSE)-#REF!</f>
        <v>#REF!</v>
      </c>
      <c r="S81" s="17" t="e">
        <f>VLOOKUP($A81,take1,19,FALSE)-#REF!</f>
        <v>#REF!</v>
      </c>
    </row>
    <row r="82" spans="1:19" x14ac:dyDescent="0.2">
      <c r="A82" s="16" t="e">
        <f>#REF!</f>
        <v>#REF!</v>
      </c>
      <c r="B82" s="17" t="e">
        <f>VLOOKUP(A82,take1,2,FALSE)-#REF!</f>
        <v>#REF!</v>
      </c>
      <c r="C82" s="17" t="e">
        <f>VLOOKUP(A82,take1,3,FALSE)-#REF!</f>
        <v>#REF!</v>
      </c>
      <c r="D82" s="17" t="e">
        <f>VLOOKUP($A82,take1,4,FALSE)-#REF!</f>
        <v>#REF!</v>
      </c>
      <c r="E82" s="17" t="e">
        <f>VLOOKUP($A82,take1,5,FALSE)-#REF!</f>
        <v>#REF!</v>
      </c>
      <c r="F82" s="17" t="e">
        <f>VLOOKUP($A82,take1,6,FALSE)-#REF!</f>
        <v>#REF!</v>
      </c>
      <c r="G82" s="17" t="e">
        <f>VLOOKUP($A82,take1,7,FALSE)-#REF!</f>
        <v>#REF!</v>
      </c>
      <c r="H82" s="17" t="e">
        <f>VLOOKUP($A82,take1,8,FALSE)-#REF!</f>
        <v>#REF!</v>
      </c>
      <c r="I82" s="17" t="e">
        <f>VLOOKUP($A82,take1,9,FALSE)-#REF!</f>
        <v>#REF!</v>
      </c>
      <c r="J82" s="17" t="e">
        <f>VLOOKUP($A82,take1,10,FALSE)-#REF!</f>
        <v>#REF!</v>
      </c>
      <c r="K82" s="17" t="e">
        <f>VLOOKUP($A82,take1,11,FALSE)-#REF!</f>
        <v>#REF!</v>
      </c>
      <c r="L82" s="17" t="e">
        <f>VLOOKUP($A82,take1,12,FALSE)-#REF!</f>
        <v>#REF!</v>
      </c>
      <c r="M82" s="17" t="e">
        <f>VLOOKUP($A82,take1,13,FALSE)-#REF!</f>
        <v>#REF!</v>
      </c>
      <c r="N82" s="17" t="e">
        <f>VLOOKUP($A82,take1,14,FALSE)-#REF!</f>
        <v>#REF!</v>
      </c>
      <c r="O82" s="17" t="e">
        <f>VLOOKUP($A82,take1,15,FALSE)-#REF!</f>
        <v>#REF!</v>
      </c>
      <c r="P82" s="17" t="e">
        <f>VLOOKUP($A82,take1,16,FALSE)-#REF!</f>
        <v>#REF!</v>
      </c>
      <c r="Q82" s="17" t="e">
        <f>VLOOKUP($A82,take1,17,FALSE)-#REF!</f>
        <v>#REF!</v>
      </c>
      <c r="R82" s="17" t="e">
        <f>VLOOKUP($A82,take1,18,FALSE)-#REF!</f>
        <v>#REF!</v>
      </c>
      <c r="S82" s="17" t="e">
        <f>VLOOKUP($A82,take1,19,FALSE)-#REF!</f>
        <v>#REF!</v>
      </c>
    </row>
    <row r="83" spans="1:19" x14ac:dyDescent="0.2">
      <c r="A83" s="16" t="e">
        <f>#REF!</f>
        <v>#REF!</v>
      </c>
      <c r="B83" s="17" t="e">
        <f>VLOOKUP(A83,take1,2,FALSE)-#REF!</f>
        <v>#REF!</v>
      </c>
      <c r="C83" s="17" t="e">
        <f>VLOOKUP(A83,take1,3,FALSE)-#REF!</f>
        <v>#REF!</v>
      </c>
      <c r="D83" s="17" t="e">
        <f>VLOOKUP($A83,take1,4,FALSE)-#REF!</f>
        <v>#REF!</v>
      </c>
      <c r="E83" s="17" t="e">
        <f>VLOOKUP($A83,take1,5,FALSE)-#REF!</f>
        <v>#REF!</v>
      </c>
      <c r="F83" s="17" t="e">
        <f>VLOOKUP($A83,take1,6,FALSE)-#REF!</f>
        <v>#REF!</v>
      </c>
      <c r="G83" s="17" t="e">
        <f>VLOOKUP($A83,take1,7,FALSE)-#REF!</f>
        <v>#REF!</v>
      </c>
      <c r="H83" s="17" t="e">
        <f>VLOOKUP($A83,take1,8,FALSE)-#REF!</f>
        <v>#REF!</v>
      </c>
      <c r="I83" s="17" t="e">
        <f>VLOOKUP($A83,take1,9,FALSE)-#REF!</f>
        <v>#REF!</v>
      </c>
      <c r="J83" s="17" t="e">
        <f>VLOOKUP($A83,take1,10,FALSE)-#REF!</f>
        <v>#REF!</v>
      </c>
      <c r="K83" s="17" t="e">
        <f>VLOOKUP($A83,take1,11,FALSE)-#REF!</f>
        <v>#REF!</v>
      </c>
      <c r="L83" s="17" t="e">
        <f>VLOOKUP($A83,take1,12,FALSE)-#REF!</f>
        <v>#REF!</v>
      </c>
      <c r="M83" s="17" t="e">
        <f>VLOOKUP($A83,take1,13,FALSE)-#REF!</f>
        <v>#REF!</v>
      </c>
      <c r="N83" s="17" t="e">
        <f>VLOOKUP($A83,take1,14,FALSE)-#REF!</f>
        <v>#REF!</v>
      </c>
      <c r="O83" s="17" t="e">
        <f>VLOOKUP($A83,take1,15,FALSE)-#REF!</f>
        <v>#REF!</v>
      </c>
      <c r="P83" s="17" t="e">
        <f>VLOOKUP($A83,take1,16,FALSE)-#REF!</f>
        <v>#REF!</v>
      </c>
      <c r="Q83" s="17" t="e">
        <f>VLOOKUP($A83,take1,17,FALSE)-#REF!</f>
        <v>#REF!</v>
      </c>
      <c r="R83" s="17" t="e">
        <f>VLOOKUP($A83,take1,18,FALSE)-#REF!</f>
        <v>#REF!</v>
      </c>
      <c r="S83" s="17" t="e">
        <f>VLOOKUP($A83,take1,19,FALSE)-#REF!</f>
        <v>#REF!</v>
      </c>
    </row>
    <row r="84" spans="1:19" x14ac:dyDescent="0.2">
      <c r="A84" s="16" t="e">
        <f>#REF!</f>
        <v>#REF!</v>
      </c>
      <c r="B84" s="17" t="e">
        <f>VLOOKUP(A84,take1,2,FALSE)-#REF!</f>
        <v>#REF!</v>
      </c>
      <c r="C84" s="17" t="e">
        <f>VLOOKUP(A84,take1,3,FALSE)-#REF!</f>
        <v>#REF!</v>
      </c>
      <c r="D84" s="17" t="e">
        <f>VLOOKUP($A84,take1,4,FALSE)-#REF!</f>
        <v>#REF!</v>
      </c>
      <c r="E84" s="17" t="e">
        <f>VLOOKUP($A84,take1,5,FALSE)-#REF!</f>
        <v>#REF!</v>
      </c>
      <c r="F84" s="17" t="e">
        <f>VLOOKUP($A84,take1,6,FALSE)-#REF!</f>
        <v>#REF!</v>
      </c>
      <c r="G84" s="17" t="e">
        <f>VLOOKUP($A84,take1,7,FALSE)-#REF!</f>
        <v>#REF!</v>
      </c>
      <c r="H84" s="17" t="e">
        <f>VLOOKUP($A84,take1,8,FALSE)-#REF!</f>
        <v>#REF!</v>
      </c>
      <c r="I84" s="17" t="e">
        <f>VLOOKUP($A84,take1,9,FALSE)-#REF!</f>
        <v>#REF!</v>
      </c>
      <c r="J84" s="17" t="e">
        <f>VLOOKUP($A84,take1,10,FALSE)-#REF!</f>
        <v>#REF!</v>
      </c>
      <c r="K84" s="17" t="e">
        <f>VLOOKUP($A84,take1,11,FALSE)-#REF!</f>
        <v>#REF!</v>
      </c>
      <c r="L84" s="17" t="e">
        <f>VLOOKUP($A84,take1,12,FALSE)-#REF!</f>
        <v>#REF!</v>
      </c>
      <c r="M84" s="17" t="e">
        <f>VLOOKUP($A84,take1,13,FALSE)-#REF!</f>
        <v>#REF!</v>
      </c>
      <c r="N84" s="17" t="e">
        <f>VLOOKUP($A84,take1,14,FALSE)-#REF!</f>
        <v>#REF!</v>
      </c>
      <c r="O84" s="17" t="e">
        <f>VLOOKUP($A84,take1,15,FALSE)-#REF!</f>
        <v>#REF!</v>
      </c>
      <c r="P84" s="17" t="e">
        <f>VLOOKUP($A84,take1,16,FALSE)-#REF!</f>
        <v>#REF!</v>
      </c>
      <c r="Q84" s="17" t="e">
        <f>VLOOKUP($A84,take1,17,FALSE)-#REF!</f>
        <v>#REF!</v>
      </c>
      <c r="R84" s="17" t="e">
        <f>VLOOKUP($A84,take1,18,FALSE)-#REF!</f>
        <v>#REF!</v>
      </c>
      <c r="S84" s="17" t="e">
        <f>VLOOKUP($A84,take1,19,FALSE)-#REF!</f>
        <v>#REF!</v>
      </c>
    </row>
    <row r="85" spans="1:19" x14ac:dyDescent="0.2">
      <c r="A85" s="16" t="e">
        <f>#REF!</f>
        <v>#REF!</v>
      </c>
      <c r="B85" s="17" t="e">
        <f>VLOOKUP(A85,take1,2,FALSE)-#REF!</f>
        <v>#REF!</v>
      </c>
      <c r="C85" s="17" t="e">
        <f>VLOOKUP(A85,take1,3,FALSE)-#REF!</f>
        <v>#REF!</v>
      </c>
      <c r="D85" s="17" t="e">
        <f>VLOOKUP($A85,take1,4,FALSE)-#REF!</f>
        <v>#REF!</v>
      </c>
      <c r="E85" s="17" t="e">
        <f>VLOOKUP($A85,take1,5,FALSE)-#REF!</f>
        <v>#REF!</v>
      </c>
      <c r="F85" s="17" t="e">
        <f>VLOOKUP($A85,take1,6,FALSE)-#REF!</f>
        <v>#REF!</v>
      </c>
      <c r="G85" s="17" t="e">
        <f>VLOOKUP($A85,take1,7,FALSE)-#REF!</f>
        <v>#REF!</v>
      </c>
      <c r="H85" s="17" t="e">
        <f>VLOOKUP($A85,take1,8,FALSE)-#REF!</f>
        <v>#REF!</v>
      </c>
      <c r="I85" s="17" t="e">
        <f>VLOOKUP($A85,take1,9,FALSE)-#REF!</f>
        <v>#REF!</v>
      </c>
      <c r="J85" s="17" t="e">
        <f>VLOOKUP($A85,take1,10,FALSE)-#REF!</f>
        <v>#REF!</v>
      </c>
      <c r="K85" s="17" t="e">
        <f>VLOOKUP($A85,take1,11,FALSE)-#REF!</f>
        <v>#REF!</v>
      </c>
      <c r="L85" s="17" t="e">
        <f>VLOOKUP($A85,take1,12,FALSE)-#REF!</f>
        <v>#REF!</v>
      </c>
      <c r="M85" s="17" t="e">
        <f>VLOOKUP($A85,take1,13,FALSE)-#REF!</f>
        <v>#REF!</v>
      </c>
      <c r="N85" s="17" t="e">
        <f>VLOOKUP($A85,take1,14,FALSE)-#REF!</f>
        <v>#REF!</v>
      </c>
      <c r="O85" s="17" t="e">
        <f>VLOOKUP($A85,take1,15,FALSE)-#REF!</f>
        <v>#REF!</v>
      </c>
      <c r="P85" s="17" t="e">
        <f>VLOOKUP($A85,take1,16,FALSE)-#REF!</f>
        <v>#REF!</v>
      </c>
      <c r="Q85" s="17" t="e">
        <f>VLOOKUP($A85,take1,17,FALSE)-#REF!</f>
        <v>#REF!</v>
      </c>
      <c r="R85" s="17" t="e">
        <f>VLOOKUP($A85,take1,18,FALSE)-#REF!</f>
        <v>#REF!</v>
      </c>
      <c r="S85" s="17" t="e">
        <f>VLOOKUP($A85,take1,19,FALSE)-#REF!</f>
        <v>#REF!</v>
      </c>
    </row>
    <row r="86" spans="1:19" x14ac:dyDescent="0.2">
      <c r="A86" t="e">
        <f>#REF!</f>
        <v>#REF!</v>
      </c>
      <c r="B86" s="17" t="e">
        <f>VLOOKUP(A86,take1,2,FALSE)-#REF!</f>
        <v>#REF!</v>
      </c>
      <c r="C86" s="17" t="e">
        <f>VLOOKUP(A86,take1,3,FALSE)-#REF!</f>
        <v>#REF!</v>
      </c>
      <c r="D86" s="17" t="e">
        <f>VLOOKUP($A86,take1,4,FALSE)-#REF!</f>
        <v>#REF!</v>
      </c>
      <c r="E86" s="17" t="e">
        <f>VLOOKUP($A86,take1,5,FALSE)-#REF!</f>
        <v>#REF!</v>
      </c>
      <c r="F86" s="17" t="e">
        <f>VLOOKUP($A86,take1,6,FALSE)-#REF!</f>
        <v>#REF!</v>
      </c>
      <c r="G86" s="17" t="e">
        <f>VLOOKUP($A86,take1,7,FALSE)-#REF!</f>
        <v>#REF!</v>
      </c>
      <c r="H86" s="17" t="e">
        <f>VLOOKUP($A86,take1,8,FALSE)-#REF!</f>
        <v>#REF!</v>
      </c>
      <c r="I86" s="17" t="e">
        <f>VLOOKUP($A86,take1,9,FALSE)-#REF!</f>
        <v>#REF!</v>
      </c>
      <c r="J86" s="17" t="e">
        <f>VLOOKUP($A86,take1,10,FALSE)-#REF!</f>
        <v>#REF!</v>
      </c>
      <c r="K86" s="17" t="e">
        <f>VLOOKUP($A86,take1,11,FALSE)-#REF!</f>
        <v>#REF!</v>
      </c>
      <c r="L86" s="17" t="e">
        <f>VLOOKUP($A86,take1,12,FALSE)-#REF!</f>
        <v>#REF!</v>
      </c>
      <c r="M86" s="17" t="e">
        <f>VLOOKUP($A86,take1,13,FALSE)-#REF!</f>
        <v>#REF!</v>
      </c>
      <c r="N86" s="17" t="e">
        <f>VLOOKUP($A86,take1,14,FALSE)-#REF!</f>
        <v>#REF!</v>
      </c>
      <c r="O86" s="17" t="e">
        <f>VLOOKUP($A86,take1,15,FALSE)-#REF!</f>
        <v>#REF!</v>
      </c>
      <c r="P86" s="17" t="e">
        <f>VLOOKUP($A86,take1,16,FALSE)-#REF!</f>
        <v>#REF!</v>
      </c>
      <c r="Q86" s="17" t="e">
        <f>VLOOKUP($A86,take1,17,FALSE)-#REF!</f>
        <v>#REF!</v>
      </c>
      <c r="R86" s="17" t="e">
        <f>VLOOKUP($A86,take1,18,FALSE)-#REF!</f>
        <v>#REF!</v>
      </c>
      <c r="S86" s="17" t="e">
        <f>VLOOKUP($A86,take1,19,FALSE)-#REF!</f>
        <v>#REF!</v>
      </c>
    </row>
    <row r="87" spans="1:19" x14ac:dyDescent="0.2">
      <c r="A87" t="e">
        <f>#REF!</f>
        <v>#REF!</v>
      </c>
      <c r="B87" s="17" t="e">
        <f>VLOOKUP(A87,take1,2,FALSE)-#REF!</f>
        <v>#REF!</v>
      </c>
      <c r="C87" s="17" t="e">
        <f>VLOOKUP(A87,take1,3,FALSE)-#REF!</f>
        <v>#REF!</v>
      </c>
      <c r="D87" s="17" t="e">
        <f>VLOOKUP($A87,take1,4,FALSE)-#REF!</f>
        <v>#REF!</v>
      </c>
      <c r="E87" s="17" t="e">
        <f>VLOOKUP($A87,take1,5,FALSE)-#REF!</f>
        <v>#REF!</v>
      </c>
      <c r="F87" s="17" t="e">
        <f>VLOOKUP($A87,take1,6,FALSE)-#REF!</f>
        <v>#REF!</v>
      </c>
      <c r="G87" s="17" t="e">
        <f>VLOOKUP($A87,take1,7,FALSE)-#REF!</f>
        <v>#REF!</v>
      </c>
      <c r="H87" s="17" t="e">
        <f>VLOOKUP($A87,take1,8,FALSE)-#REF!</f>
        <v>#REF!</v>
      </c>
      <c r="I87" s="17" t="e">
        <f>VLOOKUP($A87,take1,9,FALSE)-#REF!</f>
        <v>#REF!</v>
      </c>
      <c r="J87" s="17" t="e">
        <f>VLOOKUP($A87,take1,10,FALSE)-#REF!</f>
        <v>#REF!</v>
      </c>
      <c r="K87" s="17" t="e">
        <f>VLOOKUP($A87,take1,11,FALSE)-#REF!</f>
        <v>#REF!</v>
      </c>
      <c r="L87" s="17" t="e">
        <f>VLOOKUP($A87,take1,12,FALSE)-#REF!</f>
        <v>#REF!</v>
      </c>
      <c r="M87" s="17" t="e">
        <f>VLOOKUP($A87,take1,13,FALSE)-#REF!</f>
        <v>#REF!</v>
      </c>
      <c r="N87" s="17" t="e">
        <f>VLOOKUP($A87,take1,14,FALSE)-#REF!</f>
        <v>#REF!</v>
      </c>
      <c r="O87" s="17" t="e">
        <f>VLOOKUP($A87,take1,15,FALSE)-#REF!</f>
        <v>#REF!</v>
      </c>
      <c r="P87" s="17" t="e">
        <f>VLOOKUP($A87,take1,16,FALSE)-#REF!</f>
        <v>#REF!</v>
      </c>
      <c r="Q87" s="17" t="e">
        <f>VLOOKUP($A87,take1,17,FALSE)-#REF!</f>
        <v>#REF!</v>
      </c>
      <c r="R87" s="17" t="e">
        <f>VLOOKUP($A87,take1,18,FALSE)-#REF!</f>
        <v>#REF!</v>
      </c>
      <c r="S87" s="17" t="e">
        <f>VLOOKUP($A87,take1,19,FALSE)-#REF!</f>
        <v>#REF!</v>
      </c>
    </row>
    <row r="88" spans="1:19" x14ac:dyDescent="0.2">
      <c r="A88" s="16" t="e">
        <f>#REF!</f>
        <v>#REF!</v>
      </c>
      <c r="B88" s="17" t="e">
        <f>VLOOKUP(A88,take1,2,FALSE)-#REF!</f>
        <v>#REF!</v>
      </c>
      <c r="C88" s="17" t="e">
        <f>VLOOKUP(A88,take1,3,FALSE)-#REF!</f>
        <v>#REF!</v>
      </c>
      <c r="D88" s="17" t="e">
        <f>VLOOKUP($A88,take1,4,FALSE)-#REF!</f>
        <v>#REF!</v>
      </c>
      <c r="E88" s="17" t="e">
        <f>VLOOKUP($A88,take1,5,FALSE)-#REF!</f>
        <v>#REF!</v>
      </c>
      <c r="F88" s="17" t="e">
        <f>VLOOKUP($A88,take1,6,FALSE)-#REF!</f>
        <v>#REF!</v>
      </c>
      <c r="G88" s="17" t="e">
        <f>VLOOKUP($A88,take1,7,FALSE)-#REF!</f>
        <v>#REF!</v>
      </c>
      <c r="H88" s="17" t="e">
        <f>VLOOKUP($A88,take1,8,FALSE)-#REF!</f>
        <v>#REF!</v>
      </c>
      <c r="I88" s="17" t="e">
        <f>VLOOKUP($A88,take1,9,FALSE)-#REF!</f>
        <v>#REF!</v>
      </c>
      <c r="J88" s="17" t="e">
        <f>VLOOKUP($A88,take1,10,FALSE)-#REF!</f>
        <v>#REF!</v>
      </c>
      <c r="K88" s="17" t="e">
        <f>VLOOKUP($A88,take1,11,FALSE)-#REF!</f>
        <v>#REF!</v>
      </c>
      <c r="L88" s="17" t="e">
        <f>VLOOKUP($A88,take1,12,FALSE)-#REF!</f>
        <v>#REF!</v>
      </c>
      <c r="M88" s="17" t="e">
        <f>VLOOKUP($A88,take1,13,FALSE)-#REF!</f>
        <v>#REF!</v>
      </c>
      <c r="N88" s="17" t="e">
        <f>VLOOKUP($A88,take1,14,FALSE)-#REF!</f>
        <v>#REF!</v>
      </c>
      <c r="O88" s="17" t="e">
        <f>VLOOKUP($A88,take1,15,FALSE)-#REF!</f>
        <v>#REF!</v>
      </c>
      <c r="P88" s="17" t="e">
        <f>VLOOKUP($A88,take1,16,FALSE)-#REF!</f>
        <v>#REF!</v>
      </c>
      <c r="Q88" s="17" t="e">
        <f>VLOOKUP($A88,take1,17,FALSE)-#REF!</f>
        <v>#REF!</v>
      </c>
      <c r="R88" s="17" t="e">
        <f>VLOOKUP($A88,take1,18,FALSE)-#REF!</f>
        <v>#REF!</v>
      </c>
      <c r="S88" s="17" t="e">
        <f>VLOOKUP($A88,take1,19,FALSE)-#REF!</f>
        <v>#REF!</v>
      </c>
    </row>
    <row r="89" spans="1:19" x14ac:dyDescent="0.2">
      <c r="A89" s="16" t="e">
        <f>#REF!</f>
        <v>#REF!</v>
      </c>
      <c r="B89" s="17" t="e">
        <f>VLOOKUP(A89,take1,2,FALSE)-#REF!</f>
        <v>#REF!</v>
      </c>
      <c r="C89" s="17" t="e">
        <f>VLOOKUP(A89,take1,3,FALSE)-#REF!</f>
        <v>#REF!</v>
      </c>
      <c r="D89" s="17" t="e">
        <f>VLOOKUP($A89,take1,4,FALSE)-#REF!</f>
        <v>#REF!</v>
      </c>
      <c r="E89" s="17" t="e">
        <f>VLOOKUP($A89,take1,5,FALSE)-#REF!</f>
        <v>#REF!</v>
      </c>
      <c r="F89" s="17" t="e">
        <f>VLOOKUP($A89,take1,6,FALSE)-#REF!</f>
        <v>#REF!</v>
      </c>
      <c r="G89" s="17" t="e">
        <f>VLOOKUP($A89,take1,7,FALSE)-#REF!</f>
        <v>#REF!</v>
      </c>
      <c r="H89" s="17" t="e">
        <f>VLOOKUP($A89,take1,8,FALSE)-#REF!</f>
        <v>#REF!</v>
      </c>
      <c r="I89" s="17" t="e">
        <f>VLOOKUP($A89,take1,9,FALSE)-#REF!</f>
        <v>#REF!</v>
      </c>
      <c r="J89" s="17" t="e">
        <f>VLOOKUP($A89,take1,10,FALSE)-#REF!</f>
        <v>#REF!</v>
      </c>
      <c r="K89" s="17" t="e">
        <f>VLOOKUP($A89,take1,11,FALSE)-#REF!</f>
        <v>#REF!</v>
      </c>
      <c r="L89" s="17" t="e">
        <f>VLOOKUP($A89,take1,12,FALSE)-#REF!</f>
        <v>#REF!</v>
      </c>
      <c r="M89" s="17" t="e">
        <f>VLOOKUP($A89,take1,13,FALSE)-#REF!</f>
        <v>#REF!</v>
      </c>
      <c r="N89" s="17" t="e">
        <f>VLOOKUP($A89,take1,14,FALSE)-#REF!</f>
        <v>#REF!</v>
      </c>
      <c r="O89" s="17" t="e">
        <f>VLOOKUP($A89,take1,15,FALSE)-#REF!</f>
        <v>#REF!</v>
      </c>
      <c r="P89" s="17" t="e">
        <f>VLOOKUP($A89,take1,16,FALSE)-#REF!</f>
        <v>#REF!</v>
      </c>
      <c r="Q89" s="17" t="e">
        <f>VLOOKUP($A89,take1,17,FALSE)-#REF!</f>
        <v>#REF!</v>
      </c>
      <c r="R89" s="17" t="e">
        <f>VLOOKUP($A89,take1,18,FALSE)-#REF!</f>
        <v>#REF!</v>
      </c>
      <c r="S89" s="17" t="e">
        <f>VLOOKUP($A89,take1,19,FALSE)-#REF!</f>
        <v>#REF!</v>
      </c>
    </row>
    <row r="90" spans="1:19" x14ac:dyDescent="0.2">
      <c r="A90" t="e">
        <f>#REF!</f>
        <v>#REF!</v>
      </c>
      <c r="B90" s="17" t="e">
        <f>VLOOKUP(A90,take1,2,FALSE)-#REF!</f>
        <v>#REF!</v>
      </c>
      <c r="C90" s="17" t="e">
        <f>VLOOKUP(A90,take1,3,FALSE)-#REF!</f>
        <v>#REF!</v>
      </c>
      <c r="D90" s="17" t="e">
        <f>VLOOKUP($A90,take1,4,FALSE)-#REF!</f>
        <v>#REF!</v>
      </c>
      <c r="E90" s="17" t="e">
        <f>VLOOKUP($A90,take1,5,FALSE)-#REF!</f>
        <v>#REF!</v>
      </c>
      <c r="F90" s="17" t="e">
        <f>VLOOKUP($A90,take1,6,FALSE)-#REF!</f>
        <v>#REF!</v>
      </c>
      <c r="G90" s="17" t="e">
        <f>VLOOKUP($A90,take1,7,FALSE)-#REF!</f>
        <v>#REF!</v>
      </c>
      <c r="H90" s="17" t="e">
        <f>VLOOKUP($A90,take1,8,FALSE)-#REF!</f>
        <v>#REF!</v>
      </c>
      <c r="I90" s="17" t="e">
        <f>VLOOKUP($A90,take1,9,FALSE)-#REF!</f>
        <v>#REF!</v>
      </c>
      <c r="J90" s="17" t="e">
        <f>VLOOKUP($A90,take1,10,FALSE)-#REF!</f>
        <v>#REF!</v>
      </c>
      <c r="K90" s="17" t="e">
        <f>VLOOKUP($A90,take1,11,FALSE)-#REF!</f>
        <v>#REF!</v>
      </c>
      <c r="L90" s="17" t="e">
        <f>VLOOKUP($A90,take1,12,FALSE)-#REF!</f>
        <v>#REF!</v>
      </c>
      <c r="M90" s="17" t="e">
        <f>VLOOKUP($A90,take1,13,FALSE)-#REF!</f>
        <v>#REF!</v>
      </c>
      <c r="N90" s="17" t="e">
        <f>VLOOKUP($A90,take1,14,FALSE)-#REF!</f>
        <v>#REF!</v>
      </c>
      <c r="O90" s="17" t="e">
        <f>VLOOKUP($A90,take1,15,FALSE)-#REF!</f>
        <v>#REF!</v>
      </c>
      <c r="P90" s="17" t="e">
        <f>VLOOKUP($A90,take1,16,FALSE)-#REF!</f>
        <v>#REF!</v>
      </c>
      <c r="Q90" s="17" t="e">
        <f>VLOOKUP($A90,take1,17,FALSE)-#REF!</f>
        <v>#REF!</v>
      </c>
      <c r="R90" s="17" t="e">
        <f>VLOOKUP($A90,take1,18,FALSE)-#REF!</f>
        <v>#REF!</v>
      </c>
      <c r="S90" s="17" t="e">
        <f>VLOOKUP($A90,take1,19,FALSE)-#REF!</f>
        <v>#REF!</v>
      </c>
    </row>
    <row r="91" spans="1:19" x14ac:dyDescent="0.2">
      <c r="A91" t="e">
        <f>#REF!</f>
        <v>#REF!</v>
      </c>
      <c r="B91" s="17" t="e">
        <f>VLOOKUP(A91,take1,2,FALSE)-#REF!</f>
        <v>#REF!</v>
      </c>
      <c r="C91" s="17" t="e">
        <f>VLOOKUP(A91,take1,3,FALSE)-#REF!</f>
        <v>#REF!</v>
      </c>
      <c r="D91" s="17" t="e">
        <f>VLOOKUP($A91,take1,4,FALSE)-#REF!</f>
        <v>#REF!</v>
      </c>
      <c r="E91" s="17" t="e">
        <f>VLOOKUP($A91,take1,5,FALSE)-#REF!</f>
        <v>#REF!</v>
      </c>
      <c r="F91" s="17" t="e">
        <f>VLOOKUP($A91,take1,6,FALSE)-#REF!</f>
        <v>#REF!</v>
      </c>
      <c r="G91" s="17" t="e">
        <f>VLOOKUP($A91,take1,7,FALSE)-#REF!</f>
        <v>#REF!</v>
      </c>
      <c r="H91" s="17" t="e">
        <f>VLOOKUP($A91,take1,8,FALSE)-#REF!</f>
        <v>#REF!</v>
      </c>
      <c r="I91" s="17" t="e">
        <f>VLOOKUP($A91,take1,9,FALSE)-#REF!</f>
        <v>#REF!</v>
      </c>
      <c r="J91" s="17" t="e">
        <f>VLOOKUP($A91,take1,10,FALSE)-#REF!</f>
        <v>#REF!</v>
      </c>
      <c r="K91" s="17" t="e">
        <f>VLOOKUP($A91,take1,11,FALSE)-#REF!</f>
        <v>#REF!</v>
      </c>
      <c r="L91" s="17" t="e">
        <f>VLOOKUP($A91,take1,12,FALSE)-#REF!</f>
        <v>#REF!</v>
      </c>
      <c r="M91" s="17" t="e">
        <f>VLOOKUP($A91,take1,13,FALSE)-#REF!</f>
        <v>#REF!</v>
      </c>
      <c r="N91" s="17" t="e">
        <f>VLOOKUP($A91,take1,14,FALSE)-#REF!</f>
        <v>#REF!</v>
      </c>
      <c r="O91" s="17" t="e">
        <f>VLOOKUP($A91,take1,15,FALSE)-#REF!</f>
        <v>#REF!</v>
      </c>
      <c r="P91" s="17" t="e">
        <f>VLOOKUP($A91,take1,16,FALSE)-#REF!</f>
        <v>#REF!</v>
      </c>
      <c r="Q91" s="17" t="e">
        <f>VLOOKUP($A91,take1,17,FALSE)-#REF!</f>
        <v>#REF!</v>
      </c>
      <c r="R91" s="17" t="e">
        <f>VLOOKUP($A91,take1,18,FALSE)-#REF!</f>
        <v>#REF!</v>
      </c>
      <c r="S91" s="17" t="e">
        <f>VLOOKUP($A91,take1,19,FALSE)-#REF!</f>
        <v>#REF!</v>
      </c>
    </row>
    <row r="92" spans="1:19" x14ac:dyDescent="0.2">
      <c r="A92" t="e">
        <f>#REF!</f>
        <v>#REF!</v>
      </c>
      <c r="B92" s="17" t="e">
        <f>VLOOKUP(A92,take1,2,FALSE)-#REF!</f>
        <v>#REF!</v>
      </c>
      <c r="C92" s="17" t="e">
        <f>VLOOKUP(A92,take1,3,FALSE)-#REF!</f>
        <v>#REF!</v>
      </c>
      <c r="D92" s="17" t="e">
        <f>VLOOKUP($A92,take1,4,FALSE)-#REF!</f>
        <v>#REF!</v>
      </c>
      <c r="E92" s="17" t="e">
        <f>VLOOKUP($A92,take1,5,FALSE)-#REF!</f>
        <v>#REF!</v>
      </c>
      <c r="F92" s="17" t="e">
        <f>VLOOKUP($A92,take1,6,FALSE)-#REF!</f>
        <v>#REF!</v>
      </c>
      <c r="G92" s="17" t="e">
        <f>VLOOKUP($A92,take1,7,FALSE)-#REF!</f>
        <v>#REF!</v>
      </c>
      <c r="H92" s="17" t="e">
        <f>VLOOKUP($A92,take1,8,FALSE)-#REF!</f>
        <v>#REF!</v>
      </c>
      <c r="I92" s="17" t="e">
        <f>VLOOKUP($A92,take1,9,FALSE)-#REF!</f>
        <v>#REF!</v>
      </c>
      <c r="J92" s="17" t="e">
        <f>VLOOKUP($A92,take1,10,FALSE)-#REF!</f>
        <v>#REF!</v>
      </c>
      <c r="K92" s="17" t="e">
        <f>VLOOKUP($A92,take1,11,FALSE)-#REF!</f>
        <v>#REF!</v>
      </c>
      <c r="L92" s="17" t="e">
        <f>VLOOKUP($A92,take1,12,FALSE)-#REF!</f>
        <v>#REF!</v>
      </c>
      <c r="M92" s="17" t="e">
        <f>VLOOKUP($A92,take1,13,FALSE)-#REF!</f>
        <v>#REF!</v>
      </c>
      <c r="N92" s="17" t="e">
        <f>VLOOKUP($A92,take1,14,FALSE)-#REF!</f>
        <v>#REF!</v>
      </c>
      <c r="O92" s="17" t="e">
        <f>VLOOKUP($A92,take1,15,FALSE)-#REF!</f>
        <v>#REF!</v>
      </c>
      <c r="P92" s="17" t="e">
        <f>VLOOKUP($A92,take1,16,FALSE)-#REF!</f>
        <v>#REF!</v>
      </c>
      <c r="Q92" s="17" t="e">
        <f>VLOOKUP($A92,take1,17,FALSE)-#REF!</f>
        <v>#REF!</v>
      </c>
      <c r="R92" s="17" t="e">
        <f>VLOOKUP($A92,take1,18,FALSE)-#REF!</f>
        <v>#REF!</v>
      </c>
      <c r="S92" s="17" t="e">
        <f>VLOOKUP($A92,take1,19,FALSE)-#REF!</f>
        <v>#REF!</v>
      </c>
    </row>
    <row r="93" spans="1:19" x14ac:dyDescent="0.2">
      <c r="A93" s="16" t="e">
        <f>#REF!</f>
        <v>#REF!</v>
      </c>
      <c r="B93" s="17" t="e">
        <f>VLOOKUP(A93,take1,2,FALSE)-#REF!</f>
        <v>#REF!</v>
      </c>
      <c r="C93" s="17" t="e">
        <f>VLOOKUP(A93,take1,3,FALSE)-#REF!</f>
        <v>#REF!</v>
      </c>
      <c r="D93" s="17" t="e">
        <f>VLOOKUP($A93,take1,4,FALSE)-#REF!</f>
        <v>#REF!</v>
      </c>
      <c r="E93" s="17" t="e">
        <f>VLOOKUP($A93,take1,5,FALSE)-#REF!</f>
        <v>#REF!</v>
      </c>
      <c r="F93" s="17" t="e">
        <f>VLOOKUP($A93,take1,6,FALSE)-#REF!</f>
        <v>#REF!</v>
      </c>
      <c r="G93" s="17" t="e">
        <f>VLOOKUP($A93,take1,7,FALSE)-#REF!</f>
        <v>#REF!</v>
      </c>
      <c r="H93" s="17" t="e">
        <f>VLOOKUP($A93,take1,8,FALSE)-#REF!</f>
        <v>#REF!</v>
      </c>
      <c r="I93" s="17" t="e">
        <f>VLOOKUP($A93,take1,9,FALSE)-#REF!</f>
        <v>#REF!</v>
      </c>
      <c r="J93" s="17" t="e">
        <f>VLOOKUP($A93,take1,10,FALSE)-#REF!</f>
        <v>#REF!</v>
      </c>
      <c r="K93" s="17" t="e">
        <f>VLOOKUP($A93,take1,11,FALSE)-#REF!</f>
        <v>#REF!</v>
      </c>
      <c r="L93" s="17" t="e">
        <f>VLOOKUP($A93,take1,12,FALSE)-#REF!</f>
        <v>#REF!</v>
      </c>
      <c r="M93" s="17" t="e">
        <f>VLOOKUP($A93,take1,13,FALSE)-#REF!</f>
        <v>#REF!</v>
      </c>
      <c r="N93" s="17" t="e">
        <f>VLOOKUP($A93,take1,14,FALSE)-#REF!</f>
        <v>#REF!</v>
      </c>
      <c r="O93" s="17" t="e">
        <f>VLOOKUP($A93,take1,15,FALSE)-#REF!</f>
        <v>#REF!</v>
      </c>
      <c r="P93" s="17" t="e">
        <f>VLOOKUP($A93,take1,16,FALSE)-#REF!</f>
        <v>#REF!</v>
      </c>
      <c r="Q93" s="17" t="e">
        <f>VLOOKUP($A93,take1,17,FALSE)-#REF!</f>
        <v>#REF!</v>
      </c>
      <c r="R93" s="17" t="e">
        <f>VLOOKUP($A93,take1,18,FALSE)-#REF!</f>
        <v>#REF!</v>
      </c>
      <c r="S93" s="17" t="e">
        <f>VLOOKUP($A93,take1,19,FALSE)-#REF!</f>
        <v>#REF!</v>
      </c>
    </row>
    <row r="94" spans="1:19" x14ac:dyDescent="0.2">
      <c r="A94" s="16" t="e">
        <f>#REF!</f>
        <v>#REF!</v>
      </c>
      <c r="B94" s="17" t="e">
        <f>VLOOKUP(A94,take1,2,FALSE)-#REF!</f>
        <v>#REF!</v>
      </c>
      <c r="C94" s="17" t="e">
        <f>VLOOKUP(A94,take1,3,FALSE)-#REF!</f>
        <v>#REF!</v>
      </c>
      <c r="D94" s="17" t="e">
        <f>VLOOKUP($A94,take1,4,FALSE)-#REF!</f>
        <v>#REF!</v>
      </c>
      <c r="E94" s="17" t="e">
        <f>VLOOKUP($A94,take1,5,FALSE)-#REF!</f>
        <v>#REF!</v>
      </c>
      <c r="F94" s="17" t="e">
        <f>VLOOKUP($A94,take1,6,FALSE)-#REF!</f>
        <v>#REF!</v>
      </c>
      <c r="G94" s="17" t="e">
        <f>VLOOKUP($A94,take1,7,FALSE)-#REF!</f>
        <v>#REF!</v>
      </c>
      <c r="H94" s="17" t="e">
        <f>VLOOKUP($A94,take1,8,FALSE)-#REF!</f>
        <v>#REF!</v>
      </c>
      <c r="I94" s="17" t="e">
        <f>VLOOKUP($A94,take1,9,FALSE)-#REF!</f>
        <v>#REF!</v>
      </c>
      <c r="J94" s="17" t="e">
        <f>VLOOKUP($A94,take1,10,FALSE)-#REF!</f>
        <v>#REF!</v>
      </c>
      <c r="K94" s="17" t="e">
        <f>VLOOKUP($A94,take1,11,FALSE)-#REF!</f>
        <v>#REF!</v>
      </c>
      <c r="L94" s="17" t="e">
        <f>VLOOKUP($A94,take1,12,FALSE)-#REF!</f>
        <v>#REF!</v>
      </c>
      <c r="M94" s="17" t="e">
        <f>VLOOKUP($A94,take1,13,FALSE)-#REF!</f>
        <v>#REF!</v>
      </c>
      <c r="N94" s="17" t="e">
        <f>VLOOKUP($A94,take1,14,FALSE)-#REF!</f>
        <v>#REF!</v>
      </c>
      <c r="O94" s="17" t="e">
        <f>VLOOKUP($A94,take1,15,FALSE)-#REF!</f>
        <v>#REF!</v>
      </c>
      <c r="P94" s="17" t="e">
        <f>VLOOKUP($A94,take1,16,FALSE)-#REF!</f>
        <v>#REF!</v>
      </c>
      <c r="Q94" s="17" t="e">
        <f>VLOOKUP($A94,take1,17,FALSE)-#REF!</f>
        <v>#REF!</v>
      </c>
      <c r="R94" s="17" t="e">
        <f>VLOOKUP($A94,take1,18,FALSE)-#REF!</f>
        <v>#REF!</v>
      </c>
      <c r="S94" s="17" t="e">
        <f>VLOOKUP($A94,take1,19,FALSE)-#REF!</f>
        <v>#REF!</v>
      </c>
    </row>
    <row r="95" spans="1:19" x14ac:dyDescent="0.2">
      <c r="A95" s="16" t="e">
        <f>#REF!</f>
        <v>#REF!</v>
      </c>
      <c r="B95" s="17" t="e">
        <f>VLOOKUP(A95,take1,2,FALSE)-#REF!</f>
        <v>#REF!</v>
      </c>
      <c r="C95" s="17" t="e">
        <f>VLOOKUP(A95,take1,3,FALSE)-#REF!</f>
        <v>#REF!</v>
      </c>
      <c r="D95" s="17" t="e">
        <f>VLOOKUP($A95,take1,4,FALSE)-#REF!</f>
        <v>#REF!</v>
      </c>
      <c r="E95" s="17" t="e">
        <f>VLOOKUP($A95,take1,5,FALSE)-#REF!</f>
        <v>#REF!</v>
      </c>
      <c r="F95" s="17" t="e">
        <f>VLOOKUP($A95,take1,6,FALSE)-#REF!</f>
        <v>#REF!</v>
      </c>
      <c r="G95" s="17" t="e">
        <f>VLOOKUP($A95,take1,7,FALSE)-#REF!</f>
        <v>#REF!</v>
      </c>
      <c r="H95" s="17" t="e">
        <f>VLOOKUP($A95,take1,8,FALSE)-#REF!</f>
        <v>#REF!</v>
      </c>
      <c r="I95" s="17" t="e">
        <f>VLOOKUP($A95,take1,9,FALSE)-#REF!</f>
        <v>#REF!</v>
      </c>
      <c r="J95" s="17" t="e">
        <f>VLOOKUP($A95,take1,10,FALSE)-#REF!</f>
        <v>#REF!</v>
      </c>
      <c r="K95" s="17" t="e">
        <f>VLOOKUP($A95,take1,11,FALSE)-#REF!</f>
        <v>#REF!</v>
      </c>
      <c r="L95" s="17" t="e">
        <f>VLOOKUP($A95,take1,12,FALSE)-#REF!</f>
        <v>#REF!</v>
      </c>
      <c r="M95" s="17" t="e">
        <f>VLOOKUP($A95,take1,13,FALSE)-#REF!</f>
        <v>#REF!</v>
      </c>
      <c r="N95" s="17" t="e">
        <f>VLOOKUP($A95,take1,14,FALSE)-#REF!</f>
        <v>#REF!</v>
      </c>
      <c r="O95" s="17" t="e">
        <f>VLOOKUP($A95,take1,15,FALSE)-#REF!</f>
        <v>#REF!</v>
      </c>
      <c r="P95" s="17" t="e">
        <f>VLOOKUP($A95,take1,16,FALSE)-#REF!</f>
        <v>#REF!</v>
      </c>
      <c r="Q95" s="17" t="e">
        <f>VLOOKUP($A95,take1,17,FALSE)-#REF!</f>
        <v>#REF!</v>
      </c>
      <c r="R95" s="17" t="e">
        <f>VLOOKUP($A95,take1,18,FALSE)-#REF!</f>
        <v>#REF!</v>
      </c>
      <c r="S95" s="17" t="e">
        <f>VLOOKUP($A95,take1,19,FALSE)-#REF!</f>
        <v>#REF!</v>
      </c>
    </row>
    <row r="96" spans="1:19" x14ac:dyDescent="0.2">
      <c r="A96" s="16" t="e">
        <f>#REF!</f>
        <v>#REF!</v>
      </c>
      <c r="B96" s="17" t="e">
        <f>VLOOKUP(A96,take1,2,FALSE)-#REF!</f>
        <v>#REF!</v>
      </c>
      <c r="C96" s="17" t="e">
        <f>VLOOKUP(A96,take1,3,FALSE)-#REF!</f>
        <v>#REF!</v>
      </c>
      <c r="D96" s="17" t="e">
        <f>VLOOKUP($A96,take1,4,FALSE)-#REF!</f>
        <v>#REF!</v>
      </c>
      <c r="E96" s="17" t="e">
        <f>VLOOKUP($A96,take1,5,FALSE)-#REF!</f>
        <v>#REF!</v>
      </c>
      <c r="F96" s="17" t="e">
        <f>VLOOKUP($A96,take1,6,FALSE)-#REF!</f>
        <v>#REF!</v>
      </c>
      <c r="G96" s="17" t="e">
        <f>VLOOKUP($A96,take1,7,FALSE)-#REF!</f>
        <v>#REF!</v>
      </c>
      <c r="H96" s="17" t="e">
        <f>VLOOKUP($A96,take1,8,FALSE)-#REF!</f>
        <v>#REF!</v>
      </c>
      <c r="I96" s="17" t="e">
        <f>VLOOKUP($A96,take1,9,FALSE)-#REF!</f>
        <v>#REF!</v>
      </c>
      <c r="J96" s="17" t="e">
        <f>VLOOKUP($A96,take1,10,FALSE)-#REF!</f>
        <v>#REF!</v>
      </c>
      <c r="K96" s="17" t="e">
        <f>VLOOKUP($A96,take1,11,FALSE)-#REF!</f>
        <v>#REF!</v>
      </c>
      <c r="L96" s="17" t="e">
        <f>VLOOKUP($A96,take1,12,FALSE)-#REF!</f>
        <v>#REF!</v>
      </c>
      <c r="M96" s="17" t="e">
        <f>VLOOKUP($A96,take1,13,FALSE)-#REF!</f>
        <v>#REF!</v>
      </c>
      <c r="N96" s="17" t="e">
        <f>VLOOKUP($A96,take1,14,FALSE)-#REF!</f>
        <v>#REF!</v>
      </c>
      <c r="O96" s="17" t="e">
        <f>VLOOKUP($A96,take1,15,FALSE)-#REF!</f>
        <v>#REF!</v>
      </c>
      <c r="P96" s="17" t="e">
        <f>VLOOKUP($A96,take1,16,FALSE)-#REF!</f>
        <v>#REF!</v>
      </c>
      <c r="Q96" s="17" t="e">
        <f>VLOOKUP($A96,take1,17,FALSE)-#REF!</f>
        <v>#REF!</v>
      </c>
      <c r="R96" s="17" t="e">
        <f>VLOOKUP($A96,take1,18,FALSE)-#REF!</f>
        <v>#REF!</v>
      </c>
      <c r="S96" s="17" t="e">
        <f>VLOOKUP($A96,take1,19,FALSE)-#REF!</f>
        <v>#REF!</v>
      </c>
    </row>
    <row r="97" spans="1:19" x14ac:dyDescent="0.2">
      <c r="A97" t="e">
        <f>#REF!</f>
        <v>#REF!</v>
      </c>
      <c r="B97" s="17" t="e">
        <f>VLOOKUP(A97,take1,2,FALSE)-#REF!</f>
        <v>#REF!</v>
      </c>
      <c r="C97" s="17" t="e">
        <f>VLOOKUP(A97,take1,3,FALSE)-#REF!</f>
        <v>#REF!</v>
      </c>
      <c r="D97" s="17" t="e">
        <f>VLOOKUP($A97,take1,4,FALSE)-#REF!</f>
        <v>#REF!</v>
      </c>
      <c r="E97" s="17" t="e">
        <f>VLOOKUP($A97,take1,5,FALSE)-#REF!</f>
        <v>#REF!</v>
      </c>
      <c r="F97" s="17" t="e">
        <f>VLOOKUP($A97,take1,6,FALSE)-#REF!</f>
        <v>#REF!</v>
      </c>
      <c r="G97" s="17" t="e">
        <f>VLOOKUP($A97,take1,7,FALSE)-#REF!</f>
        <v>#REF!</v>
      </c>
      <c r="H97" s="17" t="e">
        <f>VLOOKUP($A97,take1,8,FALSE)-#REF!</f>
        <v>#REF!</v>
      </c>
      <c r="I97" s="17" t="e">
        <f>VLOOKUP($A97,take1,9,FALSE)-#REF!</f>
        <v>#REF!</v>
      </c>
      <c r="J97" s="17" t="e">
        <f>VLOOKUP($A97,take1,10,FALSE)-#REF!</f>
        <v>#REF!</v>
      </c>
      <c r="K97" s="17" t="e">
        <f>VLOOKUP($A97,take1,11,FALSE)-#REF!</f>
        <v>#REF!</v>
      </c>
      <c r="L97" s="17" t="e">
        <f>VLOOKUP($A97,take1,12,FALSE)-#REF!</f>
        <v>#REF!</v>
      </c>
      <c r="M97" s="17" t="e">
        <f>VLOOKUP($A97,take1,13,FALSE)-#REF!</f>
        <v>#REF!</v>
      </c>
      <c r="N97" s="17" t="e">
        <f>VLOOKUP($A97,take1,14,FALSE)-#REF!</f>
        <v>#REF!</v>
      </c>
      <c r="O97" s="17" t="e">
        <f>VLOOKUP($A97,take1,15,FALSE)-#REF!</f>
        <v>#REF!</v>
      </c>
      <c r="P97" s="17" t="e">
        <f>VLOOKUP($A97,take1,16,FALSE)-#REF!</f>
        <v>#REF!</v>
      </c>
      <c r="Q97" s="17" t="e">
        <f>VLOOKUP($A97,take1,17,FALSE)-#REF!</f>
        <v>#REF!</v>
      </c>
      <c r="R97" s="17" t="e">
        <f>VLOOKUP($A97,take1,18,FALSE)-#REF!</f>
        <v>#REF!</v>
      </c>
      <c r="S97" s="17" t="e">
        <f>VLOOKUP($A97,take1,19,FALSE)-#REF!</f>
        <v>#REF!</v>
      </c>
    </row>
    <row r="98" spans="1:19" x14ac:dyDescent="0.2">
      <c r="A98" t="e">
        <f>#REF!</f>
        <v>#REF!</v>
      </c>
      <c r="B98" s="17" t="e">
        <f>VLOOKUP(A98,take1,2,FALSE)-#REF!</f>
        <v>#REF!</v>
      </c>
      <c r="C98" s="17" t="e">
        <f>VLOOKUP(A98,take1,3,FALSE)-#REF!</f>
        <v>#REF!</v>
      </c>
      <c r="D98" s="17" t="e">
        <f>VLOOKUP($A98,take1,4,FALSE)-#REF!</f>
        <v>#REF!</v>
      </c>
      <c r="E98" s="17" t="e">
        <f>VLOOKUP($A98,take1,5,FALSE)-#REF!</f>
        <v>#REF!</v>
      </c>
      <c r="F98" s="17" t="e">
        <f>VLOOKUP($A98,take1,6,FALSE)-#REF!</f>
        <v>#REF!</v>
      </c>
      <c r="G98" s="17" t="e">
        <f>VLOOKUP($A98,take1,7,FALSE)-#REF!</f>
        <v>#REF!</v>
      </c>
      <c r="H98" s="17" t="e">
        <f>VLOOKUP($A98,take1,8,FALSE)-#REF!</f>
        <v>#REF!</v>
      </c>
      <c r="I98" s="17" t="e">
        <f>VLOOKUP($A98,take1,9,FALSE)-#REF!</f>
        <v>#REF!</v>
      </c>
      <c r="J98" s="17" t="e">
        <f>VLOOKUP($A98,take1,10,FALSE)-#REF!</f>
        <v>#REF!</v>
      </c>
      <c r="K98" s="17" t="e">
        <f>VLOOKUP($A98,take1,11,FALSE)-#REF!</f>
        <v>#REF!</v>
      </c>
      <c r="L98" s="17" t="e">
        <f>VLOOKUP($A98,take1,12,FALSE)-#REF!</f>
        <v>#REF!</v>
      </c>
      <c r="M98" s="17" t="e">
        <f>VLOOKUP($A98,take1,13,FALSE)-#REF!</f>
        <v>#REF!</v>
      </c>
      <c r="N98" s="17" t="e">
        <f>VLOOKUP($A98,take1,14,FALSE)-#REF!</f>
        <v>#REF!</v>
      </c>
      <c r="O98" s="17" t="e">
        <f>VLOOKUP($A98,take1,15,FALSE)-#REF!</f>
        <v>#REF!</v>
      </c>
      <c r="P98" s="17" t="e">
        <f>VLOOKUP($A98,take1,16,FALSE)-#REF!</f>
        <v>#REF!</v>
      </c>
      <c r="Q98" s="17" t="e">
        <f>VLOOKUP($A98,take1,17,FALSE)-#REF!</f>
        <v>#REF!</v>
      </c>
      <c r="R98" s="17" t="e">
        <f>VLOOKUP($A98,take1,18,FALSE)-#REF!</f>
        <v>#REF!</v>
      </c>
      <c r="S98" s="17" t="e">
        <f>VLOOKUP($A98,take1,19,FALSE)-#REF!</f>
        <v>#REF!</v>
      </c>
    </row>
    <row r="99" spans="1:19" x14ac:dyDescent="0.2">
      <c r="A99" t="e">
        <f>#REF!</f>
        <v>#REF!</v>
      </c>
      <c r="B99" s="17" t="e">
        <f>VLOOKUP(A99,take1,2,FALSE)-#REF!</f>
        <v>#REF!</v>
      </c>
      <c r="C99" s="17" t="e">
        <f>VLOOKUP(A99,take1,3,FALSE)-#REF!</f>
        <v>#REF!</v>
      </c>
      <c r="D99" s="17" t="e">
        <f>VLOOKUP($A99,take1,4,FALSE)-#REF!</f>
        <v>#REF!</v>
      </c>
      <c r="E99" s="17" t="e">
        <f>VLOOKUP($A99,take1,5,FALSE)-#REF!</f>
        <v>#REF!</v>
      </c>
      <c r="F99" s="17" t="e">
        <f>VLOOKUP($A99,take1,6,FALSE)-#REF!</f>
        <v>#REF!</v>
      </c>
      <c r="G99" s="17" t="e">
        <f>VLOOKUP($A99,take1,7,FALSE)-#REF!</f>
        <v>#REF!</v>
      </c>
      <c r="H99" s="17" t="e">
        <f>VLOOKUP($A99,take1,8,FALSE)-#REF!</f>
        <v>#REF!</v>
      </c>
      <c r="I99" s="17" t="e">
        <f>VLOOKUP($A99,take1,9,FALSE)-#REF!</f>
        <v>#REF!</v>
      </c>
      <c r="J99" s="17" t="e">
        <f>VLOOKUP($A99,take1,10,FALSE)-#REF!</f>
        <v>#REF!</v>
      </c>
      <c r="K99" s="17" t="e">
        <f>VLOOKUP($A99,take1,11,FALSE)-#REF!</f>
        <v>#REF!</v>
      </c>
      <c r="L99" s="17" t="e">
        <f>VLOOKUP($A99,take1,12,FALSE)-#REF!</f>
        <v>#REF!</v>
      </c>
      <c r="M99" s="17" t="e">
        <f>VLOOKUP($A99,take1,13,FALSE)-#REF!</f>
        <v>#REF!</v>
      </c>
      <c r="N99" s="17" t="e">
        <f>VLOOKUP($A99,take1,14,FALSE)-#REF!</f>
        <v>#REF!</v>
      </c>
      <c r="O99" s="17" t="e">
        <f>VLOOKUP($A99,take1,15,FALSE)-#REF!</f>
        <v>#REF!</v>
      </c>
      <c r="P99" s="17" t="e">
        <f>VLOOKUP($A99,take1,16,FALSE)-#REF!</f>
        <v>#REF!</v>
      </c>
      <c r="Q99" s="17" t="e">
        <f>VLOOKUP($A99,take1,17,FALSE)-#REF!</f>
        <v>#REF!</v>
      </c>
      <c r="R99" s="17" t="e">
        <f>VLOOKUP($A99,take1,18,FALSE)-#REF!</f>
        <v>#REF!</v>
      </c>
      <c r="S99" s="17" t="e">
        <f>VLOOKUP($A99,take1,19,FALSE)-#REF!</f>
        <v>#REF!</v>
      </c>
    </row>
    <row r="100" spans="1:19" x14ac:dyDescent="0.2">
      <c r="A100" t="e">
        <f>#REF!</f>
        <v>#REF!</v>
      </c>
      <c r="B100" s="17" t="e">
        <f>VLOOKUP(A100,take1,2,FALSE)-#REF!</f>
        <v>#REF!</v>
      </c>
      <c r="C100" s="17" t="e">
        <f>VLOOKUP(A100,take1,3,FALSE)-#REF!</f>
        <v>#REF!</v>
      </c>
      <c r="D100" s="17" t="e">
        <f>VLOOKUP($A100,take1,4,FALSE)-#REF!</f>
        <v>#REF!</v>
      </c>
      <c r="E100" s="17" t="e">
        <f>VLOOKUP($A100,take1,5,FALSE)-#REF!</f>
        <v>#REF!</v>
      </c>
      <c r="F100" s="17" t="e">
        <f>VLOOKUP($A100,take1,6,FALSE)-#REF!</f>
        <v>#REF!</v>
      </c>
      <c r="G100" s="17" t="e">
        <f>VLOOKUP($A100,take1,7,FALSE)-#REF!</f>
        <v>#REF!</v>
      </c>
      <c r="H100" s="17" t="e">
        <f>VLOOKUP($A100,take1,8,FALSE)-#REF!</f>
        <v>#REF!</v>
      </c>
      <c r="I100" s="17" t="e">
        <f>VLOOKUP($A100,take1,9,FALSE)-#REF!</f>
        <v>#REF!</v>
      </c>
      <c r="J100" s="17" t="e">
        <f>VLOOKUP($A100,take1,10,FALSE)-#REF!</f>
        <v>#REF!</v>
      </c>
      <c r="K100" s="17" t="e">
        <f>VLOOKUP($A100,take1,11,FALSE)-#REF!</f>
        <v>#REF!</v>
      </c>
      <c r="L100" s="17" t="e">
        <f>VLOOKUP($A100,take1,12,FALSE)-#REF!</f>
        <v>#REF!</v>
      </c>
      <c r="M100" s="17" t="e">
        <f>VLOOKUP($A100,take1,13,FALSE)-#REF!</f>
        <v>#REF!</v>
      </c>
      <c r="N100" s="17" t="e">
        <f>VLOOKUP($A100,take1,14,FALSE)-#REF!</f>
        <v>#REF!</v>
      </c>
      <c r="O100" s="17" t="e">
        <f>VLOOKUP($A100,take1,15,FALSE)-#REF!</f>
        <v>#REF!</v>
      </c>
      <c r="P100" s="17" t="e">
        <f>VLOOKUP($A100,take1,16,FALSE)-#REF!</f>
        <v>#REF!</v>
      </c>
      <c r="Q100" s="17" t="e">
        <f>VLOOKUP($A100,take1,17,FALSE)-#REF!</f>
        <v>#REF!</v>
      </c>
      <c r="R100" s="17" t="e">
        <f>VLOOKUP($A100,take1,18,FALSE)-#REF!</f>
        <v>#REF!</v>
      </c>
      <c r="S100" s="17" t="e">
        <f>VLOOKUP($A100,take1,19,FALSE)-#REF!</f>
        <v>#REF!</v>
      </c>
    </row>
    <row r="101" spans="1:19" x14ac:dyDescent="0.2">
      <c r="A101" t="e">
        <f>#REF!</f>
        <v>#REF!</v>
      </c>
      <c r="B101" s="17" t="e">
        <f>VLOOKUP(A101,take1,2,FALSE)-#REF!</f>
        <v>#REF!</v>
      </c>
      <c r="C101" s="17" t="e">
        <f>VLOOKUP(A101,take1,3,FALSE)-#REF!</f>
        <v>#REF!</v>
      </c>
      <c r="D101" s="17" t="e">
        <f>VLOOKUP($A101,take1,4,FALSE)-#REF!</f>
        <v>#REF!</v>
      </c>
      <c r="E101" s="17" t="e">
        <f>VLOOKUP($A101,take1,5,FALSE)-#REF!</f>
        <v>#REF!</v>
      </c>
      <c r="F101" s="17" t="e">
        <f>VLOOKUP($A101,take1,6,FALSE)-#REF!</f>
        <v>#REF!</v>
      </c>
      <c r="G101" s="17" t="e">
        <f>VLOOKUP($A101,take1,7,FALSE)-#REF!</f>
        <v>#REF!</v>
      </c>
      <c r="H101" s="17" t="e">
        <f>VLOOKUP($A101,take1,8,FALSE)-#REF!</f>
        <v>#REF!</v>
      </c>
      <c r="I101" s="17" t="e">
        <f>VLOOKUP($A101,take1,9,FALSE)-#REF!</f>
        <v>#REF!</v>
      </c>
      <c r="J101" s="17" t="e">
        <f>VLOOKUP($A101,take1,10,FALSE)-#REF!</f>
        <v>#REF!</v>
      </c>
      <c r="K101" s="17" t="e">
        <f>VLOOKUP($A101,take1,11,FALSE)-#REF!</f>
        <v>#REF!</v>
      </c>
      <c r="L101" s="17" t="e">
        <f>VLOOKUP($A101,take1,12,FALSE)-#REF!</f>
        <v>#REF!</v>
      </c>
      <c r="M101" s="17" t="e">
        <f>VLOOKUP($A101,take1,13,FALSE)-#REF!</f>
        <v>#REF!</v>
      </c>
      <c r="N101" s="17" t="e">
        <f>VLOOKUP($A101,take1,14,FALSE)-#REF!</f>
        <v>#REF!</v>
      </c>
      <c r="O101" s="17" t="e">
        <f>VLOOKUP($A101,take1,15,FALSE)-#REF!</f>
        <v>#REF!</v>
      </c>
      <c r="P101" s="17" t="e">
        <f>VLOOKUP($A101,take1,16,FALSE)-#REF!</f>
        <v>#REF!</v>
      </c>
      <c r="Q101" s="17" t="e">
        <f>VLOOKUP($A101,take1,17,FALSE)-#REF!</f>
        <v>#REF!</v>
      </c>
      <c r="R101" s="17" t="e">
        <f>VLOOKUP($A101,take1,18,FALSE)-#REF!</f>
        <v>#REF!</v>
      </c>
      <c r="S101" s="17" t="e">
        <f>VLOOKUP($A101,take1,19,FALSE)-#REF!</f>
        <v>#REF!</v>
      </c>
    </row>
    <row r="102" spans="1:19" x14ac:dyDescent="0.2">
      <c r="A102" t="e">
        <f>#REF!</f>
        <v>#REF!</v>
      </c>
      <c r="B102" s="17" t="e">
        <f>VLOOKUP(A102,take1,2,FALSE)-#REF!</f>
        <v>#REF!</v>
      </c>
      <c r="C102" s="17" t="e">
        <f>VLOOKUP(A102,take1,3,FALSE)-#REF!</f>
        <v>#REF!</v>
      </c>
      <c r="D102" s="17" t="e">
        <f>VLOOKUP($A102,take1,4,FALSE)-#REF!</f>
        <v>#REF!</v>
      </c>
      <c r="E102" s="17" t="e">
        <f>VLOOKUP($A102,take1,5,FALSE)-#REF!</f>
        <v>#REF!</v>
      </c>
      <c r="F102" s="17" t="e">
        <f>VLOOKUP($A102,take1,6,FALSE)-#REF!</f>
        <v>#REF!</v>
      </c>
      <c r="G102" s="17" t="e">
        <f>VLOOKUP($A102,take1,7,FALSE)-#REF!</f>
        <v>#REF!</v>
      </c>
      <c r="H102" s="17" t="e">
        <f>VLOOKUP($A102,take1,8,FALSE)-#REF!</f>
        <v>#REF!</v>
      </c>
      <c r="I102" s="17" t="e">
        <f>VLOOKUP($A102,take1,9,FALSE)-#REF!</f>
        <v>#REF!</v>
      </c>
      <c r="J102" s="17" t="e">
        <f>VLOOKUP($A102,take1,10,FALSE)-#REF!</f>
        <v>#REF!</v>
      </c>
      <c r="K102" s="17" t="e">
        <f>VLOOKUP($A102,take1,11,FALSE)-#REF!</f>
        <v>#REF!</v>
      </c>
      <c r="L102" s="17" t="e">
        <f>VLOOKUP($A102,take1,12,FALSE)-#REF!</f>
        <v>#REF!</v>
      </c>
      <c r="M102" s="17" t="e">
        <f>VLOOKUP($A102,take1,13,FALSE)-#REF!</f>
        <v>#REF!</v>
      </c>
      <c r="N102" s="17" t="e">
        <f>VLOOKUP($A102,take1,14,FALSE)-#REF!</f>
        <v>#REF!</v>
      </c>
      <c r="O102" s="17" t="e">
        <f>VLOOKUP($A102,take1,15,FALSE)-#REF!</f>
        <v>#REF!</v>
      </c>
      <c r="P102" s="17" t="e">
        <f>VLOOKUP($A102,take1,16,FALSE)-#REF!</f>
        <v>#REF!</v>
      </c>
      <c r="Q102" s="17" t="e">
        <f>VLOOKUP($A102,take1,17,FALSE)-#REF!</f>
        <v>#REF!</v>
      </c>
      <c r="R102" s="17" t="e">
        <f>VLOOKUP($A102,take1,18,FALSE)-#REF!</f>
        <v>#REF!</v>
      </c>
      <c r="S102" s="17" t="e">
        <f>VLOOKUP($A102,take1,19,FALSE)-#REF!</f>
        <v>#REF!</v>
      </c>
    </row>
    <row r="103" spans="1:19" x14ac:dyDescent="0.2">
      <c r="A103" t="e">
        <f>#REF!</f>
        <v>#REF!</v>
      </c>
      <c r="B103" s="17" t="e">
        <f>VLOOKUP(A103,take1,2,FALSE)-#REF!</f>
        <v>#REF!</v>
      </c>
      <c r="C103" s="17" t="e">
        <f>VLOOKUP(A103,take1,3,FALSE)-#REF!</f>
        <v>#REF!</v>
      </c>
      <c r="D103" s="17" t="e">
        <f>VLOOKUP($A103,take1,4,FALSE)-#REF!</f>
        <v>#REF!</v>
      </c>
      <c r="E103" s="17" t="e">
        <f>VLOOKUP($A103,take1,5,FALSE)-#REF!</f>
        <v>#REF!</v>
      </c>
      <c r="F103" s="17" t="e">
        <f>VLOOKUP($A103,take1,6,FALSE)-#REF!</f>
        <v>#REF!</v>
      </c>
      <c r="G103" s="17" t="e">
        <f>VLOOKUP($A103,take1,7,FALSE)-#REF!</f>
        <v>#REF!</v>
      </c>
      <c r="H103" s="17" t="e">
        <f>VLOOKUP($A103,take1,8,FALSE)-#REF!</f>
        <v>#REF!</v>
      </c>
      <c r="I103" s="17" t="e">
        <f>VLOOKUP($A103,take1,9,FALSE)-#REF!</f>
        <v>#REF!</v>
      </c>
      <c r="J103" s="17" t="e">
        <f>VLOOKUP($A103,take1,10,FALSE)-#REF!</f>
        <v>#REF!</v>
      </c>
      <c r="K103" s="17" t="e">
        <f>VLOOKUP($A103,take1,11,FALSE)-#REF!</f>
        <v>#REF!</v>
      </c>
      <c r="L103" s="17" t="e">
        <f>VLOOKUP($A103,take1,12,FALSE)-#REF!</f>
        <v>#REF!</v>
      </c>
      <c r="M103" s="17" t="e">
        <f>VLOOKUP($A103,take1,13,FALSE)-#REF!</f>
        <v>#REF!</v>
      </c>
      <c r="N103" s="17" t="e">
        <f>VLOOKUP($A103,take1,14,FALSE)-#REF!</f>
        <v>#REF!</v>
      </c>
      <c r="O103" s="17" t="e">
        <f>VLOOKUP($A103,take1,15,FALSE)-#REF!</f>
        <v>#REF!</v>
      </c>
      <c r="P103" s="17" t="e">
        <f>VLOOKUP($A103,take1,16,FALSE)-#REF!</f>
        <v>#REF!</v>
      </c>
      <c r="Q103" s="17" t="e">
        <f>VLOOKUP($A103,take1,17,FALSE)-#REF!</f>
        <v>#REF!</v>
      </c>
      <c r="R103" s="17" t="e">
        <f>VLOOKUP($A103,take1,18,FALSE)-#REF!</f>
        <v>#REF!</v>
      </c>
      <c r="S103" s="17" t="e">
        <f>VLOOKUP($A103,take1,19,FALSE)-#REF!</f>
        <v>#REF!</v>
      </c>
    </row>
    <row r="104" spans="1:19" x14ac:dyDescent="0.2">
      <c r="A104" t="e">
        <f>#REF!</f>
        <v>#REF!</v>
      </c>
      <c r="B104" s="17" t="e">
        <f>VLOOKUP(A104,take1,2,FALSE)-#REF!</f>
        <v>#REF!</v>
      </c>
      <c r="C104" s="17" t="e">
        <f>VLOOKUP(A104,take1,3,FALSE)-#REF!</f>
        <v>#REF!</v>
      </c>
      <c r="D104" s="17" t="e">
        <f>VLOOKUP($A104,take1,4,FALSE)-#REF!</f>
        <v>#REF!</v>
      </c>
      <c r="E104" s="17" t="e">
        <f>VLOOKUP($A104,take1,5,FALSE)-#REF!</f>
        <v>#REF!</v>
      </c>
      <c r="F104" s="17" t="e">
        <f>VLOOKUP($A104,take1,6,FALSE)-#REF!</f>
        <v>#REF!</v>
      </c>
      <c r="G104" s="17" t="e">
        <f>VLOOKUP($A104,take1,7,FALSE)-#REF!</f>
        <v>#REF!</v>
      </c>
      <c r="H104" s="17" t="e">
        <f>VLOOKUP($A104,take1,8,FALSE)-#REF!</f>
        <v>#REF!</v>
      </c>
      <c r="I104" s="17" t="e">
        <f>VLOOKUP($A104,take1,9,FALSE)-#REF!</f>
        <v>#REF!</v>
      </c>
      <c r="J104" s="17" t="e">
        <f>VLOOKUP($A104,take1,10,FALSE)-#REF!</f>
        <v>#REF!</v>
      </c>
      <c r="K104" s="17" t="e">
        <f>VLOOKUP($A104,take1,11,FALSE)-#REF!</f>
        <v>#REF!</v>
      </c>
      <c r="L104" s="17" t="e">
        <f>VLOOKUP($A104,take1,12,FALSE)-#REF!</f>
        <v>#REF!</v>
      </c>
      <c r="M104" s="17" t="e">
        <f>VLOOKUP($A104,take1,13,FALSE)-#REF!</f>
        <v>#REF!</v>
      </c>
      <c r="N104" s="17" t="e">
        <f>VLOOKUP($A104,take1,14,FALSE)-#REF!</f>
        <v>#REF!</v>
      </c>
      <c r="O104" s="17" t="e">
        <f>VLOOKUP($A104,take1,15,FALSE)-#REF!</f>
        <v>#REF!</v>
      </c>
      <c r="P104" s="17" t="e">
        <f>VLOOKUP($A104,take1,16,FALSE)-#REF!</f>
        <v>#REF!</v>
      </c>
      <c r="Q104" s="17" t="e">
        <f>VLOOKUP($A104,take1,17,FALSE)-#REF!</f>
        <v>#REF!</v>
      </c>
      <c r="R104" s="17" t="e">
        <f>VLOOKUP($A104,take1,18,FALSE)-#REF!</f>
        <v>#REF!</v>
      </c>
      <c r="S104" s="17" t="e">
        <f>VLOOKUP($A104,take1,19,FALSE)-#REF!</f>
        <v>#REF!</v>
      </c>
    </row>
    <row r="105" spans="1:19" x14ac:dyDescent="0.2">
      <c r="A105" t="e">
        <f>#REF!</f>
        <v>#REF!</v>
      </c>
      <c r="B105" s="17" t="e">
        <f>VLOOKUP(A105,take1,2,FALSE)-#REF!</f>
        <v>#REF!</v>
      </c>
      <c r="C105" s="17" t="e">
        <f>VLOOKUP(A105,take1,3,FALSE)-#REF!</f>
        <v>#REF!</v>
      </c>
      <c r="D105" s="17" t="e">
        <f>VLOOKUP($A105,take1,4,FALSE)-#REF!</f>
        <v>#REF!</v>
      </c>
      <c r="E105" s="17" t="e">
        <f>VLOOKUP($A105,take1,5,FALSE)-#REF!</f>
        <v>#REF!</v>
      </c>
      <c r="F105" s="17" t="e">
        <f>VLOOKUP($A105,take1,6,FALSE)-#REF!</f>
        <v>#REF!</v>
      </c>
      <c r="G105" s="17" t="e">
        <f>VLOOKUP($A105,take1,7,FALSE)-#REF!</f>
        <v>#REF!</v>
      </c>
      <c r="H105" s="17" t="e">
        <f>VLOOKUP($A105,take1,8,FALSE)-#REF!</f>
        <v>#REF!</v>
      </c>
      <c r="I105" s="17" t="e">
        <f>VLOOKUP($A105,take1,9,FALSE)-#REF!</f>
        <v>#REF!</v>
      </c>
      <c r="J105" s="17" t="e">
        <f>VLOOKUP($A105,take1,10,FALSE)-#REF!</f>
        <v>#REF!</v>
      </c>
      <c r="K105" s="17" t="e">
        <f>VLOOKUP($A105,take1,11,FALSE)-#REF!</f>
        <v>#REF!</v>
      </c>
      <c r="L105" s="17" t="e">
        <f>VLOOKUP($A105,take1,12,FALSE)-#REF!</f>
        <v>#REF!</v>
      </c>
      <c r="M105" s="17" t="e">
        <f>VLOOKUP($A105,take1,13,FALSE)-#REF!</f>
        <v>#REF!</v>
      </c>
      <c r="N105" s="17" t="e">
        <f>VLOOKUP($A105,take1,14,FALSE)-#REF!</f>
        <v>#REF!</v>
      </c>
      <c r="O105" s="17" t="e">
        <f>VLOOKUP($A105,take1,15,FALSE)-#REF!</f>
        <v>#REF!</v>
      </c>
      <c r="P105" s="17" t="e">
        <f>VLOOKUP($A105,take1,16,FALSE)-#REF!</f>
        <v>#REF!</v>
      </c>
      <c r="Q105" s="17" t="e">
        <f>VLOOKUP($A105,take1,17,FALSE)-#REF!</f>
        <v>#REF!</v>
      </c>
      <c r="R105" s="17" t="e">
        <f>VLOOKUP($A105,take1,18,FALSE)-#REF!</f>
        <v>#REF!</v>
      </c>
      <c r="S105" s="17" t="e">
        <f>VLOOKUP($A105,take1,19,FALSE)-#REF!</f>
        <v>#REF!</v>
      </c>
    </row>
    <row r="106" spans="1:19" x14ac:dyDescent="0.2">
      <c r="A106" t="e">
        <f>#REF!</f>
        <v>#REF!</v>
      </c>
      <c r="B106" s="17" t="e">
        <f>VLOOKUP(A106,take1,2,FALSE)-#REF!</f>
        <v>#REF!</v>
      </c>
      <c r="C106" s="17" t="e">
        <f>VLOOKUP(A106,take1,3,FALSE)-#REF!</f>
        <v>#REF!</v>
      </c>
      <c r="D106" s="17" t="e">
        <f>VLOOKUP($A106,take1,4,FALSE)-#REF!</f>
        <v>#REF!</v>
      </c>
      <c r="E106" s="17" t="e">
        <f>VLOOKUP($A106,take1,5,FALSE)-#REF!</f>
        <v>#REF!</v>
      </c>
      <c r="F106" s="17" t="e">
        <f>VLOOKUP($A106,take1,6,FALSE)-#REF!</f>
        <v>#REF!</v>
      </c>
      <c r="G106" s="17" t="e">
        <f>VLOOKUP($A106,take1,7,FALSE)-#REF!</f>
        <v>#REF!</v>
      </c>
      <c r="H106" s="17" t="e">
        <f>VLOOKUP($A106,take1,8,FALSE)-#REF!</f>
        <v>#REF!</v>
      </c>
      <c r="I106" s="17" t="e">
        <f>VLOOKUP($A106,take1,9,FALSE)-#REF!</f>
        <v>#REF!</v>
      </c>
      <c r="J106" s="17" t="e">
        <f>VLOOKUP($A106,take1,10,FALSE)-#REF!</f>
        <v>#REF!</v>
      </c>
      <c r="K106" s="17" t="e">
        <f>VLOOKUP($A106,take1,11,FALSE)-#REF!</f>
        <v>#REF!</v>
      </c>
      <c r="L106" s="17" t="e">
        <f>VLOOKUP($A106,take1,12,FALSE)-#REF!</f>
        <v>#REF!</v>
      </c>
      <c r="M106" s="17" t="e">
        <f>VLOOKUP($A106,take1,13,FALSE)-#REF!</f>
        <v>#REF!</v>
      </c>
      <c r="N106" s="17" t="e">
        <f>VLOOKUP($A106,take1,14,FALSE)-#REF!</f>
        <v>#REF!</v>
      </c>
      <c r="O106" s="17" t="e">
        <f>VLOOKUP($A106,take1,15,FALSE)-#REF!</f>
        <v>#REF!</v>
      </c>
      <c r="P106" s="17" t="e">
        <f>VLOOKUP($A106,take1,16,FALSE)-#REF!</f>
        <v>#REF!</v>
      </c>
      <c r="Q106" s="17" t="e">
        <f>VLOOKUP($A106,take1,17,FALSE)-#REF!</f>
        <v>#REF!</v>
      </c>
      <c r="R106" s="17" t="e">
        <f>VLOOKUP($A106,take1,18,FALSE)-#REF!</f>
        <v>#REF!</v>
      </c>
      <c r="S106" s="17" t="e">
        <f>VLOOKUP($A106,take1,19,FALSE)-#REF!</f>
        <v>#REF!</v>
      </c>
    </row>
    <row r="107" spans="1:19" x14ac:dyDescent="0.2">
      <c r="A107" t="e">
        <f>#REF!</f>
        <v>#REF!</v>
      </c>
      <c r="B107" s="17" t="e">
        <f>VLOOKUP(A107,take1,2,FALSE)-#REF!</f>
        <v>#REF!</v>
      </c>
      <c r="C107" s="17" t="e">
        <f>VLOOKUP(A107,take1,3,FALSE)-#REF!</f>
        <v>#REF!</v>
      </c>
      <c r="D107" s="17" t="e">
        <f>VLOOKUP($A107,take1,4,FALSE)-#REF!</f>
        <v>#REF!</v>
      </c>
      <c r="E107" s="17" t="e">
        <f>VLOOKUP($A107,take1,5,FALSE)-#REF!</f>
        <v>#REF!</v>
      </c>
      <c r="F107" s="17" t="e">
        <f>VLOOKUP($A107,take1,6,FALSE)-#REF!</f>
        <v>#REF!</v>
      </c>
      <c r="G107" s="17" t="e">
        <f>VLOOKUP($A107,take1,7,FALSE)-#REF!</f>
        <v>#REF!</v>
      </c>
      <c r="H107" s="17" t="e">
        <f>VLOOKUP($A107,take1,8,FALSE)-#REF!</f>
        <v>#REF!</v>
      </c>
      <c r="I107" s="17" t="e">
        <f>VLOOKUP($A107,take1,9,FALSE)-#REF!</f>
        <v>#REF!</v>
      </c>
      <c r="J107" s="17" t="e">
        <f>VLOOKUP($A107,take1,10,FALSE)-#REF!</f>
        <v>#REF!</v>
      </c>
      <c r="K107" s="17" t="e">
        <f>VLOOKUP($A107,take1,11,FALSE)-#REF!</f>
        <v>#REF!</v>
      </c>
      <c r="L107" s="17" t="e">
        <f>VLOOKUP($A107,take1,12,FALSE)-#REF!</f>
        <v>#REF!</v>
      </c>
      <c r="M107" s="17" t="e">
        <f>VLOOKUP($A107,take1,13,FALSE)-#REF!</f>
        <v>#REF!</v>
      </c>
      <c r="N107" s="17" t="e">
        <f>VLOOKUP($A107,take1,14,FALSE)-#REF!</f>
        <v>#REF!</v>
      </c>
      <c r="O107" s="17" t="e">
        <f>VLOOKUP($A107,take1,15,FALSE)-#REF!</f>
        <v>#REF!</v>
      </c>
      <c r="P107" s="17" t="e">
        <f>VLOOKUP($A107,take1,16,FALSE)-#REF!</f>
        <v>#REF!</v>
      </c>
      <c r="Q107" s="17" t="e">
        <f>VLOOKUP($A107,take1,17,FALSE)-#REF!</f>
        <v>#REF!</v>
      </c>
      <c r="R107" s="17" t="e">
        <f>VLOOKUP($A107,take1,18,FALSE)-#REF!</f>
        <v>#REF!</v>
      </c>
      <c r="S107" s="17" t="e">
        <f>VLOOKUP($A107,take1,19,FALSE)-#REF!</f>
        <v>#REF!</v>
      </c>
    </row>
    <row r="108" spans="1:19" x14ac:dyDescent="0.2">
      <c r="A108" t="e">
        <f>#REF!</f>
        <v>#REF!</v>
      </c>
      <c r="B108" s="17" t="e">
        <f>VLOOKUP(A108,take1,2,FALSE)-#REF!</f>
        <v>#REF!</v>
      </c>
      <c r="C108" s="17" t="e">
        <f>VLOOKUP(A108,take1,3,FALSE)-#REF!</f>
        <v>#REF!</v>
      </c>
      <c r="D108" s="17" t="e">
        <f>VLOOKUP($A108,take1,4,FALSE)-#REF!</f>
        <v>#REF!</v>
      </c>
      <c r="E108" s="17" t="e">
        <f>VLOOKUP($A108,take1,5,FALSE)-#REF!</f>
        <v>#REF!</v>
      </c>
      <c r="F108" s="17" t="e">
        <f>VLOOKUP($A108,take1,6,FALSE)-#REF!</f>
        <v>#REF!</v>
      </c>
      <c r="G108" s="17" t="e">
        <f>VLOOKUP($A108,take1,7,FALSE)-#REF!</f>
        <v>#REF!</v>
      </c>
      <c r="H108" s="17" t="e">
        <f>VLOOKUP($A108,take1,8,FALSE)-#REF!</f>
        <v>#REF!</v>
      </c>
      <c r="I108" s="17" t="e">
        <f>VLOOKUP($A108,take1,9,FALSE)-#REF!</f>
        <v>#REF!</v>
      </c>
      <c r="J108" s="17" t="e">
        <f>VLOOKUP($A108,take1,10,FALSE)-#REF!</f>
        <v>#REF!</v>
      </c>
      <c r="K108" s="17" t="e">
        <f>VLOOKUP($A108,take1,11,FALSE)-#REF!</f>
        <v>#REF!</v>
      </c>
      <c r="L108" s="17" t="e">
        <f>VLOOKUP($A108,take1,12,FALSE)-#REF!</f>
        <v>#REF!</v>
      </c>
      <c r="M108" s="17" t="e">
        <f>VLOOKUP($A108,take1,13,FALSE)-#REF!</f>
        <v>#REF!</v>
      </c>
      <c r="N108" s="17" t="e">
        <f>VLOOKUP($A108,take1,14,FALSE)-#REF!</f>
        <v>#REF!</v>
      </c>
      <c r="O108" s="17" t="e">
        <f>VLOOKUP($A108,take1,15,FALSE)-#REF!</f>
        <v>#REF!</v>
      </c>
      <c r="P108" s="17" t="e">
        <f>VLOOKUP($A108,take1,16,FALSE)-#REF!</f>
        <v>#REF!</v>
      </c>
      <c r="Q108" s="17" t="e">
        <f>VLOOKUP($A108,take1,17,FALSE)-#REF!</f>
        <v>#REF!</v>
      </c>
      <c r="R108" s="17" t="e">
        <f>VLOOKUP($A108,take1,18,FALSE)-#REF!</f>
        <v>#REF!</v>
      </c>
      <c r="S108" s="17" t="e">
        <f>VLOOKUP($A108,take1,19,FALSE)-#REF!</f>
        <v>#REF!</v>
      </c>
    </row>
    <row r="109" spans="1:19" x14ac:dyDescent="0.2">
      <c r="A109" t="e">
        <f>#REF!</f>
        <v>#REF!</v>
      </c>
      <c r="B109" s="17" t="e">
        <f>VLOOKUP(A109,take1,2,FALSE)-#REF!</f>
        <v>#REF!</v>
      </c>
      <c r="C109" s="17" t="e">
        <f>VLOOKUP(A109,take1,3,FALSE)-#REF!</f>
        <v>#REF!</v>
      </c>
      <c r="D109" s="17" t="e">
        <f>VLOOKUP($A109,take1,4,FALSE)-#REF!</f>
        <v>#REF!</v>
      </c>
      <c r="E109" s="17" t="e">
        <f>VLOOKUP($A109,take1,5,FALSE)-#REF!</f>
        <v>#REF!</v>
      </c>
      <c r="F109" s="17" t="e">
        <f>VLOOKUP($A109,take1,6,FALSE)-#REF!</f>
        <v>#REF!</v>
      </c>
      <c r="G109" s="17" t="e">
        <f>VLOOKUP($A109,take1,7,FALSE)-#REF!</f>
        <v>#REF!</v>
      </c>
      <c r="H109" s="17" t="e">
        <f>VLOOKUP($A109,take1,8,FALSE)-#REF!</f>
        <v>#REF!</v>
      </c>
      <c r="I109" s="17" t="e">
        <f>VLOOKUP($A109,take1,9,FALSE)-#REF!</f>
        <v>#REF!</v>
      </c>
      <c r="J109" s="17" t="e">
        <f>VLOOKUP($A109,take1,10,FALSE)-#REF!</f>
        <v>#REF!</v>
      </c>
      <c r="K109" s="17" t="e">
        <f>VLOOKUP($A109,take1,11,FALSE)-#REF!</f>
        <v>#REF!</v>
      </c>
      <c r="L109" s="17" t="e">
        <f>VLOOKUP($A109,take1,12,FALSE)-#REF!</f>
        <v>#REF!</v>
      </c>
      <c r="M109" s="17" t="e">
        <f>VLOOKUP($A109,take1,13,FALSE)-#REF!</f>
        <v>#REF!</v>
      </c>
      <c r="N109" s="17" t="e">
        <f>VLOOKUP($A109,take1,14,FALSE)-#REF!</f>
        <v>#REF!</v>
      </c>
      <c r="O109" s="17" t="e">
        <f>VLOOKUP($A109,take1,15,FALSE)-#REF!</f>
        <v>#REF!</v>
      </c>
      <c r="P109" s="17" t="e">
        <f>VLOOKUP($A109,take1,16,FALSE)-#REF!</f>
        <v>#REF!</v>
      </c>
      <c r="Q109" s="17" t="e">
        <f>VLOOKUP($A109,take1,17,FALSE)-#REF!</f>
        <v>#REF!</v>
      </c>
      <c r="R109" s="17" t="e">
        <f>VLOOKUP($A109,take1,18,FALSE)-#REF!</f>
        <v>#REF!</v>
      </c>
      <c r="S109" s="17" t="e">
        <f>VLOOKUP($A109,take1,19,FALSE)-#REF!</f>
        <v>#REF!</v>
      </c>
    </row>
    <row r="110" spans="1:19" x14ac:dyDescent="0.2">
      <c r="A110" t="e">
        <f>#REF!</f>
        <v>#REF!</v>
      </c>
      <c r="B110" s="17" t="e">
        <f>VLOOKUP(A110,take1,2,FALSE)-#REF!</f>
        <v>#REF!</v>
      </c>
      <c r="C110" s="17" t="e">
        <f>VLOOKUP(A110,take1,3,FALSE)-#REF!</f>
        <v>#REF!</v>
      </c>
      <c r="D110" s="17" t="e">
        <f>VLOOKUP($A110,take1,4,FALSE)-#REF!</f>
        <v>#REF!</v>
      </c>
      <c r="E110" s="17" t="e">
        <f>VLOOKUP($A110,take1,5,FALSE)-#REF!</f>
        <v>#REF!</v>
      </c>
      <c r="F110" s="17" t="e">
        <f>VLOOKUP($A110,take1,6,FALSE)-#REF!</f>
        <v>#REF!</v>
      </c>
      <c r="G110" s="17" t="e">
        <f>VLOOKUP($A110,take1,7,FALSE)-#REF!</f>
        <v>#REF!</v>
      </c>
      <c r="H110" s="17" t="e">
        <f>VLOOKUP($A110,take1,8,FALSE)-#REF!</f>
        <v>#REF!</v>
      </c>
      <c r="I110" s="17" t="e">
        <f>VLOOKUP($A110,take1,9,FALSE)-#REF!</f>
        <v>#REF!</v>
      </c>
      <c r="J110" s="17" t="e">
        <f>VLOOKUP($A110,take1,10,FALSE)-#REF!</f>
        <v>#REF!</v>
      </c>
      <c r="K110" s="17" t="e">
        <f>VLOOKUP($A110,take1,11,FALSE)-#REF!</f>
        <v>#REF!</v>
      </c>
      <c r="L110" s="17" t="e">
        <f>VLOOKUP($A110,take1,12,FALSE)-#REF!</f>
        <v>#REF!</v>
      </c>
      <c r="M110" s="17" t="e">
        <f>VLOOKUP($A110,take1,13,FALSE)-#REF!</f>
        <v>#REF!</v>
      </c>
      <c r="N110" s="17" t="e">
        <f>VLOOKUP($A110,take1,14,FALSE)-#REF!</f>
        <v>#REF!</v>
      </c>
      <c r="O110" s="17" t="e">
        <f>VLOOKUP($A110,take1,15,FALSE)-#REF!</f>
        <v>#REF!</v>
      </c>
      <c r="P110" s="17" t="e">
        <f>VLOOKUP($A110,take1,16,FALSE)-#REF!</f>
        <v>#REF!</v>
      </c>
      <c r="Q110" s="17" t="e">
        <f>VLOOKUP($A110,take1,17,FALSE)-#REF!</f>
        <v>#REF!</v>
      </c>
      <c r="R110" s="17" t="e">
        <f>VLOOKUP($A110,take1,18,FALSE)-#REF!</f>
        <v>#REF!</v>
      </c>
      <c r="S110" s="17" t="e">
        <f>VLOOKUP($A110,take1,19,FALSE)-#REF!</f>
        <v>#REF!</v>
      </c>
    </row>
    <row r="111" spans="1:19" x14ac:dyDescent="0.2">
      <c r="A111" t="e">
        <f>#REF!</f>
        <v>#REF!</v>
      </c>
      <c r="B111" s="17" t="e">
        <f>VLOOKUP(A111,take1,2,FALSE)-#REF!</f>
        <v>#REF!</v>
      </c>
      <c r="C111" s="17" t="e">
        <f>VLOOKUP(A111,take1,3,FALSE)-#REF!</f>
        <v>#REF!</v>
      </c>
      <c r="D111" s="17" t="e">
        <f>VLOOKUP($A111,take1,4,FALSE)-#REF!</f>
        <v>#REF!</v>
      </c>
      <c r="E111" s="17" t="e">
        <f>VLOOKUP($A111,take1,5,FALSE)-#REF!</f>
        <v>#REF!</v>
      </c>
      <c r="F111" s="17" t="e">
        <f>VLOOKUP($A111,take1,6,FALSE)-#REF!</f>
        <v>#REF!</v>
      </c>
      <c r="G111" s="17" t="e">
        <f>VLOOKUP($A111,take1,7,FALSE)-#REF!</f>
        <v>#REF!</v>
      </c>
      <c r="H111" s="17" t="e">
        <f>VLOOKUP($A111,take1,8,FALSE)-#REF!</f>
        <v>#REF!</v>
      </c>
      <c r="I111" s="17" t="e">
        <f>VLOOKUP($A111,take1,9,FALSE)-#REF!</f>
        <v>#REF!</v>
      </c>
      <c r="J111" s="17" t="e">
        <f>VLOOKUP($A111,take1,10,FALSE)-#REF!</f>
        <v>#REF!</v>
      </c>
      <c r="K111" s="17" t="e">
        <f>VLOOKUP($A111,take1,11,FALSE)-#REF!</f>
        <v>#REF!</v>
      </c>
      <c r="L111" s="17" t="e">
        <f>VLOOKUP($A111,take1,12,FALSE)-#REF!</f>
        <v>#REF!</v>
      </c>
      <c r="M111" s="17" t="e">
        <f>VLOOKUP($A111,take1,13,FALSE)-#REF!</f>
        <v>#REF!</v>
      </c>
      <c r="N111" s="17" t="e">
        <f>VLOOKUP($A111,take1,14,FALSE)-#REF!</f>
        <v>#REF!</v>
      </c>
      <c r="O111" s="17" t="e">
        <f>VLOOKUP($A111,take1,15,FALSE)-#REF!</f>
        <v>#REF!</v>
      </c>
      <c r="P111" s="17" t="e">
        <f>VLOOKUP($A111,take1,16,FALSE)-#REF!</f>
        <v>#REF!</v>
      </c>
      <c r="Q111" s="17" t="e">
        <f>VLOOKUP($A111,take1,17,FALSE)-#REF!</f>
        <v>#REF!</v>
      </c>
      <c r="R111" s="17" t="e">
        <f>VLOOKUP($A111,take1,18,FALSE)-#REF!</f>
        <v>#REF!</v>
      </c>
      <c r="S111" s="17" t="e">
        <f>VLOOKUP($A111,take1,19,FALSE)-#REF!</f>
        <v>#REF!</v>
      </c>
    </row>
    <row r="112" spans="1:19" x14ac:dyDescent="0.2">
      <c r="A112" t="e">
        <f>#REF!</f>
        <v>#REF!</v>
      </c>
      <c r="B112" s="17" t="e">
        <f>VLOOKUP(A112,take1,2,FALSE)-#REF!</f>
        <v>#REF!</v>
      </c>
      <c r="C112" s="17" t="e">
        <f>VLOOKUP(A112,take1,3,FALSE)-#REF!</f>
        <v>#REF!</v>
      </c>
      <c r="D112" s="17" t="e">
        <f>VLOOKUP($A112,take1,4,FALSE)-#REF!</f>
        <v>#REF!</v>
      </c>
      <c r="E112" s="17" t="e">
        <f>VLOOKUP($A112,take1,5,FALSE)-#REF!</f>
        <v>#REF!</v>
      </c>
      <c r="F112" s="17" t="e">
        <f>VLOOKUP($A112,take1,6,FALSE)-#REF!</f>
        <v>#REF!</v>
      </c>
      <c r="G112" s="17" t="e">
        <f>VLOOKUP($A112,take1,7,FALSE)-#REF!</f>
        <v>#REF!</v>
      </c>
      <c r="H112" s="17" t="e">
        <f>VLOOKUP($A112,take1,8,FALSE)-#REF!</f>
        <v>#REF!</v>
      </c>
      <c r="I112" s="17" t="e">
        <f>VLOOKUP($A112,take1,9,FALSE)-#REF!</f>
        <v>#REF!</v>
      </c>
      <c r="J112" s="17" t="e">
        <f>VLOOKUP($A112,take1,10,FALSE)-#REF!</f>
        <v>#REF!</v>
      </c>
      <c r="K112" s="17" t="e">
        <f>VLOOKUP($A112,take1,11,FALSE)-#REF!</f>
        <v>#REF!</v>
      </c>
      <c r="L112" s="17" t="e">
        <f>VLOOKUP($A112,take1,12,FALSE)-#REF!</f>
        <v>#REF!</v>
      </c>
      <c r="M112" s="17" t="e">
        <f>VLOOKUP($A112,take1,13,FALSE)-#REF!</f>
        <v>#REF!</v>
      </c>
      <c r="N112" s="17" t="e">
        <f>VLOOKUP($A112,take1,14,FALSE)-#REF!</f>
        <v>#REF!</v>
      </c>
      <c r="O112" s="17" t="e">
        <f>VLOOKUP($A112,take1,15,FALSE)-#REF!</f>
        <v>#REF!</v>
      </c>
      <c r="P112" s="17" t="e">
        <f>VLOOKUP($A112,take1,16,FALSE)-#REF!</f>
        <v>#REF!</v>
      </c>
      <c r="Q112" s="17" t="e">
        <f>VLOOKUP($A112,take1,17,FALSE)-#REF!</f>
        <v>#REF!</v>
      </c>
      <c r="R112" s="17" t="e">
        <f>VLOOKUP($A112,take1,18,FALSE)-#REF!</f>
        <v>#REF!</v>
      </c>
      <c r="S112" s="17" t="e">
        <f>VLOOKUP($A112,take1,19,FALSE)-#REF!</f>
        <v>#REF!</v>
      </c>
    </row>
    <row r="113" spans="1:19" x14ac:dyDescent="0.2">
      <c r="A113" t="e">
        <f>#REF!</f>
        <v>#REF!</v>
      </c>
      <c r="B113" s="17" t="e">
        <f>VLOOKUP(A113,take1,2,FALSE)-#REF!</f>
        <v>#REF!</v>
      </c>
      <c r="C113" s="17" t="e">
        <f>VLOOKUP(A113,take1,3,FALSE)-#REF!</f>
        <v>#REF!</v>
      </c>
      <c r="D113" s="17" t="e">
        <f>VLOOKUP($A113,take1,4,FALSE)-#REF!</f>
        <v>#REF!</v>
      </c>
      <c r="E113" s="17" t="e">
        <f>VLOOKUP($A113,take1,5,FALSE)-#REF!</f>
        <v>#REF!</v>
      </c>
      <c r="F113" s="17" t="e">
        <f>VLOOKUP($A113,take1,6,FALSE)-#REF!</f>
        <v>#REF!</v>
      </c>
      <c r="G113" s="17" t="e">
        <f>VLOOKUP($A113,take1,7,FALSE)-#REF!</f>
        <v>#REF!</v>
      </c>
      <c r="H113" s="17" t="e">
        <f>VLOOKUP($A113,take1,8,FALSE)-#REF!</f>
        <v>#REF!</v>
      </c>
      <c r="I113" s="17" t="e">
        <f>VLOOKUP($A113,take1,9,FALSE)-#REF!</f>
        <v>#REF!</v>
      </c>
      <c r="J113" s="17" t="e">
        <f>VLOOKUP($A113,take1,10,FALSE)-#REF!</f>
        <v>#REF!</v>
      </c>
      <c r="K113" s="17" t="e">
        <f>VLOOKUP($A113,take1,11,FALSE)-#REF!</f>
        <v>#REF!</v>
      </c>
      <c r="L113" s="17" t="e">
        <f>VLOOKUP($A113,take1,12,FALSE)-#REF!</f>
        <v>#REF!</v>
      </c>
      <c r="M113" s="17" t="e">
        <f>VLOOKUP($A113,take1,13,FALSE)-#REF!</f>
        <v>#REF!</v>
      </c>
      <c r="N113" s="17" t="e">
        <f>VLOOKUP($A113,take1,14,FALSE)-#REF!</f>
        <v>#REF!</v>
      </c>
      <c r="O113" s="17" t="e">
        <f>VLOOKUP($A113,take1,15,FALSE)-#REF!</f>
        <v>#REF!</v>
      </c>
      <c r="P113" s="17" t="e">
        <f>VLOOKUP($A113,take1,16,FALSE)-#REF!</f>
        <v>#REF!</v>
      </c>
      <c r="Q113" s="17" t="e">
        <f>VLOOKUP($A113,take1,17,FALSE)-#REF!</f>
        <v>#REF!</v>
      </c>
      <c r="R113" s="17" t="e">
        <f>VLOOKUP($A113,take1,18,FALSE)-#REF!</f>
        <v>#REF!</v>
      </c>
      <c r="S113" s="17" t="e">
        <f>VLOOKUP($A113,take1,19,FALSE)-#REF!</f>
        <v>#REF!</v>
      </c>
    </row>
    <row r="114" spans="1:19" x14ac:dyDescent="0.2">
      <c r="A114" t="e">
        <f>#REF!</f>
        <v>#REF!</v>
      </c>
      <c r="B114" s="17" t="e">
        <f>VLOOKUP(A114,take1,2,FALSE)-#REF!</f>
        <v>#REF!</v>
      </c>
      <c r="C114" s="17" t="e">
        <f>VLOOKUP(A114,take1,3,FALSE)-#REF!</f>
        <v>#REF!</v>
      </c>
      <c r="D114" s="17" t="e">
        <f>VLOOKUP($A114,take1,4,FALSE)-#REF!</f>
        <v>#REF!</v>
      </c>
      <c r="E114" s="17" t="e">
        <f>VLOOKUP($A114,take1,5,FALSE)-#REF!</f>
        <v>#REF!</v>
      </c>
      <c r="F114" s="17" t="e">
        <f>VLOOKUP($A114,take1,6,FALSE)-#REF!</f>
        <v>#REF!</v>
      </c>
      <c r="G114" s="17" t="e">
        <f>VLOOKUP($A114,take1,7,FALSE)-#REF!</f>
        <v>#REF!</v>
      </c>
      <c r="H114" s="17" t="e">
        <f>VLOOKUP($A114,take1,8,FALSE)-#REF!</f>
        <v>#REF!</v>
      </c>
      <c r="I114" s="17" t="e">
        <f>VLOOKUP($A114,take1,9,FALSE)-#REF!</f>
        <v>#REF!</v>
      </c>
      <c r="J114" s="17" t="e">
        <f>VLOOKUP($A114,take1,10,FALSE)-#REF!</f>
        <v>#REF!</v>
      </c>
      <c r="K114" s="17" t="e">
        <f>VLOOKUP($A114,take1,11,FALSE)-#REF!</f>
        <v>#REF!</v>
      </c>
      <c r="L114" s="17" t="e">
        <f>VLOOKUP($A114,take1,12,FALSE)-#REF!</f>
        <v>#REF!</v>
      </c>
      <c r="M114" s="17" t="e">
        <f>VLOOKUP($A114,take1,13,FALSE)-#REF!</f>
        <v>#REF!</v>
      </c>
      <c r="N114" s="17" t="e">
        <f>VLOOKUP($A114,take1,14,FALSE)-#REF!</f>
        <v>#REF!</v>
      </c>
      <c r="O114" s="17" t="e">
        <f>VLOOKUP($A114,take1,15,FALSE)-#REF!</f>
        <v>#REF!</v>
      </c>
      <c r="P114" s="17" t="e">
        <f>VLOOKUP($A114,take1,16,FALSE)-#REF!</f>
        <v>#REF!</v>
      </c>
      <c r="Q114" s="17" t="e">
        <f>VLOOKUP($A114,take1,17,FALSE)-#REF!</f>
        <v>#REF!</v>
      </c>
      <c r="R114" s="17" t="e">
        <f>VLOOKUP($A114,take1,18,FALSE)-#REF!</f>
        <v>#REF!</v>
      </c>
      <c r="S114" s="17" t="e">
        <f>VLOOKUP($A114,take1,19,FALSE)-#REF!</f>
        <v>#REF!</v>
      </c>
    </row>
    <row r="115" spans="1:19" x14ac:dyDescent="0.2">
      <c r="A115" t="e">
        <f>#REF!</f>
        <v>#REF!</v>
      </c>
      <c r="B115" s="17" t="e">
        <f>VLOOKUP(A115,take1,2,FALSE)-#REF!</f>
        <v>#REF!</v>
      </c>
      <c r="C115" s="17" t="e">
        <f>VLOOKUP(A115,take1,3,FALSE)-#REF!</f>
        <v>#REF!</v>
      </c>
      <c r="D115" s="17" t="e">
        <f>VLOOKUP($A115,take1,4,FALSE)-#REF!</f>
        <v>#REF!</v>
      </c>
      <c r="E115" s="17" t="e">
        <f>VLOOKUP($A115,take1,5,FALSE)-#REF!</f>
        <v>#REF!</v>
      </c>
      <c r="F115" s="17" t="e">
        <f>VLOOKUP($A115,take1,6,FALSE)-#REF!</f>
        <v>#REF!</v>
      </c>
      <c r="G115" s="17" t="e">
        <f>VLOOKUP($A115,take1,7,FALSE)-#REF!</f>
        <v>#REF!</v>
      </c>
      <c r="H115" s="17" t="e">
        <f>VLOOKUP($A115,take1,8,FALSE)-#REF!</f>
        <v>#REF!</v>
      </c>
      <c r="I115" s="17" t="e">
        <f>VLOOKUP($A115,take1,9,FALSE)-#REF!</f>
        <v>#REF!</v>
      </c>
      <c r="J115" s="17" t="e">
        <f>VLOOKUP($A115,take1,10,FALSE)-#REF!</f>
        <v>#REF!</v>
      </c>
      <c r="K115" s="17" t="e">
        <f>VLOOKUP($A115,take1,11,FALSE)-#REF!</f>
        <v>#REF!</v>
      </c>
      <c r="L115" s="17" t="e">
        <f>VLOOKUP($A115,take1,12,FALSE)-#REF!</f>
        <v>#REF!</v>
      </c>
      <c r="M115" s="17" t="e">
        <f>VLOOKUP($A115,take1,13,FALSE)-#REF!</f>
        <v>#REF!</v>
      </c>
      <c r="N115" s="17" t="e">
        <f>VLOOKUP($A115,take1,14,FALSE)-#REF!</f>
        <v>#REF!</v>
      </c>
      <c r="O115" s="17" t="e">
        <f>VLOOKUP($A115,take1,15,FALSE)-#REF!</f>
        <v>#REF!</v>
      </c>
      <c r="P115" s="17" t="e">
        <f>VLOOKUP($A115,take1,16,FALSE)-#REF!</f>
        <v>#REF!</v>
      </c>
      <c r="Q115" s="17" t="e">
        <f>VLOOKUP($A115,take1,17,FALSE)-#REF!</f>
        <v>#REF!</v>
      </c>
      <c r="R115" s="17" t="e">
        <f>VLOOKUP($A115,take1,18,FALSE)-#REF!</f>
        <v>#REF!</v>
      </c>
      <c r="S115" s="17" t="e">
        <f>VLOOKUP($A115,take1,19,FALSE)-#REF!</f>
        <v>#REF!</v>
      </c>
    </row>
    <row r="116" spans="1:19" x14ac:dyDescent="0.2">
      <c r="A116" t="e">
        <f>#REF!</f>
        <v>#REF!</v>
      </c>
      <c r="B116" s="17" t="e">
        <f>VLOOKUP(A116,take1,2,FALSE)-#REF!</f>
        <v>#REF!</v>
      </c>
      <c r="C116" s="17" t="e">
        <f>VLOOKUP(A116,take1,3,FALSE)-#REF!</f>
        <v>#REF!</v>
      </c>
      <c r="D116" s="17" t="e">
        <f>VLOOKUP($A116,take1,4,FALSE)-#REF!</f>
        <v>#REF!</v>
      </c>
      <c r="E116" s="17" t="e">
        <f>VLOOKUP($A116,take1,5,FALSE)-#REF!</f>
        <v>#REF!</v>
      </c>
      <c r="F116" s="17" t="e">
        <f>VLOOKUP($A116,take1,6,FALSE)-#REF!</f>
        <v>#REF!</v>
      </c>
      <c r="G116" s="17" t="e">
        <f>VLOOKUP($A116,take1,7,FALSE)-#REF!</f>
        <v>#REF!</v>
      </c>
      <c r="H116" s="17" t="e">
        <f>VLOOKUP($A116,take1,8,FALSE)-#REF!</f>
        <v>#REF!</v>
      </c>
      <c r="I116" s="17" t="e">
        <f>VLOOKUP($A116,take1,9,FALSE)-#REF!</f>
        <v>#REF!</v>
      </c>
      <c r="J116" s="17" t="e">
        <f>VLOOKUP($A116,take1,10,FALSE)-#REF!</f>
        <v>#REF!</v>
      </c>
      <c r="K116" s="17" t="e">
        <f>VLOOKUP($A116,take1,11,FALSE)-#REF!</f>
        <v>#REF!</v>
      </c>
      <c r="L116" s="17" t="e">
        <f>VLOOKUP($A116,take1,12,FALSE)-#REF!</f>
        <v>#REF!</v>
      </c>
      <c r="M116" s="17" t="e">
        <f>VLOOKUP($A116,take1,13,FALSE)-#REF!</f>
        <v>#REF!</v>
      </c>
      <c r="N116" s="17" t="e">
        <f>VLOOKUP($A116,take1,14,FALSE)-#REF!</f>
        <v>#REF!</v>
      </c>
      <c r="O116" s="17" t="e">
        <f>VLOOKUP($A116,take1,15,FALSE)-#REF!</f>
        <v>#REF!</v>
      </c>
      <c r="P116" s="17" t="e">
        <f>VLOOKUP($A116,take1,16,FALSE)-#REF!</f>
        <v>#REF!</v>
      </c>
      <c r="Q116" s="17" t="e">
        <f>VLOOKUP($A116,take1,17,FALSE)-#REF!</f>
        <v>#REF!</v>
      </c>
      <c r="R116" s="17" t="e">
        <f>VLOOKUP($A116,take1,18,FALSE)-#REF!</f>
        <v>#REF!</v>
      </c>
      <c r="S116" s="17" t="e">
        <f>VLOOKUP($A116,take1,19,FALSE)-#REF!</f>
        <v>#REF!</v>
      </c>
    </row>
    <row r="117" spans="1:19" x14ac:dyDescent="0.2">
      <c r="A117" t="e">
        <f>#REF!</f>
        <v>#REF!</v>
      </c>
      <c r="B117" s="17" t="e">
        <f>VLOOKUP(A117,take1,2,FALSE)-#REF!</f>
        <v>#REF!</v>
      </c>
      <c r="C117" s="17" t="e">
        <f>VLOOKUP(A117,take1,3,FALSE)-#REF!</f>
        <v>#REF!</v>
      </c>
      <c r="D117" s="17" t="e">
        <f>VLOOKUP($A117,take1,4,FALSE)-#REF!</f>
        <v>#REF!</v>
      </c>
      <c r="E117" s="17" t="e">
        <f>VLOOKUP($A117,take1,5,FALSE)-#REF!</f>
        <v>#REF!</v>
      </c>
      <c r="F117" s="17" t="e">
        <f>VLOOKUP($A117,take1,6,FALSE)-#REF!</f>
        <v>#REF!</v>
      </c>
      <c r="G117" s="17" t="e">
        <f>VLOOKUP($A117,take1,7,FALSE)-#REF!</f>
        <v>#REF!</v>
      </c>
      <c r="H117" s="17" t="e">
        <f>VLOOKUP($A117,take1,8,FALSE)-#REF!</f>
        <v>#REF!</v>
      </c>
      <c r="I117" s="17" t="e">
        <f>VLOOKUP($A117,take1,9,FALSE)-#REF!</f>
        <v>#REF!</v>
      </c>
      <c r="J117" s="17" t="e">
        <f>VLOOKUP($A117,take1,10,FALSE)-#REF!</f>
        <v>#REF!</v>
      </c>
      <c r="K117" s="17" t="e">
        <f>VLOOKUP($A117,take1,11,FALSE)-#REF!</f>
        <v>#REF!</v>
      </c>
      <c r="L117" s="17" t="e">
        <f>VLOOKUP($A117,take1,12,FALSE)-#REF!</f>
        <v>#REF!</v>
      </c>
      <c r="M117" s="17" t="e">
        <f>VLOOKUP($A117,take1,13,FALSE)-#REF!</f>
        <v>#REF!</v>
      </c>
      <c r="N117" s="17" t="e">
        <f>VLOOKUP($A117,take1,14,FALSE)-#REF!</f>
        <v>#REF!</v>
      </c>
      <c r="O117" s="17" t="e">
        <f>VLOOKUP($A117,take1,15,FALSE)-#REF!</f>
        <v>#REF!</v>
      </c>
      <c r="P117" s="17" t="e">
        <f>VLOOKUP($A117,take1,16,FALSE)-#REF!</f>
        <v>#REF!</v>
      </c>
      <c r="Q117" s="17" t="e">
        <f>VLOOKUP($A117,take1,17,FALSE)-#REF!</f>
        <v>#REF!</v>
      </c>
      <c r="R117" s="17" t="e">
        <f>VLOOKUP($A117,take1,18,FALSE)-#REF!</f>
        <v>#REF!</v>
      </c>
      <c r="S117" s="17" t="e">
        <f>VLOOKUP($A117,take1,19,FALSE)-#REF!</f>
        <v>#REF!</v>
      </c>
    </row>
    <row r="118" spans="1:19" x14ac:dyDescent="0.2">
      <c r="A118" t="e">
        <f>#REF!</f>
        <v>#REF!</v>
      </c>
      <c r="B118" s="17" t="e">
        <f>VLOOKUP(A118,take1,2,FALSE)-#REF!</f>
        <v>#REF!</v>
      </c>
      <c r="C118" s="17" t="e">
        <f>VLOOKUP(A118,take1,3,FALSE)-#REF!</f>
        <v>#REF!</v>
      </c>
      <c r="D118" s="17" t="e">
        <f>VLOOKUP($A118,take1,4,FALSE)-#REF!</f>
        <v>#REF!</v>
      </c>
      <c r="E118" s="17" t="e">
        <f>VLOOKUP($A118,take1,5,FALSE)-#REF!</f>
        <v>#REF!</v>
      </c>
      <c r="F118" s="17" t="e">
        <f>VLOOKUP($A118,take1,6,FALSE)-#REF!</f>
        <v>#REF!</v>
      </c>
      <c r="G118" s="17" t="e">
        <f>VLOOKUP($A118,take1,7,FALSE)-#REF!</f>
        <v>#REF!</v>
      </c>
      <c r="H118" s="17" t="e">
        <f>VLOOKUP($A118,take1,8,FALSE)-#REF!</f>
        <v>#REF!</v>
      </c>
      <c r="I118" s="17" t="e">
        <f>VLOOKUP($A118,take1,9,FALSE)-#REF!</f>
        <v>#REF!</v>
      </c>
      <c r="J118" s="17" t="e">
        <f>VLOOKUP($A118,take1,10,FALSE)-#REF!</f>
        <v>#REF!</v>
      </c>
      <c r="K118" s="17" t="e">
        <f>VLOOKUP($A118,take1,11,FALSE)-#REF!</f>
        <v>#REF!</v>
      </c>
      <c r="L118" s="17" t="e">
        <f>VLOOKUP($A118,take1,12,FALSE)-#REF!</f>
        <v>#REF!</v>
      </c>
      <c r="M118" s="17" t="e">
        <f>VLOOKUP($A118,take1,13,FALSE)-#REF!</f>
        <v>#REF!</v>
      </c>
      <c r="N118" s="17" t="e">
        <f>VLOOKUP($A118,take1,14,FALSE)-#REF!</f>
        <v>#REF!</v>
      </c>
      <c r="O118" s="17" t="e">
        <f>VLOOKUP($A118,take1,15,FALSE)-#REF!</f>
        <v>#REF!</v>
      </c>
      <c r="P118" s="17" t="e">
        <f>VLOOKUP($A118,take1,16,FALSE)-#REF!</f>
        <v>#REF!</v>
      </c>
      <c r="Q118" s="17" t="e">
        <f>VLOOKUP($A118,take1,17,FALSE)-#REF!</f>
        <v>#REF!</v>
      </c>
      <c r="R118" s="17" t="e">
        <f>VLOOKUP($A118,take1,18,FALSE)-#REF!</f>
        <v>#REF!</v>
      </c>
      <c r="S118" s="17" t="e">
        <f>VLOOKUP($A118,take1,19,FALSE)-#REF!</f>
        <v>#REF!</v>
      </c>
    </row>
    <row r="119" spans="1:19" x14ac:dyDescent="0.2">
      <c r="A119" t="e">
        <f>#REF!</f>
        <v>#REF!</v>
      </c>
      <c r="B119" s="17" t="e">
        <f>VLOOKUP(A119,take1,2,FALSE)-#REF!</f>
        <v>#REF!</v>
      </c>
      <c r="C119" s="17" t="e">
        <f>VLOOKUP(A119,take1,3,FALSE)-#REF!</f>
        <v>#REF!</v>
      </c>
      <c r="D119" s="17" t="e">
        <f>VLOOKUP($A119,take1,4,FALSE)-#REF!</f>
        <v>#REF!</v>
      </c>
      <c r="E119" s="17" t="e">
        <f>VLOOKUP($A119,take1,5,FALSE)-#REF!</f>
        <v>#REF!</v>
      </c>
      <c r="F119" s="17" t="e">
        <f>VLOOKUP($A119,take1,6,FALSE)-#REF!</f>
        <v>#REF!</v>
      </c>
      <c r="G119" s="17" t="e">
        <f>VLOOKUP($A119,take1,7,FALSE)-#REF!</f>
        <v>#REF!</v>
      </c>
      <c r="H119" s="17" t="e">
        <f>VLOOKUP($A119,take1,8,FALSE)-#REF!</f>
        <v>#REF!</v>
      </c>
      <c r="I119" s="17" t="e">
        <f>VLOOKUP($A119,take1,9,FALSE)-#REF!</f>
        <v>#REF!</v>
      </c>
      <c r="J119" s="17" t="e">
        <f>VLOOKUP($A119,take1,10,FALSE)-#REF!</f>
        <v>#REF!</v>
      </c>
      <c r="K119" s="17" t="e">
        <f>VLOOKUP($A119,take1,11,FALSE)-#REF!</f>
        <v>#REF!</v>
      </c>
      <c r="L119" s="17" t="e">
        <f>VLOOKUP($A119,take1,12,FALSE)-#REF!</f>
        <v>#REF!</v>
      </c>
      <c r="M119" s="17" t="e">
        <f>VLOOKUP($A119,take1,13,FALSE)-#REF!</f>
        <v>#REF!</v>
      </c>
      <c r="N119" s="17" t="e">
        <f>VLOOKUP($A119,take1,14,FALSE)-#REF!</f>
        <v>#REF!</v>
      </c>
      <c r="O119" s="17" t="e">
        <f>VLOOKUP($A119,take1,15,FALSE)-#REF!</f>
        <v>#REF!</v>
      </c>
      <c r="P119" s="17" t="e">
        <f>VLOOKUP($A119,take1,16,FALSE)-#REF!</f>
        <v>#REF!</v>
      </c>
      <c r="Q119" s="17" t="e">
        <f>VLOOKUP($A119,take1,17,FALSE)-#REF!</f>
        <v>#REF!</v>
      </c>
      <c r="R119" s="17" t="e">
        <f>VLOOKUP($A119,take1,18,FALSE)-#REF!</f>
        <v>#REF!</v>
      </c>
      <c r="S119" s="17" t="e">
        <f>VLOOKUP($A119,take1,19,FALSE)-#REF!</f>
        <v>#REF!</v>
      </c>
    </row>
    <row r="120" spans="1:19" x14ac:dyDescent="0.2">
      <c r="A120" t="e">
        <f>#REF!</f>
        <v>#REF!</v>
      </c>
      <c r="B120" s="17" t="e">
        <f>VLOOKUP(A120,take1,2,FALSE)-#REF!</f>
        <v>#REF!</v>
      </c>
      <c r="C120" s="17" t="e">
        <f>VLOOKUP(A120,take1,3,FALSE)-#REF!</f>
        <v>#REF!</v>
      </c>
      <c r="D120" s="17" t="e">
        <f>VLOOKUP($A120,take1,4,FALSE)-#REF!</f>
        <v>#REF!</v>
      </c>
      <c r="E120" s="17" t="e">
        <f>VLOOKUP($A120,take1,5,FALSE)-#REF!</f>
        <v>#REF!</v>
      </c>
      <c r="F120" s="17" t="e">
        <f>VLOOKUP($A120,take1,6,FALSE)-#REF!</f>
        <v>#REF!</v>
      </c>
      <c r="G120" s="17" t="e">
        <f>VLOOKUP($A120,take1,7,FALSE)-#REF!</f>
        <v>#REF!</v>
      </c>
      <c r="H120" s="17" t="e">
        <f>VLOOKUP($A120,take1,8,FALSE)-#REF!</f>
        <v>#REF!</v>
      </c>
      <c r="I120" s="17" t="e">
        <f>VLOOKUP($A120,take1,9,FALSE)-#REF!</f>
        <v>#REF!</v>
      </c>
      <c r="J120" s="17" t="e">
        <f>VLOOKUP($A120,take1,10,FALSE)-#REF!</f>
        <v>#REF!</v>
      </c>
      <c r="K120" s="17" t="e">
        <f>VLOOKUP($A120,take1,11,FALSE)-#REF!</f>
        <v>#REF!</v>
      </c>
      <c r="L120" s="17" t="e">
        <f>VLOOKUP($A120,take1,12,FALSE)-#REF!</f>
        <v>#REF!</v>
      </c>
      <c r="M120" s="17" t="e">
        <f>VLOOKUP($A120,take1,13,FALSE)-#REF!</f>
        <v>#REF!</v>
      </c>
      <c r="N120" s="17" t="e">
        <f>VLOOKUP($A120,take1,14,FALSE)-#REF!</f>
        <v>#REF!</v>
      </c>
      <c r="O120" s="17" t="e">
        <f>VLOOKUP($A120,take1,15,FALSE)-#REF!</f>
        <v>#REF!</v>
      </c>
      <c r="P120" s="17" t="e">
        <f>VLOOKUP($A120,take1,16,FALSE)-#REF!</f>
        <v>#REF!</v>
      </c>
      <c r="Q120" s="17" t="e">
        <f>VLOOKUP($A120,take1,17,FALSE)-#REF!</f>
        <v>#REF!</v>
      </c>
      <c r="R120" s="17" t="e">
        <f>VLOOKUP($A120,take1,18,FALSE)-#REF!</f>
        <v>#REF!</v>
      </c>
      <c r="S120" s="17" t="e">
        <f>VLOOKUP($A120,take1,19,FALSE)-#REF!</f>
        <v>#REF!</v>
      </c>
    </row>
    <row r="121" spans="1:19" x14ac:dyDescent="0.2">
      <c r="A121" t="e">
        <f>#REF!</f>
        <v>#REF!</v>
      </c>
      <c r="B121" s="17" t="e">
        <f>VLOOKUP(A121,take1,2,FALSE)-#REF!</f>
        <v>#REF!</v>
      </c>
      <c r="C121" s="17" t="e">
        <f>VLOOKUP(A121,take1,3,FALSE)-#REF!</f>
        <v>#REF!</v>
      </c>
      <c r="D121" s="17" t="e">
        <f>VLOOKUP($A121,take1,4,FALSE)-#REF!</f>
        <v>#REF!</v>
      </c>
      <c r="E121" s="17" t="e">
        <f>VLOOKUP($A121,take1,5,FALSE)-#REF!</f>
        <v>#REF!</v>
      </c>
      <c r="F121" s="17" t="e">
        <f>VLOOKUP($A121,take1,6,FALSE)-#REF!</f>
        <v>#REF!</v>
      </c>
      <c r="G121" s="17" t="e">
        <f>VLOOKUP($A121,take1,7,FALSE)-#REF!</f>
        <v>#REF!</v>
      </c>
      <c r="H121" s="17" t="e">
        <f>VLOOKUP($A121,take1,8,FALSE)-#REF!</f>
        <v>#REF!</v>
      </c>
      <c r="I121" s="17" t="e">
        <f>VLOOKUP($A121,take1,9,FALSE)-#REF!</f>
        <v>#REF!</v>
      </c>
      <c r="J121" s="17" t="e">
        <f>VLOOKUP($A121,take1,10,FALSE)-#REF!</f>
        <v>#REF!</v>
      </c>
      <c r="K121" s="17" t="e">
        <f>VLOOKUP($A121,take1,11,FALSE)-#REF!</f>
        <v>#REF!</v>
      </c>
      <c r="L121" s="17" t="e">
        <f>VLOOKUP($A121,take1,12,FALSE)-#REF!</f>
        <v>#REF!</v>
      </c>
      <c r="M121" s="17" t="e">
        <f>VLOOKUP($A121,take1,13,FALSE)-#REF!</f>
        <v>#REF!</v>
      </c>
      <c r="N121" s="17" t="e">
        <f>VLOOKUP($A121,take1,14,FALSE)-#REF!</f>
        <v>#REF!</v>
      </c>
      <c r="O121" s="17" t="e">
        <f>VLOOKUP($A121,take1,15,FALSE)-#REF!</f>
        <v>#REF!</v>
      </c>
      <c r="P121" s="17" t="e">
        <f>VLOOKUP($A121,take1,16,FALSE)-#REF!</f>
        <v>#REF!</v>
      </c>
      <c r="Q121" s="17" t="e">
        <f>VLOOKUP($A121,take1,17,FALSE)-#REF!</f>
        <v>#REF!</v>
      </c>
      <c r="R121" s="17" t="e">
        <f>VLOOKUP($A121,take1,18,FALSE)-#REF!</f>
        <v>#REF!</v>
      </c>
      <c r="S121" s="17" t="e">
        <f>VLOOKUP($A121,take1,19,FALSE)-#REF!</f>
        <v>#REF!</v>
      </c>
    </row>
    <row r="122" spans="1:19" x14ac:dyDescent="0.2">
      <c r="A122" t="e">
        <f>#REF!</f>
        <v>#REF!</v>
      </c>
      <c r="B122" s="17" t="e">
        <f>VLOOKUP(A122,take1,2,FALSE)-#REF!</f>
        <v>#REF!</v>
      </c>
      <c r="C122" s="17" t="e">
        <f>VLOOKUP(A122,take1,3,FALSE)-#REF!</f>
        <v>#REF!</v>
      </c>
      <c r="D122" s="17" t="e">
        <f>VLOOKUP($A122,take1,4,FALSE)-#REF!</f>
        <v>#REF!</v>
      </c>
      <c r="E122" s="17" t="e">
        <f>VLOOKUP($A122,take1,5,FALSE)-#REF!</f>
        <v>#REF!</v>
      </c>
      <c r="F122" s="17" t="e">
        <f>VLOOKUP($A122,take1,6,FALSE)-#REF!</f>
        <v>#REF!</v>
      </c>
      <c r="G122" s="17" t="e">
        <f>VLOOKUP($A122,take1,7,FALSE)-#REF!</f>
        <v>#REF!</v>
      </c>
      <c r="H122" s="17" t="e">
        <f>VLOOKUP($A122,take1,8,FALSE)-#REF!</f>
        <v>#REF!</v>
      </c>
      <c r="I122" s="17" t="e">
        <f>VLOOKUP($A122,take1,9,FALSE)-#REF!</f>
        <v>#REF!</v>
      </c>
      <c r="J122" s="17" t="e">
        <f>VLOOKUP($A122,take1,10,FALSE)-#REF!</f>
        <v>#REF!</v>
      </c>
      <c r="K122" s="17" t="e">
        <f>VLOOKUP($A122,take1,11,FALSE)-#REF!</f>
        <v>#REF!</v>
      </c>
      <c r="L122" s="17" t="e">
        <f>VLOOKUP($A122,take1,12,FALSE)-#REF!</f>
        <v>#REF!</v>
      </c>
      <c r="M122" s="17" t="e">
        <f>VLOOKUP($A122,take1,13,FALSE)-#REF!</f>
        <v>#REF!</v>
      </c>
      <c r="N122" s="17" t="e">
        <f>VLOOKUP($A122,take1,14,FALSE)-#REF!</f>
        <v>#REF!</v>
      </c>
      <c r="O122" s="17" t="e">
        <f>VLOOKUP($A122,take1,15,FALSE)-#REF!</f>
        <v>#REF!</v>
      </c>
      <c r="P122" s="17" t="e">
        <f>VLOOKUP($A122,take1,16,FALSE)-#REF!</f>
        <v>#REF!</v>
      </c>
      <c r="Q122" s="17" t="e">
        <f>VLOOKUP($A122,take1,17,FALSE)-#REF!</f>
        <v>#REF!</v>
      </c>
      <c r="R122" s="17" t="e">
        <f>VLOOKUP($A122,take1,18,FALSE)-#REF!</f>
        <v>#REF!</v>
      </c>
      <c r="S122" s="17" t="e">
        <f>VLOOKUP($A122,take1,19,FALSE)-#REF!</f>
        <v>#REF!</v>
      </c>
    </row>
    <row r="123" spans="1:19" x14ac:dyDescent="0.2">
      <c r="A123" t="e">
        <f>#REF!</f>
        <v>#REF!</v>
      </c>
      <c r="B123" s="17" t="e">
        <f>VLOOKUP(A123,take1,2,FALSE)-#REF!</f>
        <v>#REF!</v>
      </c>
      <c r="C123" s="17" t="e">
        <f>VLOOKUP(A123,take1,3,FALSE)-#REF!</f>
        <v>#REF!</v>
      </c>
      <c r="D123" s="17" t="e">
        <f>VLOOKUP($A123,take1,4,FALSE)-#REF!</f>
        <v>#REF!</v>
      </c>
      <c r="E123" s="17" t="e">
        <f>VLOOKUP($A123,take1,5,FALSE)-#REF!</f>
        <v>#REF!</v>
      </c>
      <c r="F123" s="17" t="e">
        <f>VLOOKUP($A123,take1,6,FALSE)-#REF!</f>
        <v>#REF!</v>
      </c>
      <c r="G123" s="17" t="e">
        <f>VLOOKUP($A123,take1,7,FALSE)-#REF!</f>
        <v>#REF!</v>
      </c>
      <c r="H123" s="17" t="e">
        <f>VLOOKUP($A123,take1,8,FALSE)-#REF!</f>
        <v>#REF!</v>
      </c>
      <c r="I123" s="17" t="e">
        <f>VLOOKUP($A123,take1,9,FALSE)-#REF!</f>
        <v>#REF!</v>
      </c>
      <c r="J123" s="17" t="e">
        <f>VLOOKUP($A123,take1,10,FALSE)-#REF!</f>
        <v>#REF!</v>
      </c>
      <c r="K123" s="17" t="e">
        <f>VLOOKUP($A123,take1,11,FALSE)-#REF!</f>
        <v>#REF!</v>
      </c>
      <c r="L123" s="17" t="e">
        <f>VLOOKUP($A123,take1,12,FALSE)-#REF!</f>
        <v>#REF!</v>
      </c>
      <c r="M123" s="17" t="e">
        <f>VLOOKUP($A123,take1,13,FALSE)-#REF!</f>
        <v>#REF!</v>
      </c>
      <c r="N123" s="17" t="e">
        <f>VLOOKUP($A123,take1,14,FALSE)-#REF!</f>
        <v>#REF!</v>
      </c>
      <c r="O123" s="17" t="e">
        <f>VLOOKUP($A123,take1,15,FALSE)-#REF!</f>
        <v>#REF!</v>
      </c>
      <c r="P123" s="17" t="e">
        <f>VLOOKUP($A123,take1,16,FALSE)-#REF!</f>
        <v>#REF!</v>
      </c>
      <c r="Q123" s="17" t="e">
        <f>VLOOKUP($A123,take1,17,FALSE)-#REF!</f>
        <v>#REF!</v>
      </c>
      <c r="R123" s="17" t="e">
        <f>VLOOKUP($A123,take1,18,FALSE)-#REF!</f>
        <v>#REF!</v>
      </c>
      <c r="S123" s="17" t="e">
        <f>VLOOKUP($A123,take1,19,FALSE)-#REF!</f>
        <v>#REF!</v>
      </c>
    </row>
    <row r="124" spans="1:19" x14ac:dyDescent="0.2">
      <c r="A124" t="e">
        <f>#REF!</f>
        <v>#REF!</v>
      </c>
      <c r="B124" s="17" t="e">
        <f>VLOOKUP(A124,take1,2,FALSE)-#REF!</f>
        <v>#REF!</v>
      </c>
      <c r="C124" s="17" t="e">
        <f>VLOOKUP(A124,take1,3,FALSE)-#REF!</f>
        <v>#REF!</v>
      </c>
      <c r="D124" s="17" t="e">
        <f>VLOOKUP($A124,take1,4,FALSE)-#REF!</f>
        <v>#REF!</v>
      </c>
      <c r="E124" s="17" t="e">
        <f>VLOOKUP($A124,take1,5,FALSE)-#REF!</f>
        <v>#REF!</v>
      </c>
      <c r="F124" s="17" t="e">
        <f>VLOOKUP($A124,take1,6,FALSE)-#REF!</f>
        <v>#REF!</v>
      </c>
      <c r="G124" s="17" t="e">
        <f>VLOOKUP($A124,take1,7,FALSE)-#REF!</f>
        <v>#REF!</v>
      </c>
      <c r="H124" s="17" t="e">
        <f>VLOOKUP($A124,take1,8,FALSE)-#REF!</f>
        <v>#REF!</v>
      </c>
      <c r="I124" s="17" t="e">
        <f>VLOOKUP($A124,take1,9,FALSE)-#REF!</f>
        <v>#REF!</v>
      </c>
      <c r="J124" s="17" t="e">
        <f>VLOOKUP($A124,take1,10,FALSE)-#REF!</f>
        <v>#REF!</v>
      </c>
      <c r="K124" s="17" t="e">
        <f>VLOOKUP($A124,take1,11,FALSE)-#REF!</f>
        <v>#REF!</v>
      </c>
      <c r="L124" s="17" t="e">
        <f>VLOOKUP($A124,take1,12,FALSE)-#REF!</f>
        <v>#REF!</v>
      </c>
      <c r="M124" s="17" t="e">
        <f>VLOOKUP($A124,take1,13,FALSE)-#REF!</f>
        <v>#REF!</v>
      </c>
      <c r="N124" s="17" t="e">
        <f>VLOOKUP($A124,take1,14,FALSE)-#REF!</f>
        <v>#REF!</v>
      </c>
      <c r="O124" s="17" t="e">
        <f>VLOOKUP($A124,take1,15,FALSE)-#REF!</f>
        <v>#REF!</v>
      </c>
      <c r="P124" s="17" t="e">
        <f>VLOOKUP($A124,take1,16,FALSE)-#REF!</f>
        <v>#REF!</v>
      </c>
      <c r="Q124" s="17" t="e">
        <f>VLOOKUP($A124,take1,17,FALSE)-#REF!</f>
        <v>#REF!</v>
      </c>
      <c r="R124" s="17" t="e">
        <f>VLOOKUP($A124,take1,18,FALSE)-#REF!</f>
        <v>#REF!</v>
      </c>
      <c r="S124" s="17" t="e">
        <f>VLOOKUP($A124,take1,19,FALSE)-#REF!</f>
        <v>#REF!</v>
      </c>
    </row>
    <row r="125" spans="1:19" x14ac:dyDescent="0.2">
      <c r="A125" t="e">
        <f>#REF!</f>
        <v>#REF!</v>
      </c>
      <c r="B125" s="17" t="e">
        <f>VLOOKUP(A125,take1,2,FALSE)-#REF!</f>
        <v>#REF!</v>
      </c>
      <c r="C125" s="17" t="e">
        <f>VLOOKUP(A125,take1,3,FALSE)-#REF!</f>
        <v>#REF!</v>
      </c>
      <c r="D125" s="17" t="e">
        <f>VLOOKUP($A125,take1,4,FALSE)-#REF!</f>
        <v>#REF!</v>
      </c>
      <c r="E125" s="17" t="e">
        <f>VLOOKUP($A125,take1,5,FALSE)-#REF!</f>
        <v>#REF!</v>
      </c>
      <c r="F125" s="17" t="e">
        <f>VLOOKUP($A125,take1,6,FALSE)-#REF!</f>
        <v>#REF!</v>
      </c>
      <c r="G125" s="17" t="e">
        <f>VLOOKUP($A125,take1,7,FALSE)-#REF!</f>
        <v>#REF!</v>
      </c>
      <c r="H125" s="17" t="e">
        <f>VLOOKUP($A125,take1,8,FALSE)-#REF!</f>
        <v>#REF!</v>
      </c>
      <c r="I125" s="17" t="e">
        <f>VLOOKUP($A125,take1,9,FALSE)-#REF!</f>
        <v>#REF!</v>
      </c>
      <c r="J125" s="17" t="e">
        <f>VLOOKUP($A125,take1,10,FALSE)-#REF!</f>
        <v>#REF!</v>
      </c>
      <c r="K125" s="17" t="e">
        <f>VLOOKUP($A125,take1,11,FALSE)-#REF!</f>
        <v>#REF!</v>
      </c>
      <c r="L125" s="17" t="e">
        <f>VLOOKUP($A125,take1,12,FALSE)-#REF!</f>
        <v>#REF!</v>
      </c>
      <c r="M125" s="17" t="e">
        <f>VLOOKUP($A125,take1,13,FALSE)-#REF!</f>
        <v>#REF!</v>
      </c>
      <c r="N125" s="17" t="e">
        <f>VLOOKUP($A125,take1,14,FALSE)-#REF!</f>
        <v>#REF!</v>
      </c>
      <c r="O125" s="17" t="e">
        <f>VLOOKUP($A125,take1,15,FALSE)-#REF!</f>
        <v>#REF!</v>
      </c>
      <c r="P125" s="17" t="e">
        <f>VLOOKUP($A125,take1,16,FALSE)-#REF!</f>
        <v>#REF!</v>
      </c>
      <c r="Q125" s="17" t="e">
        <f>VLOOKUP($A125,take1,17,FALSE)-#REF!</f>
        <v>#REF!</v>
      </c>
      <c r="R125" s="17" t="e">
        <f>VLOOKUP($A125,take1,18,FALSE)-#REF!</f>
        <v>#REF!</v>
      </c>
      <c r="S125" s="17" t="e">
        <f>VLOOKUP($A125,take1,19,FALSE)-#REF!</f>
        <v>#REF!</v>
      </c>
    </row>
    <row r="126" spans="1:19" x14ac:dyDescent="0.2">
      <c r="A126" t="e">
        <f>#REF!</f>
        <v>#REF!</v>
      </c>
      <c r="B126" s="17" t="e">
        <f>VLOOKUP(A126,take1,2,FALSE)-#REF!</f>
        <v>#REF!</v>
      </c>
      <c r="C126" s="17" t="e">
        <f>VLOOKUP(A126,take1,3,FALSE)-#REF!</f>
        <v>#REF!</v>
      </c>
      <c r="D126" s="17" t="e">
        <f>VLOOKUP($A126,take1,4,FALSE)-#REF!</f>
        <v>#REF!</v>
      </c>
      <c r="E126" s="17" t="e">
        <f>VLOOKUP($A126,take1,5,FALSE)-#REF!</f>
        <v>#REF!</v>
      </c>
      <c r="F126" s="17" t="e">
        <f>VLOOKUP($A126,take1,6,FALSE)-#REF!</f>
        <v>#REF!</v>
      </c>
      <c r="G126" s="17" t="e">
        <f>VLOOKUP($A126,take1,7,FALSE)-#REF!</f>
        <v>#REF!</v>
      </c>
      <c r="H126" s="17" t="e">
        <f>VLOOKUP($A126,take1,8,FALSE)-#REF!</f>
        <v>#REF!</v>
      </c>
      <c r="I126" s="17" t="e">
        <f>VLOOKUP($A126,take1,9,FALSE)-#REF!</f>
        <v>#REF!</v>
      </c>
      <c r="J126" s="17" t="e">
        <f>VLOOKUP($A126,take1,10,FALSE)-#REF!</f>
        <v>#REF!</v>
      </c>
      <c r="K126" s="17" t="e">
        <f>VLOOKUP($A126,take1,11,FALSE)-#REF!</f>
        <v>#REF!</v>
      </c>
      <c r="L126" s="17" t="e">
        <f>VLOOKUP($A126,take1,12,FALSE)-#REF!</f>
        <v>#REF!</v>
      </c>
      <c r="M126" s="17" t="e">
        <f>VLOOKUP($A126,take1,13,FALSE)-#REF!</f>
        <v>#REF!</v>
      </c>
      <c r="N126" s="17" t="e">
        <f>VLOOKUP($A126,take1,14,FALSE)-#REF!</f>
        <v>#REF!</v>
      </c>
      <c r="O126" s="17" t="e">
        <f>VLOOKUP($A126,take1,15,FALSE)-#REF!</f>
        <v>#REF!</v>
      </c>
      <c r="P126" s="17" t="e">
        <f>VLOOKUP($A126,take1,16,FALSE)-#REF!</f>
        <v>#REF!</v>
      </c>
      <c r="Q126" s="17" t="e">
        <f>VLOOKUP($A126,take1,17,FALSE)-#REF!</f>
        <v>#REF!</v>
      </c>
      <c r="R126" s="17" t="e">
        <f>VLOOKUP($A126,take1,18,FALSE)-#REF!</f>
        <v>#REF!</v>
      </c>
      <c r="S126" s="17" t="e">
        <f>VLOOKUP($A126,take1,19,FALSE)-#REF!</f>
        <v>#REF!</v>
      </c>
    </row>
    <row r="127" spans="1:19" x14ac:dyDescent="0.2">
      <c r="A127" t="e">
        <f>#REF!</f>
        <v>#REF!</v>
      </c>
      <c r="B127" s="17" t="e">
        <f>VLOOKUP(A127,take1,2,FALSE)-#REF!</f>
        <v>#REF!</v>
      </c>
      <c r="C127" s="17" t="e">
        <f>VLOOKUP(A127,take1,3,FALSE)-#REF!</f>
        <v>#REF!</v>
      </c>
      <c r="D127" s="17" t="e">
        <f>VLOOKUP($A127,take1,4,FALSE)-#REF!</f>
        <v>#REF!</v>
      </c>
      <c r="E127" s="17" t="e">
        <f>VLOOKUP($A127,take1,5,FALSE)-#REF!</f>
        <v>#REF!</v>
      </c>
      <c r="F127" s="17" t="e">
        <f>VLOOKUP($A127,take1,6,FALSE)-#REF!</f>
        <v>#REF!</v>
      </c>
      <c r="G127" s="17" t="e">
        <f>VLOOKUP($A127,take1,7,FALSE)-#REF!</f>
        <v>#REF!</v>
      </c>
      <c r="H127" s="17" t="e">
        <f>VLOOKUP($A127,take1,8,FALSE)-#REF!</f>
        <v>#REF!</v>
      </c>
      <c r="I127" s="17" t="e">
        <f>VLOOKUP($A127,take1,9,FALSE)-#REF!</f>
        <v>#REF!</v>
      </c>
      <c r="J127" s="17" t="e">
        <f>VLOOKUP($A127,take1,10,FALSE)-#REF!</f>
        <v>#REF!</v>
      </c>
      <c r="K127" s="17" t="e">
        <f>VLOOKUP($A127,take1,11,FALSE)-#REF!</f>
        <v>#REF!</v>
      </c>
      <c r="L127" s="17" t="e">
        <f>VLOOKUP($A127,take1,12,FALSE)-#REF!</f>
        <v>#REF!</v>
      </c>
      <c r="M127" s="17" t="e">
        <f>VLOOKUP($A127,take1,13,FALSE)-#REF!</f>
        <v>#REF!</v>
      </c>
      <c r="N127" s="17" t="e">
        <f>VLOOKUP($A127,take1,14,FALSE)-#REF!</f>
        <v>#REF!</v>
      </c>
      <c r="O127" s="17" t="e">
        <f>VLOOKUP($A127,take1,15,FALSE)-#REF!</f>
        <v>#REF!</v>
      </c>
      <c r="P127" s="17" t="e">
        <f>VLOOKUP($A127,take1,16,FALSE)-#REF!</f>
        <v>#REF!</v>
      </c>
      <c r="Q127" s="17" t="e">
        <f>VLOOKUP($A127,take1,17,FALSE)-#REF!</f>
        <v>#REF!</v>
      </c>
      <c r="R127" s="17" t="e">
        <f>VLOOKUP($A127,take1,18,FALSE)-#REF!</f>
        <v>#REF!</v>
      </c>
      <c r="S127" s="17" t="e">
        <f>VLOOKUP($A127,take1,19,FALSE)-#REF!</f>
        <v>#REF!</v>
      </c>
    </row>
    <row r="128" spans="1:19" x14ac:dyDescent="0.2">
      <c r="A128" t="e">
        <f>#REF!</f>
        <v>#REF!</v>
      </c>
      <c r="B128" s="17" t="e">
        <f>VLOOKUP(A128,take1,2,FALSE)-#REF!</f>
        <v>#REF!</v>
      </c>
      <c r="C128" s="17" t="e">
        <f>VLOOKUP(A128,take1,3,FALSE)-#REF!</f>
        <v>#REF!</v>
      </c>
      <c r="D128" s="17" t="e">
        <f>VLOOKUP($A128,take1,4,FALSE)-#REF!</f>
        <v>#REF!</v>
      </c>
      <c r="E128" s="17" t="e">
        <f>VLOOKUP($A128,take1,5,FALSE)-#REF!</f>
        <v>#REF!</v>
      </c>
      <c r="F128" s="17" t="e">
        <f>VLOOKUP($A128,take1,6,FALSE)-#REF!</f>
        <v>#REF!</v>
      </c>
      <c r="G128" s="17" t="e">
        <f>VLOOKUP($A128,take1,7,FALSE)-#REF!</f>
        <v>#REF!</v>
      </c>
      <c r="H128" s="17" t="e">
        <f>VLOOKUP($A128,take1,8,FALSE)-#REF!</f>
        <v>#REF!</v>
      </c>
      <c r="I128" s="17" t="e">
        <f>VLOOKUP($A128,take1,9,FALSE)-#REF!</f>
        <v>#REF!</v>
      </c>
      <c r="J128" s="17" t="e">
        <f>VLOOKUP($A128,take1,10,FALSE)-#REF!</f>
        <v>#REF!</v>
      </c>
      <c r="K128" s="17" t="e">
        <f>VLOOKUP($A128,take1,11,FALSE)-#REF!</f>
        <v>#REF!</v>
      </c>
      <c r="L128" s="17" t="e">
        <f>VLOOKUP($A128,take1,12,FALSE)-#REF!</f>
        <v>#REF!</v>
      </c>
      <c r="M128" s="17" t="e">
        <f>VLOOKUP($A128,take1,13,FALSE)-#REF!</f>
        <v>#REF!</v>
      </c>
      <c r="N128" s="17" t="e">
        <f>VLOOKUP($A128,take1,14,FALSE)-#REF!</f>
        <v>#REF!</v>
      </c>
      <c r="O128" s="17" t="e">
        <f>VLOOKUP($A128,take1,15,FALSE)-#REF!</f>
        <v>#REF!</v>
      </c>
      <c r="P128" s="17" t="e">
        <f>VLOOKUP($A128,take1,16,FALSE)-#REF!</f>
        <v>#REF!</v>
      </c>
      <c r="Q128" s="17" t="e">
        <f>VLOOKUP($A128,take1,17,FALSE)-#REF!</f>
        <v>#REF!</v>
      </c>
      <c r="R128" s="17" t="e">
        <f>VLOOKUP($A128,take1,18,FALSE)-#REF!</f>
        <v>#REF!</v>
      </c>
      <c r="S128" s="17" t="e">
        <f>VLOOKUP($A128,take1,19,FALSE)-#REF!</f>
        <v>#REF!</v>
      </c>
    </row>
    <row r="129" spans="1:19" x14ac:dyDescent="0.2">
      <c r="A129" t="e">
        <f>#REF!</f>
        <v>#REF!</v>
      </c>
      <c r="B129" s="17" t="e">
        <f>VLOOKUP(A129,take1,2,FALSE)-#REF!</f>
        <v>#REF!</v>
      </c>
      <c r="C129" s="17" t="e">
        <f>VLOOKUP(A129,take1,3,FALSE)-#REF!</f>
        <v>#REF!</v>
      </c>
      <c r="D129" s="17" t="e">
        <f>VLOOKUP($A129,take1,4,FALSE)-#REF!</f>
        <v>#REF!</v>
      </c>
      <c r="E129" s="17" t="e">
        <f>VLOOKUP($A129,take1,5,FALSE)-#REF!</f>
        <v>#REF!</v>
      </c>
      <c r="F129" s="17" t="e">
        <f>VLOOKUP($A129,take1,6,FALSE)-#REF!</f>
        <v>#REF!</v>
      </c>
      <c r="G129" s="17" t="e">
        <f>VLOOKUP($A129,take1,7,FALSE)-#REF!</f>
        <v>#REF!</v>
      </c>
      <c r="H129" s="17" t="e">
        <f>VLOOKUP($A129,take1,8,FALSE)-#REF!</f>
        <v>#REF!</v>
      </c>
      <c r="I129" s="17" t="e">
        <f>VLOOKUP($A129,take1,9,FALSE)-#REF!</f>
        <v>#REF!</v>
      </c>
      <c r="J129" s="17" t="e">
        <f>VLOOKUP($A129,take1,10,FALSE)-#REF!</f>
        <v>#REF!</v>
      </c>
      <c r="K129" s="17" t="e">
        <f>VLOOKUP($A129,take1,11,FALSE)-#REF!</f>
        <v>#REF!</v>
      </c>
      <c r="L129" s="17" t="e">
        <f>VLOOKUP($A129,take1,12,FALSE)-#REF!</f>
        <v>#REF!</v>
      </c>
      <c r="M129" s="17" t="e">
        <f>VLOOKUP($A129,take1,13,FALSE)-#REF!</f>
        <v>#REF!</v>
      </c>
      <c r="N129" s="17" t="e">
        <f>VLOOKUP($A129,take1,14,FALSE)-#REF!</f>
        <v>#REF!</v>
      </c>
      <c r="O129" s="17" t="e">
        <f>VLOOKUP($A129,take1,15,FALSE)-#REF!</f>
        <v>#REF!</v>
      </c>
      <c r="P129" s="17" t="e">
        <f>VLOOKUP($A129,take1,16,FALSE)-#REF!</f>
        <v>#REF!</v>
      </c>
      <c r="Q129" s="17" t="e">
        <f>VLOOKUP($A129,take1,17,FALSE)-#REF!</f>
        <v>#REF!</v>
      </c>
      <c r="R129" s="17" t="e">
        <f>VLOOKUP($A129,take1,18,FALSE)-#REF!</f>
        <v>#REF!</v>
      </c>
      <c r="S129" s="17" t="e">
        <f>VLOOKUP($A129,take1,19,FALSE)-#REF!</f>
        <v>#REF!</v>
      </c>
    </row>
    <row r="130" spans="1:19" x14ac:dyDescent="0.2">
      <c r="A130" t="e">
        <f>#REF!</f>
        <v>#REF!</v>
      </c>
      <c r="B130" s="17" t="e">
        <f>VLOOKUP(A130,take1,2,FALSE)-#REF!</f>
        <v>#REF!</v>
      </c>
      <c r="C130" s="17" t="e">
        <f>VLOOKUP(A130,take1,3,FALSE)-#REF!</f>
        <v>#REF!</v>
      </c>
      <c r="D130" s="17" t="e">
        <f>VLOOKUP($A130,take1,4,FALSE)-#REF!</f>
        <v>#REF!</v>
      </c>
      <c r="E130" s="17" t="e">
        <f>VLOOKUP($A130,take1,5,FALSE)-#REF!</f>
        <v>#REF!</v>
      </c>
      <c r="F130" s="17" t="e">
        <f>VLOOKUP($A130,take1,6,FALSE)-#REF!</f>
        <v>#REF!</v>
      </c>
      <c r="G130" s="17" t="e">
        <f>VLOOKUP($A130,take1,7,FALSE)-#REF!</f>
        <v>#REF!</v>
      </c>
      <c r="H130" s="17" t="e">
        <f>VLOOKUP($A130,take1,8,FALSE)-#REF!</f>
        <v>#REF!</v>
      </c>
      <c r="I130" s="17" t="e">
        <f>VLOOKUP($A130,take1,9,FALSE)-#REF!</f>
        <v>#REF!</v>
      </c>
      <c r="J130" s="17" t="e">
        <f>VLOOKUP($A130,take1,10,FALSE)-#REF!</f>
        <v>#REF!</v>
      </c>
      <c r="K130" s="17" t="e">
        <f>VLOOKUP($A130,take1,11,FALSE)-#REF!</f>
        <v>#REF!</v>
      </c>
      <c r="L130" s="17" t="e">
        <f>VLOOKUP($A130,take1,12,FALSE)-#REF!</f>
        <v>#REF!</v>
      </c>
      <c r="M130" s="17" t="e">
        <f>VLOOKUP($A130,take1,13,FALSE)-#REF!</f>
        <v>#REF!</v>
      </c>
      <c r="N130" s="17" t="e">
        <f>VLOOKUP($A130,take1,14,FALSE)-#REF!</f>
        <v>#REF!</v>
      </c>
      <c r="O130" s="17" t="e">
        <f>VLOOKUP($A130,take1,15,FALSE)-#REF!</f>
        <v>#REF!</v>
      </c>
      <c r="P130" s="17" t="e">
        <f>VLOOKUP($A130,take1,16,FALSE)-#REF!</f>
        <v>#REF!</v>
      </c>
      <c r="Q130" s="17" t="e">
        <f>VLOOKUP($A130,take1,17,FALSE)-#REF!</f>
        <v>#REF!</v>
      </c>
      <c r="R130" s="17" t="e">
        <f>VLOOKUP($A130,take1,18,FALSE)-#REF!</f>
        <v>#REF!</v>
      </c>
      <c r="S130" s="17" t="e">
        <f>VLOOKUP($A130,take1,19,FALSE)-#REF!</f>
        <v>#REF!</v>
      </c>
    </row>
    <row r="131" spans="1:19" x14ac:dyDescent="0.2">
      <c r="A131" t="e">
        <f>#REF!</f>
        <v>#REF!</v>
      </c>
      <c r="B131" s="17" t="e">
        <f>VLOOKUP(A131,take1,2,FALSE)-#REF!</f>
        <v>#REF!</v>
      </c>
      <c r="C131" s="17" t="e">
        <f>VLOOKUP(A131,take1,3,FALSE)-#REF!</f>
        <v>#REF!</v>
      </c>
      <c r="D131" s="17" t="e">
        <f>VLOOKUP($A131,take1,4,FALSE)-#REF!</f>
        <v>#REF!</v>
      </c>
      <c r="E131" s="17" t="e">
        <f>VLOOKUP($A131,take1,5,FALSE)-#REF!</f>
        <v>#REF!</v>
      </c>
      <c r="F131" s="17" t="e">
        <f>VLOOKUP($A131,take1,6,FALSE)-#REF!</f>
        <v>#REF!</v>
      </c>
      <c r="G131" s="17" t="e">
        <f>VLOOKUP($A131,take1,7,FALSE)-#REF!</f>
        <v>#REF!</v>
      </c>
      <c r="H131" s="17" t="e">
        <f>VLOOKUP($A131,take1,8,FALSE)-#REF!</f>
        <v>#REF!</v>
      </c>
      <c r="I131" s="17" t="e">
        <f>VLOOKUP($A131,take1,9,FALSE)-#REF!</f>
        <v>#REF!</v>
      </c>
      <c r="J131" s="17" t="e">
        <f>VLOOKUP($A131,take1,10,FALSE)-#REF!</f>
        <v>#REF!</v>
      </c>
      <c r="K131" s="17" t="e">
        <f>VLOOKUP($A131,take1,11,FALSE)-#REF!</f>
        <v>#REF!</v>
      </c>
      <c r="L131" s="17" t="e">
        <f>VLOOKUP($A131,take1,12,FALSE)-#REF!</f>
        <v>#REF!</v>
      </c>
      <c r="M131" s="17" t="e">
        <f>VLOOKUP($A131,take1,13,FALSE)-#REF!</f>
        <v>#REF!</v>
      </c>
      <c r="N131" s="17" t="e">
        <f>VLOOKUP($A131,take1,14,FALSE)-#REF!</f>
        <v>#REF!</v>
      </c>
      <c r="O131" s="17" t="e">
        <f>VLOOKUP($A131,take1,15,FALSE)-#REF!</f>
        <v>#REF!</v>
      </c>
      <c r="P131" s="17" t="e">
        <f>VLOOKUP($A131,take1,16,FALSE)-#REF!</f>
        <v>#REF!</v>
      </c>
      <c r="Q131" s="17" t="e">
        <f>VLOOKUP($A131,take1,17,FALSE)-#REF!</f>
        <v>#REF!</v>
      </c>
      <c r="R131" s="17" t="e">
        <f>VLOOKUP($A131,take1,18,FALSE)-#REF!</f>
        <v>#REF!</v>
      </c>
      <c r="S131" s="17" t="e">
        <f>VLOOKUP($A131,take1,19,FALSE)-#REF!</f>
        <v>#REF!</v>
      </c>
    </row>
    <row r="132" spans="1:19" x14ac:dyDescent="0.2">
      <c r="A132" t="e">
        <f>#REF!</f>
        <v>#REF!</v>
      </c>
      <c r="B132" s="17" t="e">
        <f>VLOOKUP(A132,take1,2,FALSE)-#REF!</f>
        <v>#REF!</v>
      </c>
      <c r="C132" s="17" t="e">
        <f>VLOOKUP(A132,take1,3,FALSE)-#REF!</f>
        <v>#REF!</v>
      </c>
      <c r="D132" s="17" t="e">
        <f>VLOOKUP($A132,take1,4,FALSE)-#REF!</f>
        <v>#REF!</v>
      </c>
      <c r="E132" s="17" t="e">
        <f>VLOOKUP($A132,take1,5,FALSE)-#REF!</f>
        <v>#REF!</v>
      </c>
      <c r="F132" s="17" t="e">
        <f>VLOOKUP($A132,take1,6,FALSE)-#REF!</f>
        <v>#REF!</v>
      </c>
      <c r="G132" s="17" t="e">
        <f>VLOOKUP($A132,take1,7,FALSE)-#REF!</f>
        <v>#REF!</v>
      </c>
      <c r="H132" s="17" t="e">
        <f>VLOOKUP($A132,take1,8,FALSE)-#REF!</f>
        <v>#REF!</v>
      </c>
      <c r="I132" s="17" t="e">
        <f>VLOOKUP($A132,take1,9,FALSE)-#REF!</f>
        <v>#REF!</v>
      </c>
      <c r="J132" s="17" t="e">
        <f>VLOOKUP($A132,take1,10,FALSE)-#REF!</f>
        <v>#REF!</v>
      </c>
      <c r="K132" s="17" t="e">
        <f>VLOOKUP($A132,take1,11,FALSE)-#REF!</f>
        <v>#REF!</v>
      </c>
      <c r="L132" s="17" t="e">
        <f>VLOOKUP($A132,take1,12,FALSE)-#REF!</f>
        <v>#REF!</v>
      </c>
      <c r="M132" s="17" t="e">
        <f>VLOOKUP($A132,take1,13,FALSE)-#REF!</f>
        <v>#REF!</v>
      </c>
      <c r="N132" s="17" t="e">
        <f>VLOOKUP($A132,take1,14,FALSE)-#REF!</f>
        <v>#REF!</v>
      </c>
      <c r="O132" s="17" t="e">
        <f>VLOOKUP($A132,take1,15,FALSE)-#REF!</f>
        <v>#REF!</v>
      </c>
      <c r="P132" s="17" t="e">
        <f>VLOOKUP($A132,take1,16,FALSE)-#REF!</f>
        <v>#REF!</v>
      </c>
      <c r="Q132" s="17" t="e">
        <f>VLOOKUP($A132,take1,17,FALSE)-#REF!</f>
        <v>#REF!</v>
      </c>
      <c r="R132" s="17" t="e">
        <f>VLOOKUP($A132,take1,18,FALSE)-#REF!</f>
        <v>#REF!</v>
      </c>
      <c r="S132" s="17" t="e">
        <f>VLOOKUP($A132,take1,19,FALSE)-#REF!</f>
        <v>#REF!</v>
      </c>
    </row>
    <row r="133" spans="1:19" x14ac:dyDescent="0.2">
      <c r="A133" t="e">
        <f>#REF!</f>
        <v>#REF!</v>
      </c>
      <c r="B133" s="17" t="e">
        <f>VLOOKUP(A133,take1,2,FALSE)-#REF!</f>
        <v>#REF!</v>
      </c>
      <c r="C133" s="17" t="e">
        <f>VLOOKUP(A133,take1,3,FALSE)-#REF!</f>
        <v>#REF!</v>
      </c>
      <c r="D133" s="17" t="e">
        <f>VLOOKUP($A133,take1,4,FALSE)-#REF!</f>
        <v>#REF!</v>
      </c>
      <c r="E133" s="17" t="e">
        <f>VLOOKUP($A133,take1,5,FALSE)-#REF!</f>
        <v>#REF!</v>
      </c>
      <c r="F133" s="17" t="e">
        <f>VLOOKUP($A133,take1,6,FALSE)-#REF!</f>
        <v>#REF!</v>
      </c>
      <c r="G133" s="17" t="e">
        <f>VLOOKUP($A133,take1,7,FALSE)-#REF!</f>
        <v>#REF!</v>
      </c>
      <c r="H133" s="17" t="e">
        <f>VLOOKUP($A133,take1,8,FALSE)-#REF!</f>
        <v>#REF!</v>
      </c>
      <c r="I133" s="17" t="e">
        <f>VLOOKUP($A133,take1,9,FALSE)-#REF!</f>
        <v>#REF!</v>
      </c>
      <c r="J133" s="17" t="e">
        <f>VLOOKUP($A133,take1,10,FALSE)-#REF!</f>
        <v>#REF!</v>
      </c>
      <c r="K133" s="17" t="e">
        <f>VLOOKUP($A133,take1,11,FALSE)-#REF!</f>
        <v>#REF!</v>
      </c>
      <c r="L133" s="17" t="e">
        <f>VLOOKUP($A133,take1,12,FALSE)-#REF!</f>
        <v>#REF!</v>
      </c>
      <c r="M133" s="17" t="e">
        <f>VLOOKUP($A133,take1,13,FALSE)-#REF!</f>
        <v>#REF!</v>
      </c>
      <c r="N133" s="17" t="e">
        <f>VLOOKUP($A133,take1,14,FALSE)-#REF!</f>
        <v>#REF!</v>
      </c>
      <c r="O133" s="17" t="e">
        <f>VLOOKUP($A133,take1,15,FALSE)-#REF!</f>
        <v>#REF!</v>
      </c>
      <c r="P133" s="17" t="e">
        <f>VLOOKUP($A133,take1,16,FALSE)-#REF!</f>
        <v>#REF!</v>
      </c>
      <c r="Q133" s="17" t="e">
        <f>VLOOKUP($A133,take1,17,FALSE)-#REF!</f>
        <v>#REF!</v>
      </c>
      <c r="R133" s="17" t="e">
        <f>VLOOKUP($A133,take1,18,FALSE)-#REF!</f>
        <v>#REF!</v>
      </c>
      <c r="S133" s="17" t="e">
        <f>VLOOKUP($A133,take1,19,FALSE)-#REF!</f>
        <v>#REF!</v>
      </c>
    </row>
    <row r="134" spans="1:19" x14ac:dyDescent="0.2">
      <c r="A134" t="e">
        <f>#REF!</f>
        <v>#REF!</v>
      </c>
      <c r="B134" s="17" t="e">
        <f>VLOOKUP(A134,take1,2,FALSE)-#REF!</f>
        <v>#REF!</v>
      </c>
      <c r="C134" s="17" t="e">
        <f>VLOOKUP(A134,take1,3,FALSE)-#REF!</f>
        <v>#REF!</v>
      </c>
      <c r="D134" s="17" t="e">
        <f>VLOOKUP($A134,take1,4,FALSE)-#REF!</f>
        <v>#REF!</v>
      </c>
      <c r="E134" s="17" t="e">
        <f>VLOOKUP($A134,take1,5,FALSE)-#REF!</f>
        <v>#REF!</v>
      </c>
      <c r="F134" s="17" t="e">
        <f>VLOOKUP($A134,take1,6,FALSE)-#REF!</f>
        <v>#REF!</v>
      </c>
      <c r="G134" s="17" t="e">
        <f>VLOOKUP($A134,take1,7,FALSE)-#REF!</f>
        <v>#REF!</v>
      </c>
      <c r="H134" s="17" t="e">
        <f>VLOOKUP($A134,take1,8,FALSE)-#REF!</f>
        <v>#REF!</v>
      </c>
      <c r="I134" s="17" t="e">
        <f>VLOOKUP($A134,take1,9,FALSE)-#REF!</f>
        <v>#REF!</v>
      </c>
      <c r="J134" s="17" t="e">
        <f>VLOOKUP($A134,take1,10,FALSE)-#REF!</f>
        <v>#REF!</v>
      </c>
      <c r="K134" s="17" t="e">
        <f>VLOOKUP($A134,take1,11,FALSE)-#REF!</f>
        <v>#REF!</v>
      </c>
      <c r="L134" s="17" t="e">
        <f>VLOOKUP($A134,take1,12,FALSE)-#REF!</f>
        <v>#REF!</v>
      </c>
      <c r="M134" s="17" t="e">
        <f>VLOOKUP($A134,take1,13,FALSE)-#REF!</f>
        <v>#REF!</v>
      </c>
      <c r="N134" s="17" t="e">
        <f>VLOOKUP($A134,take1,14,FALSE)-#REF!</f>
        <v>#REF!</v>
      </c>
      <c r="O134" s="17" t="e">
        <f>VLOOKUP($A134,take1,15,FALSE)-#REF!</f>
        <v>#REF!</v>
      </c>
      <c r="P134" s="17" t="e">
        <f>VLOOKUP($A134,take1,16,FALSE)-#REF!</f>
        <v>#REF!</v>
      </c>
      <c r="Q134" s="17" t="e">
        <f>VLOOKUP($A134,take1,17,FALSE)-#REF!</f>
        <v>#REF!</v>
      </c>
      <c r="R134" s="17" t="e">
        <f>VLOOKUP($A134,take1,18,FALSE)-#REF!</f>
        <v>#REF!</v>
      </c>
      <c r="S134" s="17" t="e">
        <f>VLOOKUP($A134,take1,19,FALSE)-#REF!</f>
        <v>#REF!</v>
      </c>
    </row>
    <row r="135" spans="1:19" x14ac:dyDescent="0.2">
      <c r="A135" t="e">
        <f>#REF!</f>
        <v>#REF!</v>
      </c>
      <c r="B135" s="17" t="e">
        <f>VLOOKUP(A135,take1,2,FALSE)-#REF!</f>
        <v>#REF!</v>
      </c>
      <c r="C135" s="17" t="e">
        <f>VLOOKUP(A135,take1,3,FALSE)-#REF!</f>
        <v>#REF!</v>
      </c>
      <c r="D135" s="17" t="e">
        <f>VLOOKUP($A135,take1,4,FALSE)-#REF!</f>
        <v>#REF!</v>
      </c>
      <c r="E135" s="17" t="e">
        <f>VLOOKUP($A135,take1,5,FALSE)-#REF!</f>
        <v>#REF!</v>
      </c>
      <c r="F135" s="17" t="e">
        <f>VLOOKUP($A135,take1,6,FALSE)-#REF!</f>
        <v>#REF!</v>
      </c>
      <c r="G135" s="17" t="e">
        <f>VLOOKUP($A135,take1,7,FALSE)-#REF!</f>
        <v>#REF!</v>
      </c>
      <c r="H135" s="17" t="e">
        <f>VLOOKUP($A135,take1,8,FALSE)-#REF!</f>
        <v>#REF!</v>
      </c>
      <c r="I135" s="17" t="e">
        <f>VLOOKUP($A135,take1,9,FALSE)-#REF!</f>
        <v>#REF!</v>
      </c>
      <c r="J135" s="17" t="e">
        <f>VLOOKUP($A135,take1,10,FALSE)-#REF!</f>
        <v>#REF!</v>
      </c>
      <c r="K135" s="17" t="e">
        <f>VLOOKUP($A135,take1,11,FALSE)-#REF!</f>
        <v>#REF!</v>
      </c>
      <c r="L135" s="17" t="e">
        <f>VLOOKUP($A135,take1,12,FALSE)-#REF!</f>
        <v>#REF!</v>
      </c>
      <c r="M135" s="17" t="e">
        <f>VLOOKUP($A135,take1,13,FALSE)-#REF!</f>
        <v>#REF!</v>
      </c>
      <c r="N135" s="17" t="e">
        <f>VLOOKUP($A135,take1,14,FALSE)-#REF!</f>
        <v>#REF!</v>
      </c>
      <c r="O135" s="17" t="e">
        <f>VLOOKUP($A135,take1,15,FALSE)-#REF!</f>
        <v>#REF!</v>
      </c>
      <c r="P135" s="17" t="e">
        <f>VLOOKUP($A135,take1,16,FALSE)-#REF!</f>
        <v>#REF!</v>
      </c>
      <c r="Q135" s="17" t="e">
        <f>VLOOKUP($A135,take1,17,FALSE)-#REF!</f>
        <v>#REF!</v>
      </c>
      <c r="R135" s="17" t="e">
        <f>VLOOKUP($A135,take1,18,FALSE)-#REF!</f>
        <v>#REF!</v>
      </c>
      <c r="S135" s="17" t="e">
        <f>VLOOKUP($A135,take1,19,FALSE)-#REF!</f>
        <v>#REF!</v>
      </c>
    </row>
    <row r="136" spans="1:19" x14ac:dyDescent="0.2">
      <c r="A136" t="e">
        <f>#REF!</f>
        <v>#REF!</v>
      </c>
      <c r="B136" s="17" t="e">
        <f>VLOOKUP(A136,take1,2,FALSE)-#REF!</f>
        <v>#REF!</v>
      </c>
      <c r="C136" s="17" t="e">
        <f>VLOOKUP(A136,take1,3,FALSE)-#REF!</f>
        <v>#REF!</v>
      </c>
      <c r="D136" s="17" t="e">
        <f>VLOOKUP($A136,take1,4,FALSE)-#REF!</f>
        <v>#REF!</v>
      </c>
      <c r="E136" s="17" t="e">
        <f>VLOOKUP($A136,take1,5,FALSE)-#REF!</f>
        <v>#REF!</v>
      </c>
      <c r="F136" s="17" t="e">
        <f>VLOOKUP($A136,take1,6,FALSE)-#REF!</f>
        <v>#REF!</v>
      </c>
      <c r="G136" s="17" t="e">
        <f>VLOOKUP($A136,take1,7,FALSE)-#REF!</f>
        <v>#REF!</v>
      </c>
      <c r="H136" s="17" t="e">
        <f>VLOOKUP($A136,take1,8,FALSE)-#REF!</f>
        <v>#REF!</v>
      </c>
      <c r="I136" s="17" t="e">
        <f>VLOOKUP($A136,take1,9,FALSE)-#REF!</f>
        <v>#REF!</v>
      </c>
      <c r="J136" s="17" t="e">
        <f>VLOOKUP($A136,take1,10,FALSE)-#REF!</f>
        <v>#REF!</v>
      </c>
      <c r="K136" s="17" t="e">
        <f>VLOOKUP($A136,take1,11,FALSE)-#REF!</f>
        <v>#REF!</v>
      </c>
      <c r="L136" s="17" t="e">
        <f>VLOOKUP($A136,take1,12,FALSE)-#REF!</f>
        <v>#REF!</v>
      </c>
      <c r="M136" s="17" t="e">
        <f>VLOOKUP($A136,take1,13,FALSE)-#REF!</f>
        <v>#REF!</v>
      </c>
      <c r="N136" s="17" t="e">
        <f>VLOOKUP($A136,take1,14,FALSE)-#REF!</f>
        <v>#REF!</v>
      </c>
      <c r="O136" s="17" t="e">
        <f>VLOOKUP($A136,take1,15,FALSE)-#REF!</f>
        <v>#REF!</v>
      </c>
      <c r="P136" s="17" t="e">
        <f>VLOOKUP($A136,take1,16,FALSE)-#REF!</f>
        <v>#REF!</v>
      </c>
      <c r="Q136" s="17" t="e">
        <f>VLOOKUP($A136,take1,17,FALSE)-#REF!</f>
        <v>#REF!</v>
      </c>
      <c r="R136" s="17" t="e">
        <f>VLOOKUP($A136,take1,18,FALSE)-#REF!</f>
        <v>#REF!</v>
      </c>
      <c r="S136" s="17" t="e">
        <f>VLOOKUP($A136,take1,19,FALSE)-#REF!</f>
        <v>#REF!</v>
      </c>
    </row>
    <row r="137" spans="1:19" x14ac:dyDescent="0.2">
      <c r="A137" t="e">
        <f>#REF!</f>
        <v>#REF!</v>
      </c>
      <c r="B137" s="17" t="e">
        <f>VLOOKUP(A137,take1,2,FALSE)-#REF!</f>
        <v>#REF!</v>
      </c>
      <c r="C137" s="17" t="e">
        <f>VLOOKUP(A137,take1,3,FALSE)-#REF!</f>
        <v>#REF!</v>
      </c>
      <c r="D137" s="17" t="e">
        <f>VLOOKUP($A137,take1,4,FALSE)-#REF!</f>
        <v>#REF!</v>
      </c>
      <c r="E137" s="17" t="e">
        <f>VLOOKUP($A137,take1,5,FALSE)-#REF!</f>
        <v>#REF!</v>
      </c>
      <c r="F137" s="17" t="e">
        <f>VLOOKUP($A137,take1,6,FALSE)-#REF!</f>
        <v>#REF!</v>
      </c>
      <c r="G137" s="17" t="e">
        <f>VLOOKUP($A137,take1,7,FALSE)-#REF!</f>
        <v>#REF!</v>
      </c>
      <c r="H137" s="17" t="e">
        <f>VLOOKUP($A137,take1,8,FALSE)-#REF!</f>
        <v>#REF!</v>
      </c>
      <c r="I137" s="17" t="e">
        <f>VLOOKUP($A137,take1,9,FALSE)-#REF!</f>
        <v>#REF!</v>
      </c>
      <c r="J137" s="17" t="e">
        <f>VLOOKUP($A137,take1,10,FALSE)-#REF!</f>
        <v>#REF!</v>
      </c>
      <c r="K137" s="17" t="e">
        <f>VLOOKUP($A137,take1,11,FALSE)-#REF!</f>
        <v>#REF!</v>
      </c>
      <c r="L137" s="17" t="e">
        <f>VLOOKUP($A137,take1,12,FALSE)-#REF!</f>
        <v>#REF!</v>
      </c>
      <c r="M137" s="17" t="e">
        <f>VLOOKUP($A137,take1,13,FALSE)-#REF!</f>
        <v>#REF!</v>
      </c>
      <c r="N137" s="17" t="e">
        <f>VLOOKUP($A137,take1,14,FALSE)-#REF!</f>
        <v>#REF!</v>
      </c>
      <c r="O137" s="17" t="e">
        <f>VLOOKUP($A137,take1,15,FALSE)-#REF!</f>
        <v>#REF!</v>
      </c>
      <c r="P137" s="17" t="e">
        <f>VLOOKUP($A137,take1,16,FALSE)-#REF!</f>
        <v>#REF!</v>
      </c>
      <c r="Q137" s="17" t="e">
        <f>VLOOKUP($A137,take1,17,FALSE)-#REF!</f>
        <v>#REF!</v>
      </c>
      <c r="R137" s="17" t="e">
        <f>VLOOKUP($A137,take1,18,FALSE)-#REF!</f>
        <v>#REF!</v>
      </c>
      <c r="S137" s="17" t="e">
        <f>VLOOKUP($A137,take1,19,FALSE)-#REF!</f>
        <v>#REF!</v>
      </c>
    </row>
    <row r="138" spans="1:19" x14ac:dyDescent="0.2">
      <c r="A138" t="e">
        <f>#REF!</f>
        <v>#REF!</v>
      </c>
      <c r="B138" s="17" t="e">
        <f>VLOOKUP(A138,take1,2,FALSE)-#REF!</f>
        <v>#REF!</v>
      </c>
      <c r="C138" s="17" t="e">
        <f>VLOOKUP(A138,take1,3,FALSE)-#REF!</f>
        <v>#REF!</v>
      </c>
      <c r="D138" s="17" t="e">
        <f>VLOOKUP($A138,take1,4,FALSE)-#REF!</f>
        <v>#REF!</v>
      </c>
      <c r="E138" s="17" t="e">
        <f>VLOOKUP($A138,take1,5,FALSE)-#REF!</f>
        <v>#REF!</v>
      </c>
      <c r="F138" s="17" t="e">
        <f>VLOOKUP($A138,take1,6,FALSE)-#REF!</f>
        <v>#REF!</v>
      </c>
      <c r="G138" s="17" t="e">
        <f>VLOOKUP($A138,take1,7,FALSE)-#REF!</f>
        <v>#REF!</v>
      </c>
      <c r="H138" s="17" t="e">
        <f>VLOOKUP($A138,take1,8,FALSE)-#REF!</f>
        <v>#REF!</v>
      </c>
      <c r="I138" s="17" t="e">
        <f>VLOOKUP($A138,take1,9,FALSE)-#REF!</f>
        <v>#REF!</v>
      </c>
      <c r="J138" s="17" t="e">
        <f>VLOOKUP($A138,take1,10,FALSE)-#REF!</f>
        <v>#REF!</v>
      </c>
      <c r="K138" s="17" t="e">
        <f>VLOOKUP($A138,take1,11,FALSE)-#REF!</f>
        <v>#REF!</v>
      </c>
      <c r="L138" s="17" t="e">
        <f>VLOOKUP($A138,take1,12,FALSE)-#REF!</f>
        <v>#REF!</v>
      </c>
      <c r="M138" s="17" t="e">
        <f>VLOOKUP($A138,take1,13,FALSE)-#REF!</f>
        <v>#REF!</v>
      </c>
      <c r="N138" s="17" t="e">
        <f>VLOOKUP($A138,take1,14,FALSE)-#REF!</f>
        <v>#REF!</v>
      </c>
      <c r="O138" s="17" t="e">
        <f>VLOOKUP($A138,take1,15,FALSE)-#REF!</f>
        <v>#REF!</v>
      </c>
      <c r="P138" s="17" t="e">
        <f>VLOOKUP($A138,take1,16,FALSE)-#REF!</f>
        <v>#REF!</v>
      </c>
      <c r="Q138" s="17" t="e">
        <f>VLOOKUP($A138,take1,17,FALSE)-#REF!</f>
        <v>#REF!</v>
      </c>
      <c r="R138" s="17" t="e">
        <f>VLOOKUP($A138,take1,18,FALSE)-#REF!</f>
        <v>#REF!</v>
      </c>
      <c r="S138" s="17" t="e">
        <f>VLOOKUP($A138,take1,19,FALSE)-#REF!</f>
        <v>#REF!</v>
      </c>
    </row>
    <row r="139" spans="1:19" x14ac:dyDescent="0.2">
      <c r="A139" t="e">
        <f>#REF!</f>
        <v>#REF!</v>
      </c>
      <c r="B139" s="17" t="e">
        <f>VLOOKUP(A139,take1,2,FALSE)-#REF!</f>
        <v>#REF!</v>
      </c>
      <c r="C139" s="17" t="e">
        <f>VLOOKUP(A139,take1,3,FALSE)-#REF!</f>
        <v>#REF!</v>
      </c>
      <c r="D139" s="17" t="e">
        <f>VLOOKUP($A139,take1,4,FALSE)-#REF!</f>
        <v>#REF!</v>
      </c>
      <c r="E139" s="17" t="e">
        <f>VLOOKUP($A139,take1,5,FALSE)-#REF!</f>
        <v>#REF!</v>
      </c>
      <c r="F139" s="17" t="e">
        <f>VLOOKUP($A139,take1,6,FALSE)-#REF!</f>
        <v>#REF!</v>
      </c>
      <c r="G139" s="17" t="e">
        <f>VLOOKUP($A139,take1,7,FALSE)-#REF!</f>
        <v>#REF!</v>
      </c>
      <c r="H139" s="17" t="e">
        <f>VLOOKUP($A139,take1,8,FALSE)-#REF!</f>
        <v>#REF!</v>
      </c>
      <c r="I139" s="17" t="e">
        <f>VLOOKUP($A139,take1,9,FALSE)-#REF!</f>
        <v>#REF!</v>
      </c>
      <c r="J139" s="17" t="e">
        <f>VLOOKUP($A139,take1,10,FALSE)-#REF!</f>
        <v>#REF!</v>
      </c>
      <c r="K139" s="17" t="e">
        <f>VLOOKUP($A139,take1,11,FALSE)-#REF!</f>
        <v>#REF!</v>
      </c>
      <c r="L139" s="17" t="e">
        <f>VLOOKUP($A139,take1,12,FALSE)-#REF!</f>
        <v>#REF!</v>
      </c>
      <c r="M139" s="17" t="e">
        <f>VLOOKUP($A139,take1,13,FALSE)-#REF!</f>
        <v>#REF!</v>
      </c>
      <c r="N139" s="17" t="e">
        <f>VLOOKUP($A139,take1,14,FALSE)-#REF!</f>
        <v>#REF!</v>
      </c>
      <c r="O139" s="17" t="e">
        <f>VLOOKUP($A139,take1,15,FALSE)-#REF!</f>
        <v>#REF!</v>
      </c>
      <c r="P139" s="17" t="e">
        <f>VLOOKUP($A139,take1,16,FALSE)-#REF!</f>
        <v>#REF!</v>
      </c>
      <c r="Q139" s="17" t="e">
        <f>VLOOKUP($A139,take1,17,FALSE)-#REF!</f>
        <v>#REF!</v>
      </c>
      <c r="R139" s="17" t="e">
        <f>VLOOKUP($A139,take1,18,FALSE)-#REF!</f>
        <v>#REF!</v>
      </c>
      <c r="S139" s="17" t="e">
        <f>VLOOKUP($A139,take1,19,FALSE)-#REF!</f>
        <v>#REF!</v>
      </c>
    </row>
    <row r="140" spans="1:19" x14ac:dyDescent="0.2">
      <c r="A140" t="e">
        <f>#REF!</f>
        <v>#REF!</v>
      </c>
      <c r="B140" s="17" t="e">
        <f>VLOOKUP(A140,take1,2,FALSE)-#REF!</f>
        <v>#REF!</v>
      </c>
      <c r="C140" s="17" t="e">
        <f>VLOOKUP(A140,take1,3,FALSE)-#REF!</f>
        <v>#REF!</v>
      </c>
      <c r="D140" s="17" t="e">
        <f>VLOOKUP($A140,take1,4,FALSE)-#REF!</f>
        <v>#REF!</v>
      </c>
      <c r="E140" s="17" t="e">
        <f>VLOOKUP($A140,take1,5,FALSE)-#REF!</f>
        <v>#REF!</v>
      </c>
      <c r="F140" s="17" t="e">
        <f>VLOOKUP($A140,take1,6,FALSE)-#REF!</f>
        <v>#REF!</v>
      </c>
      <c r="G140" s="17" t="e">
        <f>VLOOKUP($A140,take1,7,FALSE)-#REF!</f>
        <v>#REF!</v>
      </c>
      <c r="H140" s="17" t="e">
        <f>VLOOKUP($A140,take1,8,FALSE)-#REF!</f>
        <v>#REF!</v>
      </c>
      <c r="I140" s="17" t="e">
        <f>VLOOKUP($A140,take1,9,FALSE)-#REF!</f>
        <v>#REF!</v>
      </c>
      <c r="J140" s="17" t="e">
        <f>VLOOKUP($A140,take1,10,FALSE)-#REF!</f>
        <v>#REF!</v>
      </c>
      <c r="K140" s="17" t="e">
        <f>VLOOKUP($A140,take1,11,FALSE)-#REF!</f>
        <v>#REF!</v>
      </c>
      <c r="L140" s="17" t="e">
        <f>VLOOKUP($A140,take1,12,FALSE)-#REF!</f>
        <v>#REF!</v>
      </c>
      <c r="M140" s="17" t="e">
        <f>VLOOKUP($A140,take1,13,FALSE)-#REF!</f>
        <v>#REF!</v>
      </c>
      <c r="N140" s="17" t="e">
        <f>VLOOKUP($A140,take1,14,FALSE)-#REF!</f>
        <v>#REF!</v>
      </c>
      <c r="O140" s="17" t="e">
        <f>VLOOKUP($A140,take1,15,FALSE)-#REF!</f>
        <v>#REF!</v>
      </c>
      <c r="P140" s="17" t="e">
        <f>VLOOKUP($A140,take1,16,FALSE)-#REF!</f>
        <v>#REF!</v>
      </c>
      <c r="Q140" s="17" t="e">
        <f>VLOOKUP($A140,take1,17,FALSE)-#REF!</f>
        <v>#REF!</v>
      </c>
      <c r="R140" s="17" t="e">
        <f>VLOOKUP($A140,take1,18,FALSE)-#REF!</f>
        <v>#REF!</v>
      </c>
      <c r="S140" s="17" t="e">
        <f>VLOOKUP($A140,take1,19,FALSE)-#REF!</f>
        <v>#REF!</v>
      </c>
    </row>
    <row r="141" spans="1:19" x14ac:dyDescent="0.2">
      <c r="A141" t="e">
        <f>#REF!</f>
        <v>#REF!</v>
      </c>
      <c r="B141" s="17" t="e">
        <f>VLOOKUP(A141,take1,2,FALSE)-#REF!</f>
        <v>#REF!</v>
      </c>
      <c r="C141" s="17" t="e">
        <f>VLOOKUP(A141,take1,3,FALSE)-#REF!</f>
        <v>#REF!</v>
      </c>
      <c r="D141" s="17" t="e">
        <f>VLOOKUP($A141,take1,4,FALSE)-#REF!</f>
        <v>#REF!</v>
      </c>
      <c r="E141" s="17" t="e">
        <f>VLOOKUP($A141,take1,5,FALSE)-#REF!</f>
        <v>#REF!</v>
      </c>
      <c r="F141" s="17" t="e">
        <f>VLOOKUP($A141,take1,6,FALSE)-#REF!</f>
        <v>#REF!</v>
      </c>
      <c r="G141" s="17" t="e">
        <f>VLOOKUP($A141,take1,7,FALSE)-#REF!</f>
        <v>#REF!</v>
      </c>
      <c r="H141" s="17" t="e">
        <f>VLOOKUP($A141,take1,8,FALSE)-#REF!</f>
        <v>#REF!</v>
      </c>
      <c r="I141" s="17" t="e">
        <f>VLOOKUP($A141,take1,9,FALSE)-#REF!</f>
        <v>#REF!</v>
      </c>
      <c r="J141" s="17" t="e">
        <f>VLOOKUP($A141,take1,10,FALSE)-#REF!</f>
        <v>#REF!</v>
      </c>
      <c r="K141" s="17" t="e">
        <f>VLOOKUP($A141,take1,11,FALSE)-#REF!</f>
        <v>#REF!</v>
      </c>
      <c r="L141" s="17" t="e">
        <f>VLOOKUP($A141,take1,12,FALSE)-#REF!</f>
        <v>#REF!</v>
      </c>
      <c r="M141" s="17" t="e">
        <f>VLOOKUP($A141,take1,13,FALSE)-#REF!</f>
        <v>#REF!</v>
      </c>
      <c r="N141" s="17" t="e">
        <f>VLOOKUP($A141,take1,14,FALSE)-#REF!</f>
        <v>#REF!</v>
      </c>
      <c r="O141" s="17" t="e">
        <f>VLOOKUP($A141,take1,15,FALSE)-#REF!</f>
        <v>#REF!</v>
      </c>
      <c r="P141" s="17" t="e">
        <f>VLOOKUP($A141,take1,16,FALSE)-#REF!</f>
        <v>#REF!</v>
      </c>
      <c r="Q141" s="17" t="e">
        <f>VLOOKUP($A141,take1,17,FALSE)-#REF!</f>
        <v>#REF!</v>
      </c>
      <c r="R141" s="17" t="e">
        <f>VLOOKUP($A141,take1,18,FALSE)-#REF!</f>
        <v>#REF!</v>
      </c>
      <c r="S141" s="17" t="e">
        <f>VLOOKUP($A141,take1,19,FALSE)-#REF!</f>
        <v>#REF!</v>
      </c>
    </row>
    <row r="142" spans="1:19" x14ac:dyDescent="0.2">
      <c r="A142" t="e">
        <f>#REF!</f>
        <v>#REF!</v>
      </c>
      <c r="B142" s="17" t="e">
        <f>VLOOKUP(A142,take1,2,FALSE)-#REF!</f>
        <v>#REF!</v>
      </c>
      <c r="C142" s="17" t="e">
        <f>VLOOKUP(A142,take1,3,FALSE)-#REF!</f>
        <v>#REF!</v>
      </c>
      <c r="D142" s="17" t="e">
        <f>VLOOKUP($A142,take1,4,FALSE)-#REF!</f>
        <v>#REF!</v>
      </c>
      <c r="E142" s="17" t="e">
        <f>VLOOKUP($A142,take1,5,FALSE)-#REF!</f>
        <v>#REF!</v>
      </c>
      <c r="F142" s="17" t="e">
        <f>VLOOKUP($A142,take1,6,FALSE)-#REF!</f>
        <v>#REF!</v>
      </c>
      <c r="G142" s="17" t="e">
        <f>VLOOKUP($A142,take1,7,FALSE)-#REF!</f>
        <v>#REF!</v>
      </c>
      <c r="H142" s="17" t="e">
        <f>VLOOKUP($A142,take1,8,FALSE)-#REF!</f>
        <v>#REF!</v>
      </c>
      <c r="I142" s="17" t="e">
        <f>VLOOKUP($A142,take1,9,FALSE)-#REF!</f>
        <v>#REF!</v>
      </c>
      <c r="J142" s="17" t="e">
        <f>VLOOKUP($A142,take1,10,FALSE)-#REF!</f>
        <v>#REF!</v>
      </c>
      <c r="K142" s="17" t="e">
        <f>VLOOKUP($A142,take1,11,FALSE)-#REF!</f>
        <v>#REF!</v>
      </c>
      <c r="L142" s="17" t="e">
        <f>VLOOKUP($A142,take1,12,FALSE)-#REF!</f>
        <v>#REF!</v>
      </c>
      <c r="M142" s="17" t="e">
        <f>VLOOKUP($A142,take1,13,FALSE)-#REF!</f>
        <v>#REF!</v>
      </c>
      <c r="N142" s="17" t="e">
        <f>VLOOKUP($A142,take1,14,FALSE)-#REF!</f>
        <v>#REF!</v>
      </c>
      <c r="O142" s="17" t="e">
        <f>VLOOKUP($A142,take1,15,FALSE)-#REF!</f>
        <v>#REF!</v>
      </c>
      <c r="P142" s="17" t="e">
        <f>VLOOKUP($A142,take1,16,FALSE)-#REF!</f>
        <v>#REF!</v>
      </c>
      <c r="Q142" s="17" t="e">
        <f>VLOOKUP($A142,take1,17,FALSE)-#REF!</f>
        <v>#REF!</v>
      </c>
      <c r="R142" s="17" t="e">
        <f>VLOOKUP($A142,take1,18,FALSE)-#REF!</f>
        <v>#REF!</v>
      </c>
      <c r="S142" s="17" t="e">
        <f>VLOOKUP($A142,take1,19,FALSE)-#REF!</f>
        <v>#REF!</v>
      </c>
    </row>
    <row r="143" spans="1:19" x14ac:dyDescent="0.2">
      <c r="A143" t="e">
        <f>#REF!</f>
        <v>#REF!</v>
      </c>
      <c r="B143" s="17" t="e">
        <f>VLOOKUP(A143,take1,2,FALSE)-#REF!</f>
        <v>#REF!</v>
      </c>
      <c r="C143" s="17" t="e">
        <f>VLOOKUP(A143,take1,3,FALSE)-#REF!</f>
        <v>#REF!</v>
      </c>
      <c r="D143" s="17" t="e">
        <f>VLOOKUP($A143,take1,4,FALSE)-#REF!</f>
        <v>#REF!</v>
      </c>
      <c r="E143" s="17" t="e">
        <f>VLOOKUP($A143,take1,5,FALSE)-#REF!</f>
        <v>#REF!</v>
      </c>
      <c r="F143" s="17" t="e">
        <f>VLOOKUP($A143,take1,6,FALSE)-#REF!</f>
        <v>#REF!</v>
      </c>
      <c r="G143" s="17" t="e">
        <f>VLOOKUP($A143,take1,7,FALSE)-#REF!</f>
        <v>#REF!</v>
      </c>
      <c r="H143" s="17" t="e">
        <f>VLOOKUP($A143,take1,8,FALSE)-#REF!</f>
        <v>#REF!</v>
      </c>
      <c r="I143" s="17" t="e">
        <f>VLOOKUP($A143,take1,9,FALSE)-#REF!</f>
        <v>#REF!</v>
      </c>
      <c r="J143" s="17" t="e">
        <f>VLOOKUP($A143,take1,10,FALSE)-#REF!</f>
        <v>#REF!</v>
      </c>
      <c r="K143" s="17" t="e">
        <f>VLOOKUP($A143,take1,11,FALSE)-#REF!</f>
        <v>#REF!</v>
      </c>
      <c r="L143" s="17" t="e">
        <f>VLOOKUP($A143,take1,12,FALSE)-#REF!</f>
        <v>#REF!</v>
      </c>
      <c r="M143" s="17" t="e">
        <f>VLOOKUP($A143,take1,13,FALSE)-#REF!</f>
        <v>#REF!</v>
      </c>
      <c r="N143" s="17" t="e">
        <f>VLOOKUP($A143,take1,14,FALSE)-#REF!</f>
        <v>#REF!</v>
      </c>
      <c r="O143" s="17" t="e">
        <f>VLOOKUP($A143,take1,15,FALSE)-#REF!</f>
        <v>#REF!</v>
      </c>
      <c r="P143" s="17" t="e">
        <f>VLOOKUP($A143,take1,16,FALSE)-#REF!</f>
        <v>#REF!</v>
      </c>
      <c r="Q143" s="17" t="e">
        <f>VLOOKUP($A143,take1,17,FALSE)-#REF!</f>
        <v>#REF!</v>
      </c>
      <c r="R143" s="17" t="e">
        <f>VLOOKUP($A143,take1,18,FALSE)-#REF!</f>
        <v>#REF!</v>
      </c>
      <c r="S143" s="17" t="e">
        <f>VLOOKUP($A143,take1,19,FALSE)-#REF!</f>
        <v>#REF!</v>
      </c>
    </row>
    <row r="144" spans="1:19" x14ac:dyDescent="0.2">
      <c r="A144" t="e">
        <f>#REF!</f>
        <v>#REF!</v>
      </c>
      <c r="B144" s="17" t="e">
        <f>VLOOKUP(A144,take1,2,FALSE)-#REF!</f>
        <v>#REF!</v>
      </c>
      <c r="C144" s="17" t="e">
        <f>VLOOKUP(A144,take1,3,FALSE)-#REF!</f>
        <v>#REF!</v>
      </c>
      <c r="D144" s="17" t="e">
        <f>VLOOKUP($A144,take1,4,FALSE)-#REF!</f>
        <v>#REF!</v>
      </c>
      <c r="E144" s="17" t="e">
        <f>VLOOKUP($A144,take1,5,FALSE)-#REF!</f>
        <v>#REF!</v>
      </c>
      <c r="F144" s="17" t="e">
        <f>VLOOKUP($A144,take1,6,FALSE)-#REF!</f>
        <v>#REF!</v>
      </c>
      <c r="G144" s="17" t="e">
        <f>VLOOKUP($A144,take1,7,FALSE)-#REF!</f>
        <v>#REF!</v>
      </c>
      <c r="H144" s="17" t="e">
        <f>VLOOKUP($A144,take1,8,FALSE)-#REF!</f>
        <v>#REF!</v>
      </c>
      <c r="I144" s="17" t="e">
        <f>VLOOKUP($A144,take1,9,FALSE)-#REF!</f>
        <v>#REF!</v>
      </c>
      <c r="J144" s="17" t="e">
        <f>VLOOKUP($A144,take1,10,FALSE)-#REF!</f>
        <v>#REF!</v>
      </c>
      <c r="K144" s="17" t="e">
        <f>VLOOKUP($A144,take1,11,FALSE)-#REF!</f>
        <v>#REF!</v>
      </c>
      <c r="L144" s="17" t="e">
        <f>VLOOKUP($A144,take1,12,FALSE)-#REF!</f>
        <v>#REF!</v>
      </c>
      <c r="M144" s="17" t="e">
        <f>VLOOKUP($A144,take1,13,FALSE)-#REF!</f>
        <v>#REF!</v>
      </c>
      <c r="N144" s="17" t="e">
        <f>VLOOKUP($A144,take1,14,FALSE)-#REF!</f>
        <v>#REF!</v>
      </c>
      <c r="O144" s="17" t="e">
        <f>VLOOKUP($A144,take1,15,FALSE)-#REF!</f>
        <v>#REF!</v>
      </c>
      <c r="P144" s="17" t="e">
        <f>VLOOKUP($A144,take1,16,FALSE)-#REF!</f>
        <v>#REF!</v>
      </c>
      <c r="Q144" s="17" t="e">
        <f>VLOOKUP($A144,take1,17,FALSE)-#REF!</f>
        <v>#REF!</v>
      </c>
      <c r="R144" s="17" t="e">
        <f>VLOOKUP($A144,take1,18,FALSE)-#REF!</f>
        <v>#REF!</v>
      </c>
      <c r="S144" s="17" t="e">
        <f>VLOOKUP($A144,take1,19,FALSE)-#REF!</f>
        <v>#REF!</v>
      </c>
    </row>
    <row r="145" spans="1:19" x14ac:dyDescent="0.2">
      <c r="A145" t="e">
        <f>#REF!</f>
        <v>#REF!</v>
      </c>
      <c r="B145" s="17" t="e">
        <f>VLOOKUP(A145,take1,2,FALSE)-#REF!</f>
        <v>#REF!</v>
      </c>
      <c r="C145" s="17" t="e">
        <f>VLOOKUP(A145,take1,3,FALSE)-#REF!</f>
        <v>#REF!</v>
      </c>
      <c r="D145" s="17" t="e">
        <f>VLOOKUP($A145,take1,4,FALSE)-#REF!</f>
        <v>#REF!</v>
      </c>
      <c r="E145" s="17" t="e">
        <f>VLOOKUP($A145,take1,5,FALSE)-#REF!</f>
        <v>#REF!</v>
      </c>
      <c r="F145" s="17" t="e">
        <f>VLOOKUP($A145,take1,6,FALSE)-#REF!</f>
        <v>#REF!</v>
      </c>
      <c r="G145" s="17" t="e">
        <f>VLOOKUP($A145,take1,7,FALSE)-#REF!</f>
        <v>#REF!</v>
      </c>
      <c r="H145" s="17" t="e">
        <f>VLOOKUP($A145,take1,8,FALSE)-#REF!</f>
        <v>#REF!</v>
      </c>
      <c r="I145" s="17" t="e">
        <f>VLOOKUP($A145,take1,9,FALSE)-#REF!</f>
        <v>#REF!</v>
      </c>
      <c r="J145" s="17" t="e">
        <f>VLOOKUP($A145,take1,10,FALSE)-#REF!</f>
        <v>#REF!</v>
      </c>
      <c r="K145" s="17" t="e">
        <f>VLOOKUP($A145,take1,11,FALSE)-#REF!</f>
        <v>#REF!</v>
      </c>
      <c r="L145" s="17" t="e">
        <f>VLOOKUP($A145,take1,12,FALSE)-#REF!</f>
        <v>#REF!</v>
      </c>
      <c r="M145" s="17" t="e">
        <f>VLOOKUP($A145,take1,13,FALSE)-#REF!</f>
        <v>#REF!</v>
      </c>
      <c r="N145" s="17" t="e">
        <f>VLOOKUP($A145,take1,14,FALSE)-#REF!</f>
        <v>#REF!</v>
      </c>
      <c r="O145" s="17" t="e">
        <f>VLOOKUP($A145,take1,15,FALSE)-#REF!</f>
        <v>#REF!</v>
      </c>
      <c r="P145" s="17" t="e">
        <f>VLOOKUP($A145,take1,16,FALSE)-#REF!</f>
        <v>#REF!</v>
      </c>
      <c r="Q145" s="17" t="e">
        <f>VLOOKUP($A145,take1,17,FALSE)-#REF!</f>
        <v>#REF!</v>
      </c>
      <c r="R145" s="17" t="e">
        <f>VLOOKUP($A145,take1,18,FALSE)-#REF!</f>
        <v>#REF!</v>
      </c>
      <c r="S145" s="17" t="e">
        <f>VLOOKUP($A145,take1,19,FALSE)-#REF!</f>
        <v>#REF!</v>
      </c>
    </row>
    <row r="146" spans="1:19" x14ac:dyDescent="0.2">
      <c r="A146" t="e">
        <f>#REF!</f>
        <v>#REF!</v>
      </c>
      <c r="B146" s="17" t="e">
        <f>VLOOKUP(A146,take1,2,FALSE)-#REF!</f>
        <v>#REF!</v>
      </c>
      <c r="C146" s="17" t="e">
        <f>VLOOKUP(A146,take1,3,FALSE)-#REF!</f>
        <v>#REF!</v>
      </c>
      <c r="D146" s="17" t="e">
        <f>VLOOKUP($A146,take1,4,FALSE)-#REF!</f>
        <v>#REF!</v>
      </c>
      <c r="E146" s="17" t="e">
        <f>VLOOKUP($A146,take1,5,FALSE)-#REF!</f>
        <v>#REF!</v>
      </c>
      <c r="F146" s="17" t="e">
        <f>VLOOKUP($A146,take1,6,FALSE)-#REF!</f>
        <v>#REF!</v>
      </c>
      <c r="G146" s="17" t="e">
        <f>VLOOKUP($A146,take1,7,FALSE)-#REF!</f>
        <v>#REF!</v>
      </c>
      <c r="H146" s="17" t="e">
        <f>VLOOKUP($A146,take1,8,FALSE)-#REF!</f>
        <v>#REF!</v>
      </c>
      <c r="I146" s="17" t="e">
        <f>VLOOKUP($A146,take1,9,FALSE)-#REF!</f>
        <v>#REF!</v>
      </c>
      <c r="J146" s="17" t="e">
        <f>VLOOKUP($A146,take1,10,FALSE)-#REF!</f>
        <v>#REF!</v>
      </c>
      <c r="K146" s="17" t="e">
        <f>VLOOKUP($A146,take1,11,FALSE)-#REF!</f>
        <v>#REF!</v>
      </c>
      <c r="L146" s="17" t="e">
        <f>VLOOKUP($A146,take1,12,FALSE)-#REF!</f>
        <v>#REF!</v>
      </c>
      <c r="M146" s="17" t="e">
        <f>VLOOKUP($A146,take1,13,FALSE)-#REF!</f>
        <v>#REF!</v>
      </c>
      <c r="N146" s="17" t="e">
        <f>VLOOKUP($A146,take1,14,FALSE)-#REF!</f>
        <v>#REF!</v>
      </c>
      <c r="O146" s="17" t="e">
        <f>VLOOKUP($A146,take1,15,FALSE)-#REF!</f>
        <v>#REF!</v>
      </c>
      <c r="P146" s="17" t="e">
        <f>VLOOKUP($A146,take1,16,FALSE)-#REF!</f>
        <v>#REF!</v>
      </c>
      <c r="Q146" s="17" t="e">
        <f>VLOOKUP($A146,take1,17,FALSE)-#REF!</f>
        <v>#REF!</v>
      </c>
      <c r="R146" s="17" t="e">
        <f>VLOOKUP($A146,take1,18,FALSE)-#REF!</f>
        <v>#REF!</v>
      </c>
      <c r="S146" s="17" t="e">
        <f>VLOOKUP($A146,take1,19,FALSE)-#REF!</f>
        <v>#REF!</v>
      </c>
    </row>
    <row r="147" spans="1:19" x14ac:dyDescent="0.2">
      <c r="A147" t="e">
        <f>#REF!</f>
        <v>#REF!</v>
      </c>
      <c r="B147" s="17" t="e">
        <f>VLOOKUP(A147,take1,2,FALSE)-#REF!</f>
        <v>#REF!</v>
      </c>
      <c r="C147" s="17" t="e">
        <f>VLOOKUP(A147,take1,3,FALSE)-#REF!</f>
        <v>#REF!</v>
      </c>
      <c r="D147" s="17" t="e">
        <f>VLOOKUP($A147,take1,4,FALSE)-#REF!</f>
        <v>#REF!</v>
      </c>
      <c r="E147" s="17" t="e">
        <f>VLOOKUP($A147,take1,5,FALSE)-#REF!</f>
        <v>#REF!</v>
      </c>
      <c r="F147" s="17" t="e">
        <f>VLOOKUP($A147,take1,6,FALSE)-#REF!</f>
        <v>#REF!</v>
      </c>
      <c r="G147" s="17" t="e">
        <f>VLOOKUP($A147,take1,7,FALSE)-#REF!</f>
        <v>#REF!</v>
      </c>
      <c r="H147" s="17" t="e">
        <f>VLOOKUP($A147,take1,8,FALSE)-#REF!</f>
        <v>#REF!</v>
      </c>
      <c r="I147" s="17" t="e">
        <f>VLOOKUP($A147,take1,9,FALSE)-#REF!</f>
        <v>#REF!</v>
      </c>
      <c r="J147" s="17" t="e">
        <f>VLOOKUP($A147,take1,10,FALSE)-#REF!</f>
        <v>#REF!</v>
      </c>
      <c r="K147" s="17" t="e">
        <f>VLOOKUP($A147,take1,11,FALSE)-#REF!</f>
        <v>#REF!</v>
      </c>
      <c r="L147" s="17" t="e">
        <f>VLOOKUP($A147,take1,12,FALSE)-#REF!</f>
        <v>#REF!</v>
      </c>
      <c r="M147" s="17" t="e">
        <f>VLOOKUP($A147,take1,13,FALSE)-#REF!</f>
        <v>#REF!</v>
      </c>
      <c r="N147" s="17" t="e">
        <f>VLOOKUP($A147,take1,14,FALSE)-#REF!</f>
        <v>#REF!</v>
      </c>
      <c r="O147" s="17" t="e">
        <f>VLOOKUP($A147,take1,15,FALSE)-#REF!</f>
        <v>#REF!</v>
      </c>
      <c r="P147" s="17" t="e">
        <f>VLOOKUP($A147,take1,16,FALSE)-#REF!</f>
        <v>#REF!</v>
      </c>
      <c r="Q147" s="17" t="e">
        <f>VLOOKUP($A147,take1,17,FALSE)-#REF!</f>
        <v>#REF!</v>
      </c>
      <c r="R147" s="17" t="e">
        <f>VLOOKUP($A147,take1,18,FALSE)-#REF!</f>
        <v>#REF!</v>
      </c>
      <c r="S147" s="17" t="e">
        <f>VLOOKUP($A147,take1,19,FALSE)-#REF!</f>
        <v>#REF!</v>
      </c>
    </row>
    <row r="148" spans="1:19" x14ac:dyDescent="0.2">
      <c r="A148" t="e">
        <f>#REF!</f>
        <v>#REF!</v>
      </c>
      <c r="B148" s="17" t="e">
        <f>VLOOKUP(A148,take1,2,FALSE)-#REF!</f>
        <v>#REF!</v>
      </c>
      <c r="C148" s="17" t="e">
        <f>VLOOKUP(A148,take1,3,FALSE)-#REF!</f>
        <v>#REF!</v>
      </c>
      <c r="D148" s="17" t="e">
        <f>VLOOKUP($A148,take1,4,FALSE)-#REF!</f>
        <v>#REF!</v>
      </c>
      <c r="E148" s="17" t="e">
        <f>VLOOKUP($A148,take1,5,FALSE)-#REF!</f>
        <v>#REF!</v>
      </c>
      <c r="F148" s="17" t="e">
        <f>VLOOKUP($A148,take1,6,FALSE)-#REF!</f>
        <v>#REF!</v>
      </c>
      <c r="G148" s="17" t="e">
        <f>VLOOKUP($A148,take1,7,FALSE)-#REF!</f>
        <v>#REF!</v>
      </c>
      <c r="H148" s="17" t="e">
        <f>VLOOKUP($A148,take1,8,FALSE)-#REF!</f>
        <v>#REF!</v>
      </c>
      <c r="I148" s="17" t="e">
        <f>VLOOKUP($A148,take1,9,FALSE)-#REF!</f>
        <v>#REF!</v>
      </c>
      <c r="J148" s="17" t="e">
        <f>VLOOKUP($A148,take1,10,FALSE)-#REF!</f>
        <v>#REF!</v>
      </c>
      <c r="K148" s="17" t="e">
        <f>VLOOKUP($A148,take1,11,FALSE)-#REF!</f>
        <v>#REF!</v>
      </c>
      <c r="L148" s="17" t="e">
        <f>VLOOKUP($A148,take1,12,FALSE)-#REF!</f>
        <v>#REF!</v>
      </c>
      <c r="M148" s="17" t="e">
        <f>VLOOKUP($A148,take1,13,FALSE)-#REF!</f>
        <v>#REF!</v>
      </c>
      <c r="N148" s="17" t="e">
        <f>VLOOKUP($A148,take1,14,FALSE)-#REF!</f>
        <v>#REF!</v>
      </c>
      <c r="O148" s="17" t="e">
        <f>VLOOKUP($A148,take1,15,FALSE)-#REF!</f>
        <v>#REF!</v>
      </c>
      <c r="P148" s="17" t="e">
        <f>VLOOKUP($A148,take1,16,FALSE)-#REF!</f>
        <v>#REF!</v>
      </c>
      <c r="Q148" s="17" t="e">
        <f>VLOOKUP($A148,take1,17,FALSE)-#REF!</f>
        <v>#REF!</v>
      </c>
      <c r="R148" s="17" t="e">
        <f>VLOOKUP($A148,take1,18,FALSE)-#REF!</f>
        <v>#REF!</v>
      </c>
      <c r="S148" s="17" t="e">
        <f>VLOOKUP($A148,take1,19,FALSE)-#REF!</f>
        <v>#REF!</v>
      </c>
    </row>
    <row r="149" spans="1:19" x14ac:dyDescent="0.2">
      <c r="A149" t="e">
        <f>#REF!</f>
        <v>#REF!</v>
      </c>
      <c r="B149" s="17" t="e">
        <f>VLOOKUP(A149,take1,2,FALSE)-#REF!</f>
        <v>#REF!</v>
      </c>
      <c r="C149" s="17" t="e">
        <f>VLOOKUP(A149,take1,3,FALSE)-#REF!</f>
        <v>#REF!</v>
      </c>
      <c r="D149" s="17" t="e">
        <f>VLOOKUP($A149,take1,4,FALSE)-#REF!</f>
        <v>#REF!</v>
      </c>
      <c r="E149" s="17" t="e">
        <f>VLOOKUP($A149,take1,5,FALSE)-#REF!</f>
        <v>#REF!</v>
      </c>
      <c r="F149" s="17" t="e">
        <f>VLOOKUP($A149,take1,6,FALSE)-#REF!</f>
        <v>#REF!</v>
      </c>
      <c r="G149" s="17" t="e">
        <f>VLOOKUP($A149,take1,7,FALSE)-#REF!</f>
        <v>#REF!</v>
      </c>
      <c r="H149" s="17" t="e">
        <f>VLOOKUP($A149,take1,8,FALSE)-#REF!</f>
        <v>#REF!</v>
      </c>
      <c r="I149" s="17" t="e">
        <f>VLOOKUP($A149,take1,9,FALSE)-#REF!</f>
        <v>#REF!</v>
      </c>
      <c r="J149" s="17" t="e">
        <f>VLOOKUP($A149,take1,10,FALSE)-#REF!</f>
        <v>#REF!</v>
      </c>
      <c r="K149" s="17" t="e">
        <f>VLOOKUP($A149,take1,11,FALSE)-#REF!</f>
        <v>#REF!</v>
      </c>
      <c r="L149" s="17" t="e">
        <f>VLOOKUP($A149,take1,12,FALSE)-#REF!</f>
        <v>#REF!</v>
      </c>
      <c r="M149" s="17" t="e">
        <f>VLOOKUP($A149,take1,13,FALSE)-#REF!</f>
        <v>#REF!</v>
      </c>
      <c r="N149" s="17" t="e">
        <f>VLOOKUP($A149,take1,14,FALSE)-#REF!</f>
        <v>#REF!</v>
      </c>
      <c r="O149" s="17" t="e">
        <f>VLOOKUP($A149,take1,15,FALSE)-#REF!</f>
        <v>#REF!</v>
      </c>
      <c r="P149" s="17" t="e">
        <f>VLOOKUP($A149,take1,16,FALSE)-#REF!</f>
        <v>#REF!</v>
      </c>
      <c r="Q149" s="17" t="e">
        <f>VLOOKUP($A149,take1,17,FALSE)-#REF!</f>
        <v>#REF!</v>
      </c>
      <c r="R149" s="17" t="e">
        <f>VLOOKUP($A149,take1,18,FALSE)-#REF!</f>
        <v>#REF!</v>
      </c>
      <c r="S149" s="17" t="e">
        <f>VLOOKUP($A149,take1,19,FALSE)-#REF!</f>
        <v>#REF!</v>
      </c>
    </row>
    <row r="150" spans="1:19" x14ac:dyDescent="0.2">
      <c r="A150" t="e">
        <f>#REF!</f>
        <v>#REF!</v>
      </c>
      <c r="B150" s="17" t="e">
        <f>VLOOKUP(A150,take1,2,FALSE)-#REF!</f>
        <v>#REF!</v>
      </c>
      <c r="C150" s="17" t="e">
        <f>VLOOKUP(A150,take1,3,FALSE)-#REF!</f>
        <v>#REF!</v>
      </c>
      <c r="D150" s="17" t="e">
        <f>VLOOKUP($A150,take1,4,FALSE)-#REF!</f>
        <v>#REF!</v>
      </c>
      <c r="E150" s="17" t="e">
        <f>VLOOKUP($A150,take1,5,FALSE)-#REF!</f>
        <v>#REF!</v>
      </c>
      <c r="F150" s="17" t="e">
        <f>VLOOKUP($A150,take1,6,FALSE)-#REF!</f>
        <v>#REF!</v>
      </c>
      <c r="G150" s="17" t="e">
        <f>VLOOKUP($A150,take1,7,FALSE)-#REF!</f>
        <v>#REF!</v>
      </c>
      <c r="H150" s="17" t="e">
        <f>VLOOKUP($A150,take1,8,FALSE)-#REF!</f>
        <v>#REF!</v>
      </c>
      <c r="I150" s="17" t="e">
        <f>VLOOKUP($A150,take1,9,FALSE)-#REF!</f>
        <v>#REF!</v>
      </c>
      <c r="J150" s="17" t="e">
        <f>VLOOKUP($A150,take1,10,FALSE)-#REF!</f>
        <v>#REF!</v>
      </c>
      <c r="K150" s="17" t="e">
        <f>VLOOKUP($A150,take1,11,FALSE)-#REF!</f>
        <v>#REF!</v>
      </c>
      <c r="L150" s="17" t="e">
        <f>VLOOKUP($A150,take1,12,FALSE)-#REF!</f>
        <v>#REF!</v>
      </c>
      <c r="M150" s="17" t="e">
        <f>VLOOKUP($A150,take1,13,FALSE)-#REF!</f>
        <v>#REF!</v>
      </c>
      <c r="N150" s="17" t="e">
        <f>VLOOKUP($A150,take1,14,FALSE)-#REF!</f>
        <v>#REF!</v>
      </c>
      <c r="O150" s="17" t="e">
        <f>VLOOKUP($A150,take1,15,FALSE)-#REF!</f>
        <v>#REF!</v>
      </c>
      <c r="P150" s="17" t="e">
        <f>VLOOKUP($A150,take1,16,FALSE)-#REF!</f>
        <v>#REF!</v>
      </c>
      <c r="Q150" s="17" t="e">
        <f>VLOOKUP($A150,take1,17,FALSE)-#REF!</f>
        <v>#REF!</v>
      </c>
      <c r="R150" s="17" t="e">
        <f>VLOOKUP($A150,take1,18,FALSE)-#REF!</f>
        <v>#REF!</v>
      </c>
      <c r="S150" s="17" t="e">
        <f>VLOOKUP($A150,take1,19,FALSE)-#REF!</f>
        <v>#REF!</v>
      </c>
    </row>
    <row r="151" spans="1:19" x14ac:dyDescent="0.2">
      <c r="A151" t="e">
        <f>#REF!</f>
        <v>#REF!</v>
      </c>
      <c r="B151" s="17" t="e">
        <f>VLOOKUP(A151,take1,2,FALSE)-#REF!</f>
        <v>#REF!</v>
      </c>
      <c r="C151" s="17" t="e">
        <f>VLOOKUP(A151,take1,3,FALSE)-#REF!</f>
        <v>#REF!</v>
      </c>
      <c r="D151" s="17" t="e">
        <f>VLOOKUP($A151,take1,4,FALSE)-#REF!</f>
        <v>#REF!</v>
      </c>
      <c r="E151" s="17" t="e">
        <f>VLOOKUP($A151,take1,5,FALSE)-#REF!</f>
        <v>#REF!</v>
      </c>
      <c r="F151" s="17" t="e">
        <f>VLOOKUP($A151,take1,6,FALSE)-#REF!</f>
        <v>#REF!</v>
      </c>
      <c r="G151" s="17" t="e">
        <f>VLOOKUP($A151,take1,7,FALSE)-#REF!</f>
        <v>#REF!</v>
      </c>
      <c r="H151" s="17" t="e">
        <f>VLOOKUP($A151,take1,8,FALSE)-#REF!</f>
        <v>#REF!</v>
      </c>
      <c r="I151" s="17" t="e">
        <f>VLOOKUP($A151,take1,9,FALSE)-#REF!</f>
        <v>#REF!</v>
      </c>
      <c r="J151" s="17" t="e">
        <f>VLOOKUP($A151,take1,10,FALSE)-#REF!</f>
        <v>#REF!</v>
      </c>
      <c r="K151" s="17" t="e">
        <f>VLOOKUP($A151,take1,11,FALSE)-#REF!</f>
        <v>#REF!</v>
      </c>
      <c r="L151" s="17" t="e">
        <f>VLOOKUP($A151,take1,12,FALSE)-#REF!</f>
        <v>#REF!</v>
      </c>
      <c r="M151" s="17" t="e">
        <f>VLOOKUP($A151,take1,13,FALSE)-#REF!</f>
        <v>#REF!</v>
      </c>
      <c r="N151" s="17" t="e">
        <f>VLOOKUP($A151,take1,14,FALSE)-#REF!</f>
        <v>#REF!</v>
      </c>
      <c r="O151" s="17" t="e">
        <f>VLOOKUP($A151,take1,15,FALSE)-#REF!</f>
        <v>#REF!</v>
      </c>
      <c r="P151" s="17" t="e">
        <f>VLOOKUP($A151,take1,16,FALSE)-#REF!</f>
        <v>#REF!</v>
      </c>
      <c r="Q151" s="17" t="e">
        <f>VLOOKUP($A151,take1,17,FALSE)-#REF!</f>
        <v>#REF!</v>
      </c>
      <c r="R151" s="17" t="e">
        <f>VLOOKUP($A151,take1,18,FALSE)-#REF!</f>
        <v>#REF!</v>
      </c>
      <c r="S151" s="17" t="e">
        <f>VLOOKUP($A151,take1,19,FALSE)-#REF!</f>
        <v>#REF!</v>
      </c>
    </row>
    <row r="152" spans="1:19" x14ac:dyDescent="0.2">
      <c r="A152" t="e">
        <f>#REF!</f>
        <v>#REF!</v>
      </c>
      <c r="B152" s="17" t="e">
        <f>VLOOKUP(A152,take1,2,FALSE)-#REF!</f>
        <v>#REF!</v>
      </c>
      <c r="C152" s="17" t="e">
        <f>VLOOKUP(A152,take1,3,FALSE)-#REF!</f>
        <v>#REF!</v>
      </c>
      <c r="D152" s="17" t="e">
        <f>VLOOKUP($A152,take1,4,FALSE)-#REF!</f>
        <v>#REF!</v>
      </c>
      <c r="E152" s="17" t="e">
        <f>VLOOKUP($A152,take1,5,FALSE)-#REF!</f>
        <v>#REF!</v>
      </c>
      <c r="F152" s="17" t="e">
        <f>VLOOKUP($A152,take1,6,FALSE)-#REF!</f>
        <v>#REF!</v>
      </c>
      <c r="G152" s="17" t="e">
        <f>VLOOKUP($A152,take1,7,FALSE)-#REF!</f>
        <v>#REF!</v>
      </c>
      <c r="H152" s="17" t="e">
        <f>VLOOKUP($A152,take1,8,FALSE)-#REF!</f>
        <v>#REF!</v>
      </c>
      <c r="I152" s="17" t="e">
        <f>VLOOKUP($A152,take1,9,FALSE)-#REF!</f>
        <v>#REF!</v>
      </c>
      <c r="J152" s="17" t="e">
        <f>VLOOKUP($A152,take1,10,FALSE)-#REF!</f>
        <v>#REF!</v>
      </c>
      <c r="K152" s="17" t="e">
        <f>VLOOKUP($A152,take1,11,FALSE)-#REF!</f>
        <v>#REF!</v>
      </c>
      <c r="L152" s="17" t="e">
        <f>VLOOKUP($A152,take1,12,FALSE)-#REF!</f>
        <v>#REF!</v>
      </c>
      <c r="M152" s="17" t="e">
        <f>VLOOKUP($A152,take1,13,FALSE)-#REF!</f>
        <v>#REF!</v>
      </c>
      <c r="N152" s="17" t="e">
        <f>VLOOKUP($A152,take1,14,FALSE)-#REF!</f>
        <v>#REF!</v>
      </c>
      <c r="O152" s="17" t="e">
        <f>VLOOKUP($A152,take1,15,FALSE)-#REF!</f>
        <v>#REF!</v>
      </c>
      <c r="P152" s="17" t="e">
        <f>VLOOKUP($A152,take1,16,FALSE)-#REF!</f>
        <v>#REF!</v>
      </c>
      <c r="Q152" s="17" t="e">
        <f>VLOOKUP($A152,take1,17,FALSE)-#REF!</f>
        <v>#REF!</v>
      </c>
      <c r="R152" s="17" t="e">
        <f>VLOOKUP($A152,take1,18,FALSE)-#REF!</f>
        <v>#REF!</v>
      </c>
      <c r="S152" s="17" t="e">
        <f>VLOOKUP($A152,take1,19,FALSE)-#REF!</f>
        <v>#REF!</v>
      </c>
    </row>
    <row r="153" spans="1:19" x14ac:dyDescent="0.2">
      <c r="A153" t="e">
        <f>#REF!</f>
        <v>#REF!</v>
      </c>
      <c r="B153" s="17" t="e">
        <f>VLOOKUP(A153,take1,2,FALSE)-#REF!</f>
        <v>#REF!</v>
      </c>
      <c r="C153" s="17" t="e">
        <f>VLOOKUP(A153,take1,3,FALSE)-#REF!</f>
        <v>#REF!</v>
      </c>
      <c r="D153" s="17" t="e">
        <f>VLOOKUP($A153,take1,4,FALSE)-#REF!</f>
        <v>#REF!</v>
      </c>
      <c r="E153" s="17" t="e">
        <f>VLOOKUP($A153,take1,5,FALSE)-#REF!</f>
        <v>#REF!</v>
      </c>
      <c r="F153" s="17" t="e">
        <f>VLOOKUP($A153,take1,6,FALSE)-#REF!</f>
        <v>#REF!</v>
      </c>
      <c r="G153" s="17" t="e">
        <f>VLOOKUP($A153,take1,7,FALSE)-#REF!</f>
        <v>#REF!</v>
      </c>
      <c r="H153" s="17" t="e">
        <f>VLOOKUP($A153,take1,8,FALSE)-#REF!</f>
        <v>#REF!</v>
      </c>
      <c r="I153" s="17" t="e">
        <f>VLOOKUP($A153,take1,9,FALSE)-#REF!</f>
        <v>#REF!</v>
      </c>
      <c r="J153" s="17" t="e">
        <f>VLOOKUP($A153,take1,10,FALSE)-#REF!</f>
        <v>#REF!</v>
      </c>
      <c r="K153" s="17" t="e">
        <f>VLOOKUP($A153,take1,11,FALSE)-#REF!</f>
        <v>#REF!</v>
      </c>
      <c r="L153" s="17" t="e">
        <f>VLOOKUP($A153,take1,12,FALSE)-#REF!</f>
        <v>#REF!</v>
      </c>
      <c r="M153" s="17" t="e">
        <f>VLOOKUP($A153,take1,13,FALSE)-#REF!</f>
        <v>#REF!</v>
      </c>
      <c r="N153" s="17" t="e">
        <f>VLOOKUP($A153,take1,14,FALSE)-#REF!</f>
        <v>#REF!</v>
      </c>
      <c r="O153" s="17" t="e">
        <f>VLOOKUP($A153,take1,15,FALSE)-#REF!</f>
        <v>#REF!</v>
      </c>
      <c r="P153" s="17" t="e">
        <f>VLOOKUP($A153,take1,16,FALSE)-#REF!</f>
        <v>#REF!</v>
      </c>
      <c r="Q153" s="17" t="e">
        <f>VLOOKUP($A153,take1,17,FALSE)-#REF!</f>
        <v>#REF!</v>
      </c>
      <c r="R153" s="17" t="e">
        <f>VLOOKUP($A153,take1,18,FALSE)-#REF!</f>
        <v>#REF!</v>
      </c>
      <c r="S153" s="17" t="e">
        <f>VLOOKUP($A153,take1,19,FALSE)-#REF!</f>
        <v>#REF!</v>
      </c>
    </row>
    <row r="154" spans="1:19" x14ac:dyDescent="0.2">
      <c r="A154" t="e">
        <f>#REF!</f>
        <v>#REF!</v>
      </c>
      <c r="B154" s="17" t="e">
        <f>VLOOKUP(A154,take1,2,FALSE)-#REF!</f>
        <v>#REF!</v>
      </c>
      <c r="C154" s="17" t="e">
        <f>VLOOKUP(A154,take1,3,FALSE)-#REF!</f>
        <v>#REF!</v>
      </c>
      <c r="D154" s="17" t="e">
        <f>VLOOKUP($A154,take1,4,FALSE)-#REF!</f>
        <v>#REF!</v>
      </c>
      <c r="E154" s="17" t="e">
        <f>VLOOKUP($A154,take1,5,FALSE)-#REF!</f>
        <v>#REF!</v>
      </c>
      <c r="F154" s="17" t="e">
        <f>VLOOKUP($A154,take1,6,FALSE)-#REF!</f>
        <v>#REF!</v>
      </c>
      <c r="G154" s="17" t="e">
        <f>VLOOKUP($A154,take1,7,FALSE)-#REF!</f>
        <v>#REF!</v>
      </c>
      <c r="H154" s="17" t="e">
        <f>VLOOKUP($A154,take1,8,FALSE)-#REF!</f>
        <v>#REF!</v>
      </c>
      <c r="I154" s="17" t="e">
        <f>VLOOKUP($A154,take1,9,FALSE)-#REF!</f>
        <v>#REF!</v>
      </c>
      <c r="J154" s="17" t="e">
        <f>VLOOKUP($A154,take1,10,FALSE)-#REF!</f>
        <v>#REF!</v>
      </c>
      <c r="K154" s="17" t="e">
        <f>VLOOKUP($A154,take1,11,FALSE)-#REF!</f>
        <v>#REF!</v>
      </c>
      <c r="L154" s="17" t="e">
        <f>VLOOKUP($A154,take1,12,FALSE)-#REF!</f>
        <v>#REF!</v>
      </c>
      <c r="M154" s="17" t="e">
        <f>VLOOKUP($A154,take1,13,FALSE)-#REF!</f>
        <v>#REF!</v>
      </c>
      <c r="N154" s="17" t="e">
        <f>VLOOKUP($A154,take1,14,FALSE)-#REF!</f>
        <v>#REF!</v>
      </c>
      <c r="O154" s="17" t="e">
        <f>VLOOKUP($A154,take1,15,FALSE)-#REF!</f>
        <v>#REF!</v>
      </c>
      <c r="P154" s="17" t="e">
        <f>VLOOKUP($A154,take1,16,FALSE)-#REF!</f>
        <v>#REF!</v>
      </c>
      <c r="Q154" s="17" t="e">
        <f>VLOOKUP($A154,take1,17,FALSE)-#REF!</f>
        <v>#REF!</v>
      </c>
      <c r="R154" s="17" t="e">
        <f>VLOOKUP($A154,take1,18,FALSE)-#REF!</f>
        <v>#REF!</v>
      </c>
      <c r="S154" s="17" t="e">
        <f>VLOOKUP($A154,take1,19,FALSE)-#REF!</f>
        <v>#REF!</v>
      </c>
    </row>
    <row r="155" spans="1:19" x14ac:dyDescent="0.2">
      <c r="A155" t="e">
        <f>#REF!</f>
        <v>#REF!</v>
      </c>
      <c r="B155" s="17" t="e">
        <f>VLOOKUP(A155,take1,2,FALSE)-#REF!</f>
        <v>#REF!</v>
      </c>
      <c r="C155" s="17" t="e">
        <f>VLOOKUP(A155,take1,3,FALSE)-#REF!</f>
        <v>#REF!</v>
      </c>
      <c r="D155" s="17" t="e">
        <f>VLOOKUP($A155,take1,4,FALSE)-#REF!</f>
        <v>#REF!</v>
      </c>
      <c r="E155" s="17" t="e">
        <f>VLOOKUP($A155,take1,5,FALSE)-#REF!</f>
        <v>#REF!</v>
      </c>
      <c r="F155" s="17" t="e">
        <f>VLOOKUP($A155,take1,6,FALSE)-#REF!</f>
        <v>#REF!</v>
      </c>
      <c r="G155" s="17" t="e">
        <f>VLOOKUP($A155,take1,7,FALSE)-#REF!</f>
        <v>#REF!</v>
      </c>
      <c r="H155" s="17" t="e">
        <f>VLOOKUP($A155,take1,8,FALSE)-#REF!</f>
        <v>#REF!</v>
      </c>
      <c r="I155" s="17" t="e">
        <f>VLOOKUP($A155,take1,9,FALSE)-#REF!</f>
        <v>#REF!</v>
      </c>
      <c r="J155" s="17" t="e">
        <f>VLOOKUP($A155,take1,10,FALSE)-#REF!</f>
        <v>#REF!</v>
      </c>
      <c r="K155" s="17" t="e">
        <f>VLOOKUP($A155,take1,11,FALSE)-#REF!</f>
        <v>#REF!</v>
      </c>
      <c r="L155" s="17" t="e">
        <f>VLOOKUP($A155,take1,12,FALSE)-#REF!</f>
        <v>#REF!</v>
      </c>
      <c r="M155" s="17" t="e">
        <f>VLOOKUP($A155,take1,13,FALSE)-#REF!</f>
        <v>#REF!</v>
      </c>
      <c r="N155" s="17" t="e">
        <f>VLOOKUP($A155,take1,14,FALSE)-#REF!</f>
        <v>#REF!</v>
      </c>
      <c r="O155" s="17" t="e">
        <f>VLOOKUP($A155,take1,15,FALSE)-#REF!</f>
        <v>#REF!</v>
      </c>
      <c r="P155" s="17" t="e">
        <f>VLOOKUP($A155,take1,16,FALSE)-#REF!</f>
        <v>#REF!</v>
      </c>
      <c r="Q155" s="17" t="e">
        <f>VLOOKUP($A155,take1,17,FALSE)-#REF!</f>
        <v>#REF!</v>
      </c>
      <c r="R155" s="17" t="e">
        <f>VLOOKUP($A155,take1,18,FALSE)-#REF!</f>
        <v>#REF!</v>
      </c>
      <c r="S155" s="17" t="e">
        <f>VLOOKUP($A155,take1,19,FALSE)-#REF!</f>
        <v>#REF!</v>
      </c>
    </row>
    <row r="156" spans="1:19" x14ac:dyDescent="0.2">
      <c r="A156" t="e">
        <f>#REF!</f>
        <v>#REF!</v>
      </c>
      <c r="B156" s="17" t="e">
        <f>VLOOKUP(A156,take1,2,FALSE)-#REF!</f>
        <v>#REF!</v>
      </c>
      <c r="C156" s="17" t="e">
        <f>VLOOKUP(A156,take1,3,FALSE)-#REF!</f>
        <v>#REF!</v>
      </c>
      <c r="D156" s="17" t="e">
        <f>VLOOKUP($A156,take1,4,FALSE)-#REF!</f>
        <v>#REF!</v>
      </c>
      <c r="E156" s="17" t="e">
        <f>VLOOKUP($A156,take1,5,FALSE)-#REF!</f>
        <v>#REF!</v>
      </c>
      <c r="F156" s="17" t="e">
        <f>VLOOKUP($A156,take1,6,FALSE)-#REF!</f>
        <v>#REF!</v>
      </c>
      <c r="G156" s="17" t="e">
        <f>VLOOKUP($A156,take1,7,FALSE)-#REF!</f>
        <v>#REF!</v>
      </c>
      <c r="H156" s="17" t="e">
        <f>VLOOKUP($A156,take1,8,FALSE)-#REF!</f>
        <v>#REF!</v>
      </c>
      <c r="I156" s="17" t="e">
        <f>VLOOKUP($A156,take1,9,FALSE)-#REF!</f>
        <v>#REF!</v>
      </c>
      <c r="J156" s="17" t="e">
        <f>VLOOKUP($A156,take1,10,FALSE)-#REF!</f>
        <v>#REF!</v>
      </c>
      <c r="K156" s="17" t="e">
        <f>VLOOKUP($A156,take1,11,FALSE)-#REF!</f>
        <v>#REF!</v>
      </c>
      <c r="L156" s="17" t="e">
        <f>VLOOKUP($A156,take1,12,FALSE)-#REF!</f>
        <v>#REF!</v>
      </c>
      <c r="M156" s="17" t="e">
        <f>VLOOKUP($A156,take1,13,FALSE)-#REF!</f>
        <v>#REF!</v>
      </c>
      <c r="N156" s="17" t="e">
        <f>VLOOKUP($A156,take1,14,FALSE)-#REF!</f>
        <v>#REF!</v>
      </c>
      <c r="O156" s="17" t="e">
        <f>VLOOKUP($A156,take1,15,FALSE)-#REF!</f>
        <v>#REF!</v>
      </c>
      <c r="P156" s="17" t="e">
        <f>VLOOKUP($A156,take1,16,FALSE)-#REF!</f>
        <v>#REF!</v>
      </c>
      <c r="Q156" s="17" t="e">
        <f>VLOOKUP($A156,take1,17,FALSE)-#REF!</f>
        <v>#REF!</v>
      </c>
      <c r="R156" s="17" t="e">
        <f>VLOOKUP($A156,take1,18,FALSE)-#REF!</f>
        <v>#REF!</v>
      </c>
      <c r="S156" s="17" t="e">
        <f>VLOOKUP($A156,take1,19,FALSE)-#REF!</f>
        <v>#REF!</v>
      </c>
    </row>
    <row r="157" spans="1:19" x14ac:dyDescent="0.2">
      <c r="A157" t="e">
        <f>#REF!</f>
        <v>#REF!</v>
      </c>
      <c r="B157" s="17" t="e">
        <f>VLOOKUP(A157,take1,2,FALSE)-#REF!</f>
        <v>#REF!</v>
      </c>
      <c r="C157" s="17" t="e">
        <f>VLOOKUP(A157,take1,3,FALSE)-#REF!</f>
        <v>#REF!</v>
      </c>
      <c r="D157" s="17" t="e">
        <f>VLOOKUP($A157,take1,4,FALSE)-#REF!</f>
        <v>#REF!</v>
      </c>
      <c r="E157" s="17" t="e">
        <f>VLOOKUP($A157,take1,5,FALSE)-#REF!</f>
        <v>#REF!</v>
      </c>
      <c r="F157" s="17" t="e">
        <f>VLOOKUP($A157,take1,6,FALSE)-#REF!</f>
        <v>#REF!</v>
      </c>
      <c r="G157" s="17" t="e">
        <f>VLOOKUP($A157,take1,7,FALSE)-#REF!</f>
        <v>#REF!</v>
      </c>
      <c r="H157" s="17" t="e">
        <f>VLOOKUP($A157,take1,8,FALSE)-#REF!</f>
        <v>#REF!</v>
      </c>
      <c r="I157" s="17" t="e">
        <f>VLOOKUP($A157,take1,9,FALSE)-#REF!</f>
        <v>#REF!</v>
      </c>
      <c r="J157" s="17" t="e">
        <f>VLOOKUP($A157,take1,10,FALSE)-#REF!</f>
        <v>#REF!</v>
      </c>
      <c r="K157" s="17" t="e">
        <f>VLOOKUP($A157,take1,11,FALSE)-#REF!</f>
        <v>#REF!</v>
      </c>
      <c r="L157" s="17" t="e">
        <f>VLOOKUP($A157,take1,12,FALSE)-#REF!</f>
        <v>#REF!</v>
      </c>
      <c r="M157" s="17" t="e">
        <f>VLOOKUP($A157,take1,13,FALSE)-#REF!</f>
        <v>#REF!</v>
      </c>
      <c r="N157" s="17" t="e">
        <f>VLOOKUP($A157,take1,14,FALSE)-#REF!</f>
        <v>#REF!</v>
      </c>
      <c r="O157" s="17" t="e">
        <f>VLOOKUP($A157,take1,15,FALSE)-#REF!</f>
        <v>#REF!</v>
      </c>
      <c r="P157" s="17" t="e">
        <f>VLOOKUP($A157,take1,16,FALSE)-#REF!</f>
        <v>#REF!</v>
      </c>
      <c r="Q157" s="17" t="e">
        <f>VLOOKUP($A157,take1,17,FALSE)-#REF!</f>
        <v>#REF!</v>
      </c>
      <c r="R157" s="17" t="e">
        <f>VLOOKUP($A157,take1,18,FALSE)-#REF!</f>
        <v>#REF!</v>
      </c>
      <c r="S157" s="17" t="e">
        <f>VLOOKUP($A157,take1,19,FALSE)-#REF!</f>
        <v>#REF!</v>
      </c>
    </row>
    <row r="158" spans="1:19" x14ac:dyDescent="0.2">
      <c r="A158" t="e">
        <f>#REF!</f>
        <v>#REF!</v>
      </c>
      <c r="B158" s="17" t="e">
        <f>VLOOKUP(A158,take1,2,FALSE)-#REF!</f>
        <v>#REF!</v>
      </c>
      <c r="C158" s="17" t="e">
        <f>VLOOKUP(A158,take1,3,FALSE)-#REF!</f>
        <v>#REF!</v>
      </c>
      <c r="D158" s="17" t="e">
        <f>VLOOKUP($A158,take1,4,FALSE)-#REF!</f>
        <v>#REF!</v>
      </c>
      <c r="E158" s="17" t="e">
        <f>VLOOKUP($A158,take1,5,FALSE)-#REF!</f>
        <v>#REF!</v>
      </c>
      <c r="F158" s="17" t="e">
        <f>VLOOKUP($A158,take1,6,FALSE)-#REF!</f>
        <v>#REF!</v>
      </c>
      <c r="G158" s="17" t="e">
        <f>VLOOKUP($A158,take1,7,FALSE)-#REF!</f>
        <v>#REF!</v>
      </c>
      <c r="H158" s="17" t="e">
        <f>VLOOKUP($A158,take1,8,FALSE)-#REF!</f>
        <v>#REF!</v>
      </c>
      <c r="I158" s="17" t="e">
        <f>VLOOKUP($A158,take1,9,FALSE)-#REF!</f>
        <v>#REF!</v>
      </c>
      <c r="J158" s="17" t="e">
        <f>VLOOKUP($A158,take1,10,FALSE)-#REF!</f>
        <v>#REF!</v>
      </c>
      <c r="K158" s="17" t="e">
        <f>VLOOKUP($A158,take1,11,FALSE)-#REF!</f>
        <v>#REF!</v>
      </c>
      <c r="L158" s="17" t="e">
        <f>VLOOKUP($A158,take1,12,FALSE)-#REF!</f>
        <v>#REF!</v>
      </c>
      <c r="M158" s="17" t="e">
        <f>VLOOKUP($A158,take1,13,FALSE)-#REF!</f>
        <v>#REF!</v>
      </c>
      <c r="N158" s="17" t="e">
        <f>VLOOKUP($A158,take1,14,FALSE)-#REF!</f>
        <v>#REF!</v>
      </c>
      <c r="O158" s="17" t="e">
        <f>VLOOKUP($A158,take1,15,FALSE)-#REF!</f>
        <v>#REF!</v>
      </c>
      <c r="P158" s="17" t="e">
        <f>VLOOKUP($A158,take1,16,FALSE)-#REF!</f>
        <v>#REF!</v>
      </c>
      <c r="Q158" s="17" t="e">
        <f>VLOOKUP($A158,take1,17,FALSE)-#REF!</f>
        <v>#REF!</v>
      </c>
      <c r="R158" s="17" t="e">
        <f>VLOOKUP($A158,take1,18,FALSE)-#REF!</f>
        <v>#REF!</v>
      </c>
      <c r="S158" s="17" t="e">
        <f>VLOOKUP($A158,take1,19,FALSE)-#REF!</f>
        <v>#REF!</v>
      </c>
    </row>
    <row r="159" spans="1:19" x14ac:dyDescent="0.2">
      <c r="A159" t="e">
        <f>#REF!</f>
        <v>#REF!</v>
      </c>
      <c r="B159" s="17" t="e">
        <f>VLOOKUP(A159,take1,2,FALSE)-#REF!</f>
        <v>#REF!</v>
      </c>
      <c r="C159" s="17" t="e">
        <f>VLOOKUP(A159,take1,3,FALSE)-#REF!</f>
        <v>#REF!</v>
      </c>
      <c r="D159" s="17" t="e">
        <f>VLOOKUP($A159,take1,4,FALSE)-#REF!</f>
        <v>#REF!</v>
      </c>
      <c r="E159" s="17" t="e">
        <f>VLOOKUP($A159,take1,5,FALSE)-#REF!</f>
        <v>#REF!</v>
      </c>
      <c r="F159" s="17" t="e">
        <f>VLOOKUP($A159,take1,6,FALSE)-#REF!</f>
        <v>#REF!</v>
      </c>
      <c r="G159" s="17" t="e">
        <f>VLOOKUP($A159,take1,7,FALSE)-#REF!</f>
        <v>#REF!</v>
      </c>
      <c r="H159" s="17" t="e">
        <f>VLOOKUP($A159,take1,8,FALSE)-#REF!</f>
        <v>#REF!</v>
      </c>
      <c r="I159" s="17" t="e">
        <f>VLOOKUP($A159,take1,9,FALSE)-#REF!</f>
        <v>#REF!</v>
      </c>
      <c r="J159" s="17" t="e">
        <f>VLOOKUP($A159,take1,10,FALSE)-#REF!</f>
        <v>#REF!</v>
      </c>
      <c r="K159" s="17" t="e">
        <f>VLOOKUP($A159,take1,11,FALSE)-#REF!</f>
        <v>#REF!</v>
      </c>
      <c r="L159" s="17" t="e">
        <f>VLOOKUP($A159,take1,12,FALSE)-#REF!</f>
        <v>#REF!</v>
      </c>
      <c r="M159" s="17" t="e">
        <f>VLOOKUP($A159,take1,13,FALSE)-#REF!</f>
        <v>#REF!</v>
      </c>
      <c r="N159" s="17" t="e">
        <f>VLOOKUP($A159,take1,14,FALSE)-#REF!</f>
        <v>#REF!</v>
      </c>
      <c r="O159" s="17" t="e">
        <f>VLOOKUP($A159,take1,15,FALSE)-#REF!</f>
        <v>#REF!</v>
      </c>
      <c r="P159" s="17" t="e">
        <f>VLOOKUP($A159,take1,16,FALSE)-#REF!</f>
        <v>#REF!</v>
      </c>
      <c r="Q159" s="17" t="e">
        <f>VLOOKUP($A159,take1,17,FALSE)-#REF!</f>
        <v>#REF!</v>
      </c>
      <c r="R159" s="17" t="e">
        <f>VLOOKUP($A159,take1,18,FALSE)-#REF!</f>
        <v>#REF!</v>
      </c>
      <c r="S159" s="17" t="e">
        <f>VLOOKUP($A159,take1,19,FALSE)-#REF!</f>
        <v>#REF!</v>
      </c>
    </row>
    <row r="160" spans="1:19" x14ac:dyDescent="0.2">
      <c r="A160" t="e">
        <f>#REF!</f>
        <v>#REF!</v>
      </c>
      <c r="B160" s="17" t="e">
        <f>VLOOKUP(A160,take1,2,FALSE)-#REF!</f>
        <v>#REF!</v>
      </c>
      <c r="C160" s="17" t="e">
        <f>VLOOKUP(A160,take1,3,FALSE)-#REF!</f>
        <v>#REF!</v>
      </c>
      <c r="D160" s="17" t="e">
        <f>VLOOKUP($A160,take1,4,FALSE)-#REF!</f>
        <v>#REF!</v>
      </c>
      <c r="E160" s="17" t="e">
        <f>VLOOKUP($A160,take1,5,FALSE)-#REF!</f>
        <v>#REF!</v>
      </c>
      <c r="F160" s="17" t="e">
        <f>VLOOKUP($A160,take1,6,FALSE)-#REF!</f>
        <v>#REF!</v>
      </c>
      <c r="G160" s="17" t="e">
        <f>VLOOKUP($A160,take1,7,FALSE)-#REF!</f>
        <v>#REF!</v>
      </c>
      <c r="H160" s="17" t="e">
        <f>VLOOKUP($A160,take1,8,FALSE)-#REF!</f>
        <v>#REF!</v>
      </c>
      <c r="I160" s="17" t="e">
        <f>VLOOKUP($A160,take1,9,FALSE)-#REF!</f>
        <v>#REF!</v>
      </c>
      <c r="J160" s="17" t="e">
        <f>VLOOKUP($A160,take1,10,FALSE)-#REF!</f>
        <v>#REF!</v>
      </c>
      <c r="K160" s="17" t="e">
        <f>VLOOKUP($A160,take1,11,FALSE)-#REF!</f>
        <v>#REF!</v>
      </c>
      <c r="L160" s="17" t="e">
        <f>VLOOKUP($A160,take1,12,FALSE)-#REF!</f>
        <v>#REF!</v>
      </c>
      <c r="M160" s="17" t="e">
        <f>VLOOKUP($A160,take1,13,FALSE)-#REF!</f>
        <v>#REF!</v>
      </c>
      <c r="N160" s="17" t="e">
        <f>VLOOKUP($A160,take1,14,FALSE)-#REF!</f>
        <v>#REF!</v>
      </c>
      <c r="O160" s="17" t="e">
        <f>VLOOKUP($A160,take1,15,FALSE)-#REF!</f>
        <v>#REF!</v>
      </c>
      <c r="P160" s="17" t="e">
        <f>VLOOKUP($A160,take1,16,FALSE)-#REF!</f>
        <v>#REF!</v>
      </c>
      <c r="Q160" s="17" t="e">
        <f>VLOOKUP($A160,take1,17,FALSE)-#REF!</f>
        <v>#REF!</v>
      </c>
      <c r="R160" s="17" t="e">
        <f>VLOOKUP($A160,take1,18,FALSE)-#REF!</f>
        <v>#REF!</v>
      </c>
      <c r="S160" s="17" t="e">
        <f>VLOOKUP($A160,take1,19,FALSE)-#REF!</f>
        <v>#REF!</v>
      </c>
    </row>
    <row r="161" spans="1:19" x14ac:dyDescent="0.2">
      <c r="A161" t="e">
        <f>#REF!</f>
        <v>#REF!</v>
      </c>
      <c r="B161" s="17" t="e">
        <f>VLOOKUP(A161,take1,2,FALSE)-#REF!</f>
        <v>#REF!</v>
      </c>
      <c r="C161" s="17" t="e">
        <f>VLOOKUP(A161,take1,3,FALSE)-#REF!</f>
        <v>#REF!</v>
      </c>
      <c r="D161" s="17" t="e">
        <f>VLOOKUP($A161,take1,4,FALSE)-#REF!</f>
        <v>#REF!</v>
      </c>
      <c r="E161" s="17" t="e">
        <f>VLOOKUP($A161,take1,5,FALSE)-#REF!</f>
        <v>#REF!</v>
      </c>
      <c r="F161" s="17" t="e">
        <f>VLOOKUP($A161,take1,6,FALSE)-#REF!</f>
        <v>#REF!</v>
      </c>
      <c r="G161" s="17" t="e">
        <f>VLOOKUP($A161,take1,7,FALSE)-#REF!</f>
        <v>#REF!</v>
      </c>
      <c r="H161" s="17" t="e">
        <f>VLOOKUP($A161,take1,8,FALSE)-#REF!</f>
        <v>#REF!</v>
      </c>
      <c r="I161" s="17" t="e">
        <f>VLOOKUP($A161,take1,9,FALSE)-#REF!</f>
        <v>#REF!</v>
      </c>
      <c r="J161" s="17" t="e">
        <f>VLOOKUP($A161,take1,10,FALSE)-#REF!</f>
        <v>#REF!</v>
      </c>
      <c r="K161" s="17" t="e">
        <f>VLOOKUP($A161,take1,11,FALSE)-#REF!</f>
        <v>#REF!</v>
      </c>
      <c r="L161" s="17" t="e">
        <f>VLOOKUP($A161,take1,12,FALSE)-#REF!</f>
        <v>#REF!</v>
      </c>
      <c r="M161" s="17" t="e">
        <f>VLOOKUP($A161,take1,13,FALSE)-#REF!</f>
        <v>#REF!</v>
      </c>
      <c r="N161" s="17" t="e">
        <f>VLOOKUP($A161,take1,14,FALSE)-#REF!</f>
        <v>#REF!</v>
      </c>
      <c r="O161" s="17" t="e">
        <f>VLOOKUP($A161,take1,15,FALSE)-#REF!</f>
        <v>#REF!</v>
      </c>
      <c r="P161" s="17" t="e">
        <f>VLOOKUP($A161,take1,16,FALSE)-#REF!</f>
        <v>#REF!</v>
      </c>
      <c r="Q161" s="17" t="e">
        <f>VLOOKUP($A161,take1,17,FALSE)-#REF!</f>
        <v>#REF!</v>
      </c>
      <c r="R161" s="17" t="e">
        <f>VLOOKUP($A161,take1,18,FALSE)-#REF!</f>
        <v>#REF!</v>
      </c>
      <c r="S161" s="17" t="e">
        <f>VLOOKUP($A161,take1,19,FALSE)-#REF!</f>
        <v>#REF!</v>
      </c>
    </row>
    <row r="162" spans="1:19" x14ac:dyDescent="0.2">
      <c r="A162" t="e">
        <f>#REF!</f>
        <v>#REF!</v>
      </c>
      <c r="B162" s="17" t="e">
        <f>VLOOKUP(A162,take1,2,FALSE)-#REF!</f>
        <v>#REF!</v>
      </c>
      <c r="C162" s="17" t="e">
        <f>VLOOKUP(A162,take1,3,FALSE)-#REF!</f>
        <v>#REF!</v>
      </c>
      <c r="D162" s="17" t="e">
        <f>VLOOKUP($A162,take1,4,FALSE)-#REF!</f>
        <v>#REF!</v>
      </c>
      <c r="E162" s="17" t="e">
        <f>VLOOKUP($A162,take1,5,FALSE)-#REF!</f>
        <v>#REF!</v>
      </c>
      <c r="F162" s="17" t="e">
        <f>VLOOKUP($A162,take1,6,FALSE)-#REF!</f>
        <v>#REF!</v>
      </c>
      <c r="G162" s="17" t="e">
        <f>VLOOKUP($A162,take1,7,FALSE)-#REF!</f>
        <v>#REF!</v>
      </c>
      <c r="H162" s="17" t="e">
        <f>VLOOKUP($A162,take1,8,FALSE)-#REF!</f>
        <v>#REF!</v>
      </c>
      <c r="I162" s="17" t="e">
        <f>VLOOKUP($A162,take1,9,FALSE)-#REF!</f>
        <v>#REF!</v>
      </c>
      <c r="J162" s="17" t="e">
        <f>VLOOKUP($A162,take1,10,FALSE)-#REF!</f>
        <v>#REF!</v>
      </c>
      <c r="K162" s="17" t="e">
        <f>VLOOKUP($A162,take1,11,FALSE)-#REF!</f>
        <v>#REF!</v>
      </c>
      <c r="L162" s="17" t="e">
        <f>VLOOKUP($A162,take1,12,FALSE)-#REF!</f>
        <v>#REF!</v>
      </c>
      <c r="M162" s="17" t="e">
        <f>VLOOKUP($A162,take1,13,FALSE)-#REF!</f>
        <v>#REF!</v>
      </c>
      <c r="N162" s="17" t="e">
        <f>VLOOKUP($A162,take1,14,FALSE)-#REF!</f>
        <v>#REF!</v>
      </c>
      <c r="O162" s="17" t="e">
        <f>VLOOKUP($A162,take1,15,FALSE)-#REF!</f>
        <v>#REF!</v>
      </c>
      <c r="P162" s="17" t="e">
        <f>VLOOKUP($A162,take1,16,FALSE)-#REF!</f>
        <v>#REF!</v>
      </c>
      <c r="Q162" s="17" t="e">
        <f>VLOOKUP($A162,take1,17,FALSE)-#REF!</f>
        <v>#REF!</v>
      </c>
      <c r="R162" s="17" t="e">
        <f>VLOOKUP($A162,take1,18,FALSE)-#REF!</f>
        <v>#REF!</v>
      </c>
      <c r="S162" s="17" t="e">
        <f>VLOOKUP($A162,take1,19,FALSE)-#REF!</f>
        <v>#REF!</v>
      </c>
    </row>
    <row r="163" spans="1:19" x14ac:dyDescent="0.2">
      <c r="A163" t="e">
        <f>#REF!</f>
        <v>#REF!</v>
      </c>
      <c r="B163" s="17" t="e">
        <f>VLOOKUP(A163,take1,2,FALSE)-#REF!</f>
        <v>#REF!</v>
      </c>
      <c r="C163" s="17" t="e">
        <f>VLOOKUP(A163,take1,3,FALSE)-#REF!</f>
        <v>#REF!</v>
      </c>
      <c r="D163" s="17" t="e">
        <f>VLOOKUP($A163,take1,4,FALSE)-#REF!</f>
        <v>#REF!</v>
      </c>
      <c r="E163" s="17" t="e">
        <f>VLOOKUP($A163,take1,5,FALSE)-#REF!</f>
        <v>#REF!</v>
      </c>
      <c r="F163" s="17" t="e">
        <f>VLOOKUP($A163,take1,6,FALSE)-#REF!</f>
        <v>#REF!</v>
      </c>
      <c r="G163" s="17" t="e">
        <f>VLOOKUP($A163,take1,7,FALSE)-#REF!</f>
        <v>#REF!</v>
      </c>
      <c r="H163" s="17" t="e">
        <f>VLOOKUP($A163,take1,8,FALSE)-#REF!</f>
        <v>#REF!</v>
      </c>
      <c r="I163" s="17" t="e">
        <f>VLOOKUP($A163,take1,9,FALSE)-#REF!</f>
        <v>#REF!</v>
      </c>
      <c r="J163" s="17" t="e">
        <f>VLOOKUP($A163,take1,10,FALSE)-#REF!</f>
        <v>#REF!</v>
      </c>
      <c r="K163" s="17" t="e">
        <f>VLOOKUP($A163,take1,11,FALSE)-#REF!</f>
        <v>#REF!</v>
      </c>
      <c r="L163" s="17" t="e">
        <f>VLOOKUP($A163,take1,12,FALSE)-#REF!</f>
        <v>#REF!</v>
      </c>
      <c r="M163" s="17" t="e">
        <f>VLOOKUP($A163,take1,13,FALSE)-#REF!</f>
        <v>#REF!</v>
      </c>
      <c r="N163" s="17" t="e">
        <f>VLOOKUP($A163,take1,14,FALSE)-#REF!</f>
        <v>#REF!</v>
      </c>
      <c r="O163" s="17" t="e">
        <f>VLOOKUP($A163,take1,15,FALSE)-#REF!</f>
        <v>#REF!</v>
      </c>
      <c r="P163" s="17" t="e">
        <f>VLOOKUP($A163,take1,16,FALSE)-#REF!</f>
        <v>#REF!</v>
      </c>
      <c r="Q163" s="17" t="e">
        <f>VLOOKUP($A163,take1,17,FALSE)-#REF!</f>
        <v>#REF!</v>
      </c>
      <c r="R163" s="17" t="e">
        <f>VLOOKUP($A163,take1,18,FALSE)-#REF!</f>
        <v>#REF!</v>
      </c>
      <c r="S163" s="17" t="e">
        <f>VLOOKUP($A163,take1,19,FALSE)-#REF!</f>
        <v>#REF!</v>
      </c>
    </row>
    <row r="164" spans="1:19" x14ac:dyDescent="0.2">
      <c r="A164" t="e">
        <f>#REF!</f>
        <v>#REF!</v>
      </c>
      <c r="B164" s="17" t="e">
        <f>VLOOKUP(A164,take1,2,FALSE)-#REF!</f>
        <v>#REF!</v>
      </c>
      <c r="C164" s="17" t="e">
        <f>VLOOKUP(A164,take1,3,FALSE)-#REF!</f>
        <v>#REF!</v>
      </c>
      <c r="D164" s="17" t="e">
        <f>VLOOKUP($A164,take1,4,FALSE)-#REF!</f>
        <v>#REF!</v>
      </c>
      <c r="E164" s="17" t="e">
        <f>VLOOKUP($A164,take1,5,FALSE)-#REF!</f>
        <v>#REF!</v>
      </c>
      <c r="F164" s="17" t="e">
        <f>VLOOKUP($A164,take1,6,FALSE)-#REF!</f>
        <v>#REF!</v>
      </c>
      <c r="G164" s="17" t="e">
        <f>VLOOKUP($A164,take1,7,FALSE)-#REF!</f>
        <v>#REF!</v>
      </c>
      <c r="H164" s="17" t="e">
        <f>VLOOKUP($A164,take1,8,FALSE)-#REF!</f>
        <v>#REF!</v>
      </c>
      <c r="I164" s="17" t="e">
        <f>VLOOKUP($A164,take1,9,FALSE)-#REF!</f>
        <v>#REF!</v>
      </c>
      <c r="J164" s="17" t="e">
        <f>VLOOKUP($A164,take1,10,FALSE)-#REF!</f>
        <v>#REF!</v>
      </c>
      <c r="K164" s="17" t="e">
        <f>VLOOKUP($A164,take1,11,FALSE)-#REF!</f>
        <v>#REF!</v>
      </c>
      <c r="L164" s="17" t="e">
        <f>VLOOKUP($A164,take1,12,FALSE)-#REF!</f>
        <v>#REF!</v>
      </c>
      <c r="M164" s="17" t="e">
        <f>VLOOKUP($A164,take1,13,FALSE)-#REF!</f>
        <v>#REF!</v>
      </c>
      <c r="N164" s="17" t="e">
        <f>VLOOKUP($A164,take1,14,FALSE)-#REF!</f>
        <v>#REF!</v>
      </c>
      <c r="O164" s="17" t="e">
        <f>VLOOKUP($A164,take1,15,FALSE)-#REF!</f>
        <v>#REF!</v>
      </c>
      <c r="P164" s="17" t="e">
        <f>VLOOKUP($A164,take1,16,FALSE)-#REF!</f>
        <v>#REF!</v>
      </c>
      <c r="Q164" s="17" t="e">
        <f>VLOOKUP($A164,take1,17,FALSE)-#REF!</f>
        <v>#REF!</v>
      </c>
      <c r="R164" s="17" t="e">
        <f>VLOOKUP($A164,take1,18,FALSE)-#REF!</f>
        <v>#REF!</v>
      </c>
      <c r="S164" s="17" t="e">
        <f>VLOOKUP($A164,take1,19,FALSE)-#REF!</f>
        <v>#REF!</v>
      </c>
    </row>
    <row r="165" spans="1:19" x14ac:dyDescent="0.2">
      <c r="A165" t="e">
        <f>#REF!</f>
        <v>#REF!</v>
      </c>
      <c r="B165" s="17" t="e">
        <f>VLOOKUP(A165,take1,2,FALSE)-#REF!</f>
        <v>#REF!</v>
      </c>
      <c r="C165" s="17" t="e">
        <f>VLOOKUP(A165,take1,3,FALSE)-#REF!</f>
        <v>#REF!</v>
      </c>
      <c r="D165" s="17" t="e">
        <f>VLOOKUP($A165,take1,4,FALSE)-#REF!</f>
        <v>#REF!</v>
      </c>
      <c r="E165" s="17" t="e">
        <f>VLOOKUP($A165,take1,5,FALSE)-#REF!</f>
        <v>#REF!</v>
      </c>
      <c r="F165" s="17" t="e">
        <f>VLOOKUP($A165,take1,6,FALSE)-#REF!</f>
        <v>#REF!</v>
      </c>
      <c r="G165" s="17" t="e">
        <f>VLOOKUP($A165,take1,7,FALSE)-#REF!</f>
        <v>#REF!</v>
      </c>
      <c r="H165" s="17" t="e">
        <f>VLOOKUP($A165,take1,8,FALSE)-#REF!</f>
        <v>#REF!</v>
      </c>
      <c r="I165" s="17" t="e">
        <f>VLOOKUP($A165,take1,9,FALSE)-#REF!</f>
        <v>#REF!</v>
      </c>
      <c r="J165" s="17" t="e">
        <f>VLOOKUP($A165,take1,10,FALSE)-#REF!</f>
        <v>#REF!</v>
      </c>
      <c r="K165" s="17" t="e">
        <f>VLOOKUP($A165,take1,11,FALSE)-#REF!</f>
        <v>#REF!</v>
      </c>
      <c r="L165" s="17" t="e">
        <f>VLOOKUP($A165,take1,12,FALSE)-#REF!</f>
        <v>#REF!</v>
      </c>
      <c r="M165" s="17" t="e">
        <f>VLOOKUP($A165,take1,13,FALSE)-#REF!</f>
        <v>#REF!</v>
      </c>
      <c r="N165" s="17" t="e">
        <f>VLOOKUP($A165,take1,14,FALSE)-#REF!</f>
        <v>#REF!</v>
      </c>
      <c r="O165" s="17" t="e">
        <f>VLOOKUP($A165,take1,15,FALSE)-#REF!</f>
        <v>#REF!</v>
      </c>
      <c r="P165" s="17" t="e">
        <f>VLOOKUP($A165,take1,16,FALSE)-#REF!</f>
        <v>#REF!</v>
      </c>
      <c r="Q165" s="17" t="e">
        <f>VLOOKUP($A165,take1,17,FALSE)-#REF!</f>
        <v>#REF!</v>
      </c>
      <c r="R165" s="17" t="e">
        <f>VLOOKUP($A165,take1,18,FALSE)-#REF!</f>
        <v>#REF!</v>
      </c>
      <c r="S165" s="17" t="e">
        <f>VLOOKUP($A165,take1,19,FALSE)-#REF!</f>
        <v>#REF!</v>
      </c>
    </row>
    <row r="166" spans="1:19" x14ac:dyDescent="0.2">
      <c r="A166" t="e">
        <f>#REF!</f>
        <v>#REF!</v>
      </c>
      <c r="B166" s="17" t="e">
        <f>VLOOKUP(A166,take1,2,FALSE)-#REF!</f>
        <v>#REF!</v>
      </c>
      <c r="C166" s="17" t="e">
        <f>VLOOKUP(A166,take1,3,FALSE)-#REF!</f>
        <v>#REF!</v>
      </c>
      <c r="D166" s="17" t="e">
        <f>VLOOKUP($A166,take1,4,FALSE)-#REF!</f>
        <v>#REF!</v>
      </c>
      <c r="E166" s="17" t="e">
        <f>VLOOKUP($A166,take1,5,FALSE)-#REF!</f>
        <v>#REF!</v>
      </c>
      <c r="F166" s="17" t="e">
        <f>VLOOKUP($A166,take1,6,FALSE)-#REF!</f>
        <v>#REF!</v>
      </c>
      <c r="G166" s="17" t="e">
        <f>VLOOKUP($A166,take1,7,FALSE)-#REF!</f>
        <v>#REF!</v>
      </c>
      <c r="H166" s="17" t="e">
        <f>VLOOKUP($A166,take1,8,FALSE)-#REF!</f>
        <v>#REF!</v>
      </c>
      <c r="I166" s="17" t="e">
        <f>VLOOKUP($A166,take1,9,FALSE)-#REF!</f>
        <v>#REF!</v>
      </c>
      <c r="J166" s="17" t="e">
        <f>VLOOKUP($A166,take1,10,FALSE)-#REF!</f>
        <v>#REF!</v>
      </c>
      <c r="K166" s="17" t="e">
        <f>VLOOKUP($A166,take1,11,FALSE)-#REF!</f>
        <v>#REF!</v>
      </c>
      <c r="L166" s="17" t="e">
        <f>VLOOKUP($A166,take1,12,FALSE)-#REF!</f>
        <v>#REF!</v>
      </c>
      <c r="M166" s="17" t="e">
        <f>VLOOKUP($A166,take1,13,FALSE)-#REF!</f>
        <v>#REF!</v>
      </c>
      <c r="N166" s="17" t="e">
        <f>VLOOKUP($A166,take1,14,FALSE)-#REF!</f>
        <v>#REF!</v>
      </c>
      <c r="O166" s="17" t="e">
        <f>VLOOKUP($A166,take1,15,FALSE)-#REF!</f>
        <v>#REF!</v>
      </c>
      <c r="P166" s="17" t="e">
        <f>VLOOKUP($A166,take1,16,FALSE)-#REF!</f>
        <v>#REF!</v>
      </c>
      <c r="Q166" s="17" t="e">
        <f>VLOOKUP($A166,take1,17,FALSE)-#REF!</f>
        <v>#REF!</v>
      </c>
      <c r="R166" s="17" t="e">
        <f>VLOOKUP($A166,take1,18,FALSE)-#REF!</f>
        <v>#REF!</v>
      </c>
      <c r="S166" s="17" t="e">
        <f>VLOOKUP($A166,take1,19,FALSE)-#REF!</f>
        <v>#REF!</v>
      </c>
    </row>
    <row r="167" spans="1:19" x14ac:dyDescent="0.2">
      <c r="A167" t="e">
        <f>#REF!</f>
        <v>#REF!</v>
      </c>
      <c r="B167" s="17" t="e">
        <f>VLOOKUP(A167,take1,2,FALSE)-#REF!</f>
        <v>#REF!</v>
      </c>
      <c r="C167" s="17" t="e">
        <f>VLOOKUP(A167,take1,3,FALSE)-#REF!</f>
        <v>#REF!</v>
      </c>
      <c r="D167" s="17" t="e">
        <f>VLOOKUP($A167,take1,4,FALSE)-#REF!</f>
        <v>#REF!</v>
      </c>
      <c r="E167" s="17" t="e">
        <f>VLOOKUP($A167,take1,5,FALSE)-#REF!</f>
        <v>#REF!</v>
      </c>
      <c r="F167" s="17" t="e">
        <f>VLOOKUP($A167,take1,6,FALSE)-#REF!</f>
        <v>#REF!</v>
      </c>
      <c r="G167" s="17" t="e">
        <f>VLOOKUP($A167,take1,7,FALSE)-#REF!</f>
        <v>#REF!</v>
      </c>
      <c r="H167" s="17" t="e">
        <f>VLOOKUP($A167,take1,8,FALSE)-#REF!</f>
        <v>#REF!</v>
      </c>
      <c r="I167" s="17" t="e">
        <f>VLOOKUP($A167,take1,9,FALSE)-#REF!</f>
        <v>#REF!</v>
      </c>
      <c r="J167" s="17" t="e">
        <f>VLOOKUP($A167,take1,10,FALSE)-#REF!</f>
        <v>#REF!</v>
      </c>
      <c r="K167" s="17" t="e">
        <f>VLOOKUP($A167,take1,11,FALSE)-#REF!</f>
        <v>#REF!</v>
      </c>
      <c r="L167" s="17" t="e">
        <f>VLOOKUP($A167,take1,12,FALSE)-#REF!</f>
        <v>#REF!</v>
      </c>
      <c r="M167" s="17" t="e">
        <f>VLOOKUP($A167,take1,13,FALSE)-#REF!</f>
        <v>#REF!</v>
      </c>
      <c r="N167" s="17" t="e">
        <f>VLOOKUP($A167,take1,14,FALSE)-#REF!</f>
        <v>#REF!</v>
      </c>
      <c r="O167" s="17" t="e">
        <f>VLOOKUP($A167,take1,15,FALSE)-#REF!</f>
        <v>#REF!</v>
      </c>
      <c r="P167" s="17" t="e">
        <f>VLOOKUP($A167,take1,16,FALSE)-#REF!</f>
        <v>#REF!</v>
      </c>
      <c r="Q167" s="17" t="e">
        <f>VLOOKUP($A167,take1,17,FALSE)-#REF!</f>
        <v>#REF!</v>
      </c>
      <c r="R167" s="17" t="e">
        <f>VLOOKUP($A167,take1,18,FALSE)-#REF!</f>
        <v>#REF!</v>
      </c>
      <c r="S167" s="17" t="e">
        <f>VLOOKUP($A167,take1,19,FALSE)-#REF!</f>
        <v>#REF!</v>
      </c>
    </row>
    <row r="168" spans="1:19" x14ac:dyDescent="0.2">
      <c r="A168" t="e">
        <f>#REF!</f>
        <v>#REF!</v>
      </c>
      <c r="B168" s="17" t="e">
        <f>VLOOKUP(A168,take1,2,FALSE)-#REF!</f>
        <v>#REF!</v>
      </c>
      <c r="C168" s="17" t="e">
        <f>VLOOKUP(A168,take1,3,FALSE)-#REF!</f>
        <v>#REF!</v>
      </c>
      <c r="D168" s="17" t="e">
        <f>VLOOKUP($A168,take1,4,FALSE)-#REF!</f>
        <v>#REF!</v>
      </c>
      <c r="E168" s="17" t="e">
        <f>VLOOKUP($A168,take1,5,FALSE)-#REF!</f>
        <v>#REF!</v>
      </c>
      <c r="F168" s="17" t="e">
        <f>VLOOKUP($A168,take1,6,FALSE)-#REF!</f>
        <v>#REF!</v>
      </c>
      <c r="G168" s="17" t="e">
        <f>VLOOKUP($A168,take1,7,FALSE)-#REF!</f>
        <v>#REF!</v>
      </c>
      <c r="H168" s="17" t="e">
        <f>VLOOKUP($A168,take1,8,FALSE)-#REF!</f>
        <v>#REF!</v>
      </c>
      <c r="I168" s="17" t="e">
        <f>VLOOKUP($A168,take1,9,FALSE)-#REF!</f>
        <v>#REF!</v>
      </c>
      <c r="J168" s="17" t="e">
        <f>VLOOKUP($A168,take1,10,FALSE)-#REF!</f>
        <v>#REF!</v>
      </c>
      <c r="K168" s="17" t="e">
        <f>VLOOKUP($A168,take1,11,FALSE)-#REF!</f>
        <v>#REF!</v>
      </c>
      <c r="L168" s="17" t="e">
        <f>VLOOKUP($A168,take1,12,FALSE)-#REF!</f>
        <v>#REF!</v>
      </c>
      <c r="M168" s="17" t="e">
        <f>VLOOKUP($A168,take1,13,FALSE)-#REF!</f>
        <v>#REF!</v>
      </c>
      <c r="N168" s="17" t="e">
        <f>VLOOKUP($A168,take1,14,FALSE)-#REF!</f>
        <v>#REF!</v>
      </c>
      <c r="O168" s="17" t="e">
        <f>VLOOKUP($A168,take1,15,FALSE)-#REF!</f>
        <v>#REF!</v>
      </c>
      <c r="P168" s="17" t="e">
        <f>VLOOKUP($A168,take1,16,FALSE)-#REF!</f>
        <v>#REF!</v>
      </c>
      <c r="Q168" s="17" t="e">
        <f>VLOOKUP($A168,take1,17,FALSE)-#REF!</f>
        <v>#REF!</v>
      </c>
      <c r="R168" s="17" t="e">
        <f>VLOOKUP($A168,take1,18,FALSE)-#REF!</f>
        <v>#REF!</v>
      </c>
      <c r="S168" s="17" t="e">
        <f>VLOOKUP($A168,take1,19,FALSE)-#REF!</f>
        <v>#REF!</v>
      </c>
    </row>
    <row r="169" spans="1:19" x14ac:dyDescent="0.2">
      <c r="A169" t="e">
        <f>#REF!</f>
        <v>#REF!</v>
      </c>
      <c r="B169" s="17" t="e">
        <f>VLOOKUP(A169,take1,2,FALSE)-#REF!</f>
        <v>#REF!</v>
      </c>
      <c r="C169" s="17" t="e">
        <f>VLOOKUP(A169,take1,3,FALSE)-#REF!</f>
        <v>#REF!</v>
      </c>
      <c r="D169" s="17" t="e">
        <f>VLOOKUP($A169,take1,4,FALSE)-#REF!</f>
        <v>#REF!</v>
      </c>
      <c r="E169" s="17" t="e">
        <f>VLOOKUP($A169,take1,5,FALSE)-#REF!</f>
        <v>#REF!</v>
      </c>
      <c r="F169" s="17" t="e">
        <f>VLOOKUP($A169,take1,6,FALSE)-#REF!</f>
        <v>#REF!</v>
      </c>
      <c r="G169" s="17" t="e">
        <f>VLOOKUP($A169,take1,7,FALSE)-#REF!</f>
        <v>#REF!</v>
      </c>
      <c r="H169" s="17" t="e">
        <f>VLOOKUP($A169,take1,8,FALSE)-#REF!</f>
        <v>#REF!</v>
      </c>
      <c r="I169" s="17" t="e">
        <f>VLOOKUP($A169,take1,9,FALSE)-#REF!</f>
        <v>#REF!</v>
      </c>
      <c r="J169" s="17" t="e">
        <f>VLOOKUP($A169,take1,10,FALSE)-#REF!</f>
        <v>#REF!</v>
      </c>
      <c r="K169" s="17" t="e">
        <f>VLOOKUP($A169,take1,11,FALSE)-#REF!</f>
        <v>#REF!</v>
      </c>
      <c r="L169" s="17" t="e">
        <f>VLOOKUP($A169,take1,12,FALSE)-#REF!</f>
        <v>#REF!</v>
      </c>
      <c r="M169" s="17" t="e">
        <f>VLOOKUP($A169,take1,13,FALSE)-#REF!</f>
        <v>#REF!</v>
      </c>
      <c r="N169" s="17" t="e">
        <f>VLOOKUP($A169,take1,14,FALSE)-#REF!</f>
        <v>#REF!</v>
      </c>
      <c r="O169" s="17" t="e">
        <f>VLOOKUP($A169,take1,15,FALSE)-#REF!</f>
        <v>#REF!</v>
      </c>
      <c r="P169" s="17" t="e">
        <f>VLOOKUP($A169,take1,16,FALSE)-#REF!</f>
        <v>#REF!</v>
      </c>
      <c r="Q169" s="17" t="e">
        <f>VLOOKUP($A169,take1,17,FALSE)-#REF!</f>
        <v>#REF!</v>
      </c>
      <c r="R169" s="17" t="e">
        <f>VLOOKUP($A169,take1,18,FALSE)-#REF!</f>
        <v>#REF!</v>
      </c>
      <c r="S169" s="17" t="e">
        <f>VLOOKUP($A169,take1,19,FALSE)-#REF!</f>
        <v>#REF!</v>
      </c>
    </row>
    <row r="170" spans="1:19" x14ac:dyDescent="0.2">
      <c r="A170" t="e">
        <f>#REF!</f>
        <v>#REF!</v>
      </c>
      <c r="B170" s="17" t="e">
        <f>VLOOKUP(A170,take1,2,FALSE)-#REF!</f>
        <v>#REF!</v>
      </c>
      <c r="C170" s="17" t="e">
        <f>VLOOKUP(A170,take1,3,FALSE)-#REF!</f>
        <v>#REF!</v>
      </c>
      <c r="D170" s="17" t="e">
        <f>VLOOKUP($A170,take1,4,FALSE)-#REF!</f>
        <v>#REF!</v>
      </c>
      <c r="E170" s="17" t="e">
        <f>VLOOKUP($A170,take1,5,FALSE)-#REF!</f>
        <v>#REF!</v>
      </c>
      <c r="F170" s="17" t="e">
        <f>VLOOKUP($A170,take1,6,FALSE)-#REF!</f>
        <v>#REF!</v>
      </c>
      <c r="G170" s="17" t="e">
        <f>VLOOKUP($A170,take1,7,FALSE)-#REF!</f>
        <v>#REF!</v>
      </c>
      <c r="H170" s="17" t="e">
        <f>VLOOKUP($A170,take1,8,FALSE)-#REF!</f>
        <v>#REF!</v>
      </c>
      <c r="I170" s="17" t="e">
        <f>VLOOKUP($A170,take1,9,FALSE)-#REF!</f>
        <v>#REF!</v>
      </c>
      <c r="J170" s="17" t="e">
        <f>VLOOKUP($A170,take1,10,FALSE)-#REF!</f>
        <v>#REF!</v>
      </c>
      <c r="K170" s="17" t="e">
        <f>VLOOKUP($A170,take1,11,FALSE)-#REF!</f>
        <v>#REF!</v>
      </c>
      <c r="L170" s="17" t="e">
        <f>VLOOKUP($A170,take1,12,FALSE)-#REF!</f>
        <v>#REF!</v>
      </c>
      <c r="M170" s="17" t="e">
        <f>VLOOKUP($A170,take1,13,FALSE)-#REF!</f>
        <v>#REF!</v>
      </c>
      <c r="N170" s="17" t="e">
        <f>VLOOKUP($A170,take1,14,FALSE)-#REF!</f>
        <v>#REF!</v>
      </c>
      <c r="O170" s="17" t="e">
        <f>VLOOKUP($A170,take1,15,FALSE)-#REF!</f>
        <v>#REF!</v>
      </c>
      <c r="P170" s="17" t="e">
        <f>VLOOKUP($A170,take1,16,FALSE)-#REF!</f>
        <v>#REF!</v>
      </c>
      <c r="Q170" s="17" t="e">
        <f>VLOOKUP($A170,take1,17,FALSE)-#REF!</f>
        <v>#REF!</v>
      </c>
      <c r="R170" s="17" t="e">
        <f>VLOOKUP($A170,take1,18,FALSE)-#REF!</f>
        <v>#REF!</v>
      </c>
      <c r="S170" s="17" t="e">
        <f>VLOOKUP($A170,take1,19,FALSE)-#REF!</f>
        <v>#REF!</v>
      </c>
    </row>
    <row r="171" spans="1:19" x14ac:dyDescent="0.2">
      <c r="A171" t="e">
        <f>#REF!</f>
        <v>#REF!</v>
      </c>
      <c r="B171" s="17" t="e">
        <f>VLOOKUP(A171,take1,2,FALSE)-#REF!</f>
        <v>#REF!</v>
      </c>
      <c r="C171" s="17" t="e">
        <f>VLOOKUP(A171,take1,3,FALSE)-#REF!</f>
        <v>#REF!</v>
      </c>
      <c r="D171" s="17" t="e">
        <f>VLOOKUP($A171,take1,4,FALSE)-#REF!</f>
        <v>#REF!</v>
      </c>
      <c r="E171" s="17" t="e">
        <f>VLOOKUP($A171,take1,5,FALSE)-#REF!</f>
        <v>#REF!</v>
      </c>
      <c r="F171" s="17" t="e">
        <f>VLOOKUP($A171,take1,6,FALSE)-#REF!</f>
        <v>#REF!</v>
      </c>
      <c r="G171" s="17" t="e">
        <f>VLOOKUP($A171,take1,7,FALSE)-#REF!</f>
        <v>#REF!</v>
      </c>
      <c r="H171" s="17" t="e">
        <f>VLOOKUP($A171,take1,8,FALSE)-#REF!</f>
        <v>#REF!</v>
      </c>
      <c r="I171" s="17" t="e">
        <f>VLOOKUP($A171,take1,9,FALSE)-#REF!</f>
        <v>#REF!</v>
      </c>
      <c r="J171" s="17" t="e">
        <f>VLOOKUP($A171,take1,10,FALSE)-#REF!</f>
        <v>#REF!</v>
      </c>
      <c r="K171" s="17" t="e">
        <f>VLOOKUP($A171,take1,11,FALSE)-#REF!</f>
        <v>#REF!</v>
      </c>
      <c r="L171" s="17" t="e">
        <f>VLOOKUP($A171,take1,12,FALSE)-#REF!</f>
        <v>#REF!</v>
      </c>
      <c r="M171" s="17" t="e">
        <f>VLOOKUP($A171,take1,13,FALSE)-#REF!</f>
        <v>#REF!</v>
      </c>
      <c r="N171" s="17" t="e">
        <f>VLOOKUP($A171,take1,14,FALSE)-#REF!</f>
        <v>#REF!</v>
      </c>
      <c r="O171" s="17" t="e">
        <f>VLOOKUP($A171,take1,15,FALSE)-#REF!</f>
        <v>#REF!</v>
      </c>
      <c r="P171" s="17" t="e">
        <f>VLOOKUP($A171,take1,16,FALSE)-#REF!</f>
        <v>#REF!</v>
      </c>
      <c r="Q171" s="17" t="e">
        <f>VLOOKUP($A171,take1,17,FALSE)-#REF!</f>
        <v>#REF!</v>
      </c>
      <c r="R171" s="17" t="e">
        <f>VLOOKUP($A171,take1,18,FALSE)-#REF!</f>
        <v>#REF!</v>
      </c>
      <c r="S171" s="17" t="e">
        <f>VLOOKUP($A171,take1,19,FALSE)-#REF!</f>
        <v>#REF!</v>
      </c>
    </row>
    <row r="172" spans="1:19" x14ac:dyDescent="0.2">
      <c r="A172" t="e">
        <f>#REF!</f>
        <v>#REF!</v>
      </c>
      <c r="B172" s="17" t="e">
        <f>VLOOKUP(A172,take1,2,FALSE)-#REF!</f>
        <v>#REF!</v>
      </c>
      <c r="C172" s="17" t="e">
        <f>VLOOKUP(A172,take1,3,FALSE)-#REF!</f>
        <v>#REF!</v>
      </c>
      <c r="D172" s="17" t="e">
        <f>VLOOKUP($A172,take1,4,FALSE)-#REF!</f>
        <v>#REF!</v>
      </c>
      <c r="E172" s="17" t="e">
        <f>VLOOKUP($A172,take1,5,FALSE)-#REF!</f>
        <v>#REF!</v>
      </c>
      <c r="F172" s="17" t="e">
        <f>VLOOKUP($A172,take1,6,FALSE)-#REF!</f>
        <v>#REF!</v>
      </c>
      <c r="G172" s="17" t="e">
        <f>VLOOKUP($A172,take1,7,FALSE)-#REF!</f>
        <v>#REF!</v>
      </c>
      <c r="H172" s="17" t="e">
        <f>VLOOKUP($A172,take1,8,FALSE)-#REF!</f>
        <v>#REF!</v>
      </c>
      <c r="I172" s="17" t="e">
        <f>VLOOKUP($A172,take1,9,FALSE)-#REF!</f>
        <v>#REF!</v>
      </c>
      <c r="J172" s="17" t="e">
        <f>VLOOKUP($A172,take1,10,FALSE)-#REF!</f>
        <v>#REF!</v>
      </c>
      <c r="K172" s="17" t="e">
        <f>VLOOKUP($A172,take1,11,FALSE)-#REF!</f>
        <v>#REF!</v>
      </c>
      <c r="L172" s="17" t="e">
        <f>VLOOKUP($A172,take1,12,FALSE)-#REF!</f>
        <v>#REF!</v>
      </c>
      <c r="M172" s="17" t="e">
        <f>VLOOKUP($A172,take1,13,FALSE)-#REF!</f>
        <v>#REF!</v>
      </c>
      <c r="N172" s="17" t="e">
        <f>VLOOKUP($A172,take1,14,FALSE)-#REF!</f>
        <v>#REF!</v>
      </c>
      <c r="O172" s="17" t="e">
        <f>VLOOKUP($A172,take1,15,FALSE)-#REF!</f>
        <v>#REF!</v>
      </c>
      <c r="P172" s="17" t="e">
        <f>VLOOKUP($A172,take1,16,FALSE)-#REF!</f>
        <v>#REF!</v>
      </c>
      <c r="Q172" s="17" t="e">
        <f>VLOOKUP($A172,take1,17,FALSE)-#REF!</f>
        <v>#REF!</v>
      </c>
      <c r="R172" s="17" t="e">
        <f>VLOOKUP($A172,take1,18,FALSE)-#REF!</f>
        <v>#REF!</v>
      </c>
      <c r="S172" s="17" t="e">
        <f>VLOOKUP($A172,take1,19,FALSE)-#REF!</f>
        <v>#REF!</v>
      </c>
    </row>
    <row r="173" spans="1:19" x14ac:dyDescent="0.2">
      <c r="A173" t="e">
        <f>#REF!</f>
        <v>#REF!</v>
      </c>
      <c r="B173" s="17" t="e">
        <f>VLOOKUP(A173,take1,2,FALSE)-#REF!</f>
        <v>#REF!</v>
      </c>
      <c r="C173" s="17" t="e">
        <f>VLOOKUP(A173,take1,3,FALSE)-#REF!</f>
        <v>#REF!</v>
      </c>
      <c r="D173" s="17" t="e">
        <f>VLOOKUP($A173,take1,4,FALSE)-#REF!</f>
        <v>#REF!</v>
      </c>
      <c r="E173" s="17" t="e">
        <f>VLOOKUP($A173,take1,5,FALSE)-#REF!</f>
        <v>#REF!</v>
      </c>
      <c r="F173" s="17" t="e">
        <f>VLOOKUP($A173,take1,6,FALSE)-#REF!</f>
        <v>#REF!</v>
      </c>
      <c r="G173" s="17" t="e">
        <f>VLOOKUP($A173,take1,7,FALSE)-#REF!</f>
        <v>#REF!</v>
      </c>
      <c r="H173" s="17" t="e">
        <f>VLOOKUP($A173,take1,8,FALSE)-#REF!</f>
        <v>#REF!</v>
      </c>
      <c r="I173" s="17" t="e">
        <f>VLOOKUP($A173,take1,9,FALSE)-#REF!</f>
        <v>#REF!</v>
      </c>
      <c r="J173" s="17" t="e">
        <f>VLOOKUP($A173,take1,10,FALSE)-#REF!</f>
        <v>#REF!</v>
      </c>
      <c r="K173" s="17" t="e">
        <f>VLOOKUP($A173,take1,11,FALSE)-#REF!</f>
        <v>#REF!</v>
      </c>
      <c r="L173" s="17" t="e">
        <f>VLOOKUP($A173,take1,12,FALSE)-#REF!</f>
        <v>#REF!</v>
      </c>
      <c r="M173" s="17" t="e">
        <f>VLOOKUP($A173,take1,13,FALSE)-#REF!</f>
        <v>#REF!</v>
      </c>
      <c r="N173" s="17" t="e">
        <f>VLOOKUP($A173,take1,14,FALSE)-#REF!</f>
        <v>#REF!</v>
      </c>
      <c r="O173" s="17" t="e">
        <f>VLOOKUP($A173,take1,15,FALSE)-#REF!</f>
        <v>#REF!</v>
      </c>
      <c r="P173" s="17" t="e">
        <f>VLOOKUP($A173,take1,16,FALSE)-#REF!</f>
        <v>#REF!</v>
      </c>
      <c r="Q173" s="17" t="e">
        <f>VLOOKUP($A173,take1,17,FALSE)-#REF!</f>
        <v>#REF!</v>
      </c>
      <c r="R173" s="17" t="e">
        <f>VLOOKUP($A173,take1,18,FALSE)-#REF!</f>
        <v>#REF!</v>
      </c>
      <c r="S173" s="17" t="e">
        <f>VLOOKUP($A173,take1,19,FALSE)-#REF!</f>
        <v>#REF!</v>
      </c>
    </row>
    <row r="174" spans="1:19" x14ac:dyDescent="0.2">
      <c r="A174" t="e">
        <f>#REF!</f>
        <v>#REF!</v>
      </c>
      <c r="B174" s="17" t="e">
        <f>VLOOKUP(A174,take1,2,FALSE)-#REF!</f>
        <v>#REF!</v>
      </c>
      <c r="C174" s="17" t="e">
        <f>VLOOKUP(A174,take1,3,FALSE)-#REF!</f>
        <v>#REF!</v>
      </c>
      <c r="D174" s="17" t="e">
        <f>VLOOKUP($A174,take1,4,FALSE)-#REF!</f>
        <v>#REF!</v>
      </c>
      <c r="E174" s="17" t="e">
        <f>VLOOKUP($A174,take1,5,FALSE)-#REF!</f>
        <v>#REF!</v>
      </c>
      <c r="F174" s="17" t="e">
        <f>VLOOKUP($A174,take1,6,FALSE)-#REF!</f>
        <v>#REF!</v>
      </c>
      <c r="G174" s="17" t="e">
        <f>VLOOKUP($A174,take1,7,FALSE)-#REF!</f>
        <v>#REF!</v>
      </c>
      <c r="H174" s="17" t="e">
        <f>VLOOKUP($A174,take1,8,FALSE)-#REF!</f>
        <v>#REF!</v>
      </c>
      <c r="I174" s="17" t="e">
        <f>VLOOKUP($A174,take1,9,FALSE)-#REF!</f>
        <v>#REF!</v>
      </c>
      <c r="J174" s="17" t="e">
        <f>VLOOKUP($A174,take1,10,FALSE)-#REF!</f>
        <v>#REF!</v>
      </c>
      <c r="K174" s="17" t="e">
        <f>VLOOKUP($A174,take1,11,FALSE)-#REF!</f>
        <v>#REF!</v>
      </c>
      <c r="L174" s="17" t="e">
        <f>VLOOKUP($A174,take1,12,FALSE)-#REF!</f>
        <v>#REF!</v>
      </c>
      <c r="M174" s="17" t="e">
        <f>VLOOKUP($A174,take1,13,FALSE)-#REF!</f>
        <v>#REF!</v>
      </c>
      <c r="N174" s="17" t="e">
        <f>VLOOKUP($A174,take1,14,FALSE)-#REF!</f>
        <v>#REF!</v>
      </c>
      <c r="O174" s="17" t="e">
        <f>VLOOKUP($A174,take1,15,FALSE)-#REF!</f>
        <v>#REF!</v>
      </c>
      <c r="P174" s="17" t="e">
        <f>VLOOKUP($A174,take1,16,FALSE)-#REF!</f>
        <v>#REF!</v>
      </c>
      <c r="Q174" s="17" t="e">
        <f>VLOOKUP($A174,take1,17,FALSE)-#REF!</f>
        <v>#REF!</v>
      </c>
      <c r="R174" s="17" t="e">
        <f>VLOOKUP($A174,take1,18,FALSE)-#REF!</f>
        <v>#REF!</v>
      </c>
      <c r="S174" s="17" t="e">
        <f>VLOOKUP($A174,take1,19,FALSE)-#REF!</f>
        <v>#REF!</v>
      </c>
    </row>
    <row r="175" spans="1:19" x14ac:dyDescent="0.2">
      <c r="A175" t="e">
        <f>#REF!</f>
        <v>#REF!</v>
      </c>
      <c r="B175" s="17" t="e">
        <f>VLOOKUP(A175,take1,2,FALSE)-#REF!</f>
        <v>#REF!</v>
      </c>
      <c r="C175" s="17" t="e">
        <f>VLOOKUP(A175,take1,3,FALSE)-#REF!</f>
        <v>#REF!</v>
      </c>
      <c r="D175" s="17" t="e">
        <f>VLOOKUP($A175,take1,4,FALSE)-#REF!</f>
        <v>#REF!</v>
      </c>
      <c r="E175" s="17" t="e">
        <f>VLOOKUP($A175,take1,5,FALSE)-#REF!</f>
        <v>#REF!</v>
      </c>
      <c r="F175" s="17" t="e">
        <f>VLOOKUP($A175,take1,6,FALSE)-#REF!</f>
        <v>#REF!</v>
      </c>
      <c r="G175" s="17" t="e">
        <f>VLOOKUP($A175,take1,7,FALSE)-#REF!</f>
        <v>#REF!</v>
      </c>
      <c r="H175" s="17" t="e">
        <f>VLOOKUP($A175,take1,8,FALSE)-#REF!</f>
        <v>#REF!</v>
      </c>
      <c r="I175" s="17" t="e">
        <f>VLOOKUP($A175,take1,9,FALSE)-#REF!</f>
        <v>#REF!</v>
      </c>
      <c r="J175" s="17" t="e">
        <f>VLOOKUP($A175,take1,10,FALSE)-#REF!</f>
        <v>#REF!</v>
      </c>
      <c r="K175" s="17" t="e">
        <f>VLOOKUP($A175,take1,11,FALSE)-#REF!</f>
        <v>#REF!</v>
      </c>
      <c r="L175" s="17" t="e">
        <f>VLOOKUP($A175,take1,12,FALSE)-#REF!</f>
        <v>#REF!</v>
      </c>
      <c r="M175" s="17" t="e">
        <f>VLOOKUP($A175,take1,13,FALSE)-#REF!</f>
        <v>#REF!</v>
      </c>
      <c r="N175" s="17" t="e">
        <f>VLOOKUP($A175,take1,14,FALSE)-#REF!</f>
        <v>#REF!</v>
      </c>
      <c r="O175" s="17" t="e">
        <f>VLOOKUP($A175,take1,15,FALSE)-#REF!</f>
        <v>#REF!</v>
      </c>
      <c r="P175" s="17" t="e">
        <f>VLOOKUP($A175,take1,16,FALSE)-#REF!</f>
        <v>#REF!</v>
      </c>
      <c r="Q175" s="17" t="e">
        <f>VLOOKUP($A175,take1,17,FALSE)-#REF!</f>
        <v>#REF!</v>
      </c>
      <c r="R175" s="17" t="e">
        <f>VLOOKUP($A175,take1,18,FALSE)-#REF!</f>
        <v>#REF!</v>
      </c>
      <c r="S175" s="17" t="e">
        <f>VLOOKUP($A175,take1,19,FALSE)-#REF!</f>
        <v>#REF!</v>
      </c>
    </row>
    <row r="176" spans="1:19" x14ac:dyDescent="0.2">
      <c r="A176" t="e">
        <f>#REF!</f>
        <v>#REF!</v>
      </c>
      <c r="B176" s="17" t="e">
        <f>VLOOKUP(A176,take1,2,FALSE)-#REF!</f>
        <v>#REF!</v>
      </c>
      <c r="C176" s="17" t="e">
        <f>VLOOKUP(A176,take1,3,FALSE)-#REF!</f>
        <v>#REF!</v>
      </c>
      <c r="D176" s="17" t="e">
        <f>VLOOKUP($A176,take1,4,FALSE)-#REF!</f>
        <v>#REF!</v>
      </c>
      <c r="E176" s="17" t="e">
        <f>VLOOKUP($A176,take1,5,FALSE)-#REF!</f>
        <v>#REF!</v>
      </c>
      <c r="F176" s="17" t="e">
        <f>VLOOKUP($A176,take1,6,FALSE)-#REF!</f>
        <v>#REF!</v>
      </c>
      <c r="G176" s="17" t="e">
        <f>VLOOKUP($A176,take1,7,FALSE)-#REF!</f>
        <v>#REF!</v>
      </c>
      <c r="H176" s="17" t="e">
        <f>VLOOKUP($A176,take1,8,FALSE)-#REF!</f>
        <v>#REF!</v>
      </c>
      <c r="I176" s="17" t="e">
        <f>VLOOKUP($A176,take1,9,FALSE)-#REF!</f>
        <v>#REF!</v>
      </c>
      <c r="J176" s="17" t="e">
        <f>VLOOKUP($A176,take1,10,FALSE)-#REF!</f>
        <v>#REF!</v>
      </c>
      <c r="K176" s="17" t="e">
        <f>VLOOKUP($A176,take1,11,FALSE)-#REF!</f>
        <v>#REF!</v>
      </c>
      <c r="L176" s="17" t="e">
        <f>VLOOKUP($A176,take1,12,FALSE)-#REF!</f>
        <v>#REF!</v>
      </c>
      <c r="M176" s="17" t="e">
        <f>VLOOKUP($A176,take1,13,FALSE)-#REF!</f>
        <v>#REF!</v>
      </c>
      <c r="N176" s="17" t="e">
        <f>VLOOKUP($A176,take1,14,FALSE)-#REF!</f>
        <v>#REF!</v>
      </c>
      <c r="O176" s="17" t="e">
        <f>VLOOKUP($A176,take1,15,FALSE)-#REF!</f>
        <v>#REF!</v>
      </c>
      <c r="P176" s="17" t="e">
        <f>VLOOKUP($A176,take1,16,FALSE)-#REF!</f>
        <v>#REF!</v>
      </c>
      <c r="Q176" s="17" t="e">
        <f>VLOOKUP($A176,take1,17,FALSE)-#REF!</f>
        <v>#REF!</v>
      </c>
      <c r="R176" s="17" t="e">
        <f>VLOOKUP($A176,take1,18,FALSE)-#REF!</f>
        <v>#REF!</v>
      </c>
      <c r="S176" s="17" t="e">
        <f>VLOOKUP($A176,take1,19,FALSE)-#REF!</f>
        <v>#REF!</v>
      </c>
    </row>
    <row r="177" spans="1:19" x14ac:dyDescent="0.2">
      <c r="A177" t="e">
        <f>#REF!</f>
        <v>#REF!</v>
      </c>
      <c r="B177" s="17" t="e">
        <f>VLOOKUP(A177,take1,2,FALSE)-#REF!</f>
        <v>#REF!</v>
      </c>
      <c r="C177" s="17" t="e">
        <f>VLOOKUP(A177,take1,3,FALSE)-#REF!</f>
        <v>#REF!</v>
      </c>
      <c r="D177" s="17" t="e">
        <f>VLOOKUP($A177,take1,4,FALSE)-#REF!</f>
        <v>#REF!</v>
      </c>
      <c r="E177" s="17" t="e">
        <f>VLOOKUP($A177,take1,5,FALSE)-#REF!</f>
        <v>#REF!</v>
      </c>
      <c r="F177" s="17" t="e">
        <f>VLOOKUP($A177,take1,6,FALSE)-#REF!</f>
        <v>#REF!</v>
      </c>
      <c r="G177" s="17" t="e">
        <f>VLOOKUP($A177,take1,7,FALSE)-#REF!</f>
        <v>#REF!</v>
      </c>
      <c r="H177" s="17" t="e">
        <f>VLOOKUP($A177,take1,8,FALSE)-#REF!</f>
        <v>#REF!</v>
      </c>
      <c r="I177" s="17" t="e">
        <f>VLOOKUP($A177,take1,9,FALSE)-#REF!</f>
        <v>#REF!</v>
      </c>
      <c r="J177" s="17" t="e">
        <f>VLOOKUP($A177,take1,10,FALSE)-#REF!</f>
        <v>#REF!</v>
      </c>
      <c r="K177" s="17" t="e">
        <f>VLOOKUP($A177,take1,11,FALSE)-#REF!</f>
        <v>#REF!</v>
      </c>
      <c r="L177" s="17" t="e">
        <f>VLOOKUP($A177,take1,12,FALSE)-#REF!</f>
        <v>#REF!</v>
      </c>
      <c r="M177" s="17" t="e">
        <f>VLOOKUP($A177,take1,13,FALSE)-#REF!</f>
        <v>#REF!</v>
      </c>
      <c r="N177" s="17" t="e">
        <f>VLOOKUP($A177,take1,14,FALSE)-#REF!</f>
        <v>#REF!</v>
      </c>
      <c r="O177" s="17" t="e">
        <f>VLOOKUP($A177,take1,15,FALSE)-#REF!</f>
        <v>#REF!</v>
      </c>
      <c r="P177" s="17" t="e">
        <f>VLOOKUP($A177,take1,16,FALSE)-#REF!</f>
        <v>#REF!</v>
      </c>
      <c r="Q177" s="17" t="e">
        <f>VLOOKUP($A177,take1,17,FALSE)-#REF!</f>
        <v>#REF!</v>
      </c>
      <c r="R177" s="17" t="e">
        <f>VLOOKUP($A177,take1,18,FALSE)-#REF!</f>
        <v>#REF!</v>
      </c>
      <c r="S177" s="17" t="e">
        <f>VLOOKUP($A177,take1,19,FALSE)-#REF!</f>
        <v>#REF!</v>
      </c>
    </row>
    <row r="178" spans="1:19" x14ac:dyDescent="0.2">
      <c r="A178" t="e">
        <f>#REF!</f>
        <v>#REF!</v>
      </c>
      <c r="B178" s="17" t="e">
        <f>VLOOKUP(A178,take1,2,FALSE)-#REF!</f>
        <v>#REF!</v>
      </c>
      <c r="C178" s="17" t="e">
        <f>VLOOKUP(A178,take1,3,FALSE)-#REF!</f>
        <v>#REF!</v>
      </c>
      <c r="D178" s="17" t="e">
        <f>VLOOKUP($A178,take1,4,FALSE)-#REF!</f>
        <v>#REF!</v>
      </c>
      <c r="E178" s="17" t="e">
        <f>VLOOKUP($A178,take1,5,FALSE)-#REF!</f>
        <v>#REF!</v>
      </c>
      <c r="F178" s="17" t="e">
        <f>VLOOKUP($A178,take1,6,FALSE)-#REF!</f>
        <v>#REF!</v>
      </c>
      <c r="G178" s="17" t="e">
        <f>VLOOKUP($A178,take1,7,FALSE)-#REF!</f>
        <v>#REF!</v>
      </c>
      <c r="H178" s="17" t="e">
        <f>VLOOKUP($A178,take1,8,FALSE)-#REF!</f>
        <v>#REF!</v>
      </c>
      <c r="I178" s="17" t="e">
        <f>VLOOKUP($A178,take1,9,FALSE)-#REF!</f>
        <v>#REF!</v>
      </c>
      <c r="J178" s="17" t="e">
        <f>VLOOKUP($A178,take1,10,FALSE)-#REF!</f>
        <v>#REF!</v>
      </c>
      <c r="K178" s="17" t="e">
        <f>VLOOKUP($A178,take1,11,FALSE)-#REF!</f>
        <v>#REF!</v>
      </c>
      <c r="L178" s="17" t="e">
        <f>VLOOKUP($A178,take1,12,FALSE)-#REF!</f>
        <v>#REF!</v>
      </c>
      <c r="M178" s="17" t="e">
        <f>VLOOKUP($A178,take1,13,FALSE)-#REF!</f>
        <v>#REF!</v>
      </c>
      <c r="N178" s="17" t="e">
        <f>VLOOKUP($A178,take1,14,FALSE)-#REF!</f>
        <v>#REF!</v>
      </c>
      <c r="O178" s="17" t="e">
        <f>VLOOKUP($A178,take1,15,FALSE)-#REF!</f>
        <v>#REF!</v>
      </c>
      <c r="P178" s="17" t="e">
        <f>VLOOKUP($A178,take1,16,FALSE)-#REF!</f>
        <v>#REF!</v>
      </c>
      <c r="Q178" s="17" t="e">
        <f>VLOOKUP($A178,take1,17,FALSE)-#REF!</f>
        <v>#REF!</v>
      </c>
      <c r="R178" s="17" t="e">
        <f>VLOOKUP($A178,take1,18,FALSE)-#REF!</f>
        <v>#REF!</v>
      </c>
      <c r="S178" s="17" t="e">
        <f>VLOOKUP($A178,take1,19,FALSE)-#REF!</f>
        <v>#REF!</v>
      </c>
    </row>
    <row r="179" spans="1:19" x14ac:dyDescent="0.2">
      <c r="A179" t="e">
        <f>#REF!</f>
        <v>#REF!</v>
      </c>
      <c r="B179" s="17" t="e">
        <f>VLOOKUP(A179,take1,2,FALSE)-#REF!</f>
        <v>#REF!</v>
      </c>
      <c r="C179" s="17" t="e">
        <f>VLOOKUP(A179,take1,3,FALSE)-#REF!</f>
        <v>#REF!</v>
      </c>
      <c r="D179" s="17" t="e">
        <f>VLOOKUP($A179,take1,4,FALSE)-#REF!</f>
        <v>#REF!</v>
      </c>
      <c r="E179" s="17" t="e">
        <f>VLOOKUP($A179,take1,5,FALSE)-#REF!</f>
        <v>#REF!</v>
      </c>
      <c r="F179" s="17" t="e">
        <f>VLOOKUP($A179,take1,6,FALSE)-#REF!</f>
        <v>#REF!</v>
      </c>
      <c r="G179" s="17" t="e">
        <f>VLOOKUP($A179,take1,7,FALSE)-#REF!</f>
        <v>#REF!</v>
      </c>
      <c r="H179" s="17" t="e">
        <f>VLOOKUP($A179,take1,8,FALSE)-#REF!</f>
        <v>#REF!</v>
      </c>
      <c r="I179" s="17" t="e">
        <f>VLOOKUP($A179,take1,9,FALSE)-#REF!</f>
        <v>#REF!</v>
      </c>
      <c r="J179" s="17" t="e">
        <f>VLOOKUP($A179,take1,10,FALSE)-#REF!</f>
        <v>#REF!</v>
      </c>
      <c r="K179" s="17" t="e">
        <f>VLOOKUP($A179,take1,11,FALSE)-#REF!</f>
        <v>#REF!</v>
      </c>
      <c r="L179" s="17" t="e">
        <f>VLOOKUP($A179,take1,12,FALSE)-#REF!</f>
        <v>#REF!</v>
      </c>
      <c r="M179" s="17" t="e">
        <f>VLOOKUP($A179,take1,13,FALSE)-#REF!</f>
        <v>#REF!</v>
      </c>
      <c r="N179" s="17" t="e">
        <f>VLOOKUP($A179,take1,14,FALSE)-#REF!</f>
        <v>#REF!</v>
      </c>
      <c r="O179" s="17" t="e">
        <f>VLOOKUP($A179,take1,15,FALSE)-#REF!</f>
        <v>#REF!</v>
      </c>
      <c r="P179" s="17" t="e">
        <f>VLOOKUP($A179,take1,16,FALSE)-#REF!</f>
        <v>#REF!</v>
      </c>
      <c r="Q179" s="17" t="e">
        <f>VLOOKUP($A179,take1,17,FALSE)-#REF!</f>
        <v>#REF!</v>
      </c>
      <c r="R179" s="17" t="e">
        <f>VLOOKUP($A179,take1,18,FALSE)-#REF!</f>
        <v>#REF!</v>
      </c>
      <c r="S179" s="17" t="e">
        <f>VLOOKUP($A179,take1,19,FALSE)-#REF!</f>
        <v>#REF!</v>
      </c>
    </row>
    <row r="180" spans="1:19" x14ac:dyDescent="0.2">
      <c r="A180" t="e">
        <f>#REF!</f>
        <v>#REF!</v>
      </c>
      <c r="B180" s="17" t="e">
        <f>VLOOKUP(A180,take1,2,FALSE)-#REF!</f>
        <v>#REF!</v>
      </c>
      <c r="C180" s="17" t="e">
        <f>VLOOKUP(A180,take1,3,FALSE)-#REF!</f>
        <v>#REF!</v>
      </c>
      <c r="D180" s="17" t="e">
        <f>VLOOKUP($A180,take1,4,FALSE)-#REF!</f>
        <v>#REF!</v>
      </c>
      <c r="E180" s="17" t="e">
        <f>VLOOKUP($A180,take1,5,FALSE)-#REF!</f>
        <v>#REF!</v>
      </c>
      <c r="F180" s="17" t="e">
        <f>VLOOKUP($A180,take1,6,FALSE)-#REF!</f>
        <v>#REF!</v>
      </c>
      <c r="G180" s="17" t="e">
        <f>VLOOKUP($A180,take1,7,FALSE)-#REF!</f>
        <v>#REF!</v>
      </c>
      <c r="H180" s="17" t="e">
        <f>VLOOKUP($A180,take1,8,FALSE)-#REF!</f>
        <v>#REF!</v>
      </c>
      <c r="I180" s="17" t="e">
        <f>VLOOKUP($A180,take1,9,FALSE)-#REF!</f>
        <v>#REF!</v>
      </c>
      <c r="J180" s="17" t="e">
        <f>VLOOKUP($A180,take1,10,FALSE)-#REF!</f>
        <v>#REF!</v>
      </c>
      <c r="K180" s="17" t="e">
        <f>VLOOKUP($A180,take1,11,FALSE)-#REF!</f>
        <v>#REF!</v>
      </c>
      <c r="L180" s="17" t="e">
        <f>VLOOKUP($A180,take1,12,FALSE)-#REF!</f>
        <v>#REF!</v>
      </c>
      <c r="M180" s="17" t="e">
        <f>VLOOKUP($A180,take1,13,FALSE)-#REF!</f>
        <v>#REF!</v>
      </c>
      <c r="N180" s="17" t="e">
        <f>VLOOKUP($A180,take1,14,FALSE)-#REF!</f>
        <v>#REF!</v>
      </c>
      <c r="O180" s="17" t="e">
        <f>VLOOKUP($A180,take1,15,FALSE)-#REF!</f>
        <v>#REF!</v>
      </c>
      <c r="P180" s="17" t="e">
        <f>VLOOKUP($A180,take1,16,FALSE)-#REF!</f>
        <v>#REF!</v>
      </c>
      <c r="Q180" s="17" t="e">
        <f>VLOOKUP($A180,take1,17,FALSE)-#REF!</f>
        <v>#REF!</v>
      </c>
      <c r="R180" s="17" t="e">
        <f>VLOOKUP($A180,take1,18,FALSE)-#REF!</f>
        <v>#REF!</v>
      </c>
      <c r="S180" s="17" t="e">
        <f>VLOOKUP($A180,take1,19,FALSE)-#REF!</f>
        <v>#REF!</v>
      </c>
    </row>
    <row r="181" spans="1:19" x14ac:dyDescent="0.2">
      <c r="A181" t="e">
        <f>#REF!</f>
        <v>#REF!</v>
      </c>
      <c r="B181" s="17" t="e">
        <f>VLOOKUP(A181,take1,2,FALSE)-#REF!</f>
        <v>#REF!</v>
      </c>
      <c r="C181" s="17" t="e">
        <f>VLOOKUP(A181,take1,3,FALSE)-#REF!</f>
        <v>#REF!</v>
      </c>
      <c r="D181" s="17" t="e">
        <f>VLOOKUP($A181,take1,4,FALSE)-#REF!</f>
        <v>#REF!</v>
      </c>
      <c r="E181" s="17" t="e">
        <f>VLOOKUP($A181,take1,5,FALSE)-#REF!</f>
        <v>#REF!</v>
      </c>
      <c r="F181" s="17" t="e">
        <f>VLOOKUP($A181,take1,6,FALSE)-#REF!</f>
        <v>#REF!</v>
      </c>
      <c r="G181" s="17" t="e">
        <f>VLOOKUP($A181,take1,7,FALSE)-#REF!</f>
        <v>#REF!</v>
      </c>
      <c r="H181" s="17" t="e">
        <f>VLOOKUP($A181,take1,8,FALSE)-#REF!</f>
        <v>#REF!</v>
      </c>
      <c r="I181" s="17" t="e">
        <f>VLOOKUP($A181,take1,9,FALSE)-#REF!</f>
        <v>#REF!</v>
      </c>
      <c r="J181" s="17" t="e">
        <f>VLOOKUP($A181,take1,10,FALSE)-#REF!</f>
        <v>#REF!</v>
      </c>
      <c r="K181" s="17" t="e">
        <f>VLOOKUP($A181,take1,11,FALSE)-#REF!</f>
        <v>#REF!</v>
      </c>
      <c r="L181" s="17" t="e">
        <f>VLOOKUP($A181,take1,12,FALSE)-#REF!</f>
        <v>#REF!</v>
      </c>
      <c r="M181" s="17" t="e">
        <f>VLOOKUP($A181,take1,13,FALSE)-#REF!</f>
        <v>#REF!</v>
      </c>
      <c r="N181" s="17" t="e">
        <f>VLOOKUP($A181,take1,14,FALSE)-#REF!</f>
        <v>#REF!</v>
      </c>
      <c r="O181" s="17" t="e">
        <f>VLOOKUP($A181,take1,15,FALSE)-#REF!</f>
        <v>#REF!</v>
      </c>
      <c r="P181" s="17" t="e">
        <f>VLOOKUP($A181,take1,16,FALSE)-#REF!</f>
        <v>#REF!</v>
      </c>
      <c r="Q181" s="17" t="e">
        <f>VLOOKUP($A181,take1,17,FALSE)-#REF!</f>
        <v>#REF!</v>
      </c>
      <c r="R181" s="17" t="e">
        <f>VLOOKUP($A181,take1,18,FALSE)-#REF!</f>
        <v>#REF!</v>
      </c>
      <c r="S181" s="17" t="e">
        <f>VLOOKUP($A181,take1,19,FALSE)-#REF!</f>
        <v>#REF!</v>
      </c>
    </row>
    <row r="182" spans="1:19" x14ac:dyDescent="0.2">
      <c r="A182" t="e">
        <f>#REF!</f>
        <v>#REF!</v>
      </c>
      <c r="B182" s="17" t="e">
        <f>VLOOKUP(A182,take1,2,FALSE)-#REF!</f>
        <v>#REF!</v>
      </c>
      <c r="C182" s="17" t="e">
        <f>VLOOKUP(A182,take1,3,FALSE)-#REF!</f>
        <v>#REF!</v>
      </c>
      <c r="D182" s="17" t="e">
        <f>VLOOKUP($A182,take1,4,FALSE)-#REF!</f>
        <v>#REF!</v>
      </c>
      <c r="E182" s="17" t="e">
        <f>VLOOKUP($A182,take1,5,FALSE)-#REF!</f>
        <v>#REF!</v>
      </c>
      <c r="F182" s="17" t="e">
        <f>VLOOKUP($A182,take1,6,FALSE)-#REF!</f>
        <v>#REF!</v>
      </c>
      <c r="G182" s="17" t="e">
        <f>VLOOKUP($A182,take1,7,FALSE)-#REF!</f>
        <v>#REF!</v>
      </c>
      <c r="H182" s="17" t="e">
        <f>VLOOKUP($A182,take1,8,FALSE)-#REF!</f>
        <v>#REF!</v>
      </c>
      <c r="I182" s="17" t="e">
        <f>VLOOKUP($A182,take1,9,FALSE)-#REF!</f>
        <v>#REF!</v>
      </c>
      <c r="J182" s="17" t="e">
        <f>VLOOKUP($A182,take1,10,FALSE)-#REF!</f>
        <v>#REF!</v>
      </c>
      <c r="K182" s="17" t="e">
        <f>VLOOKUP($A182,take1,11,FALSE)-#REF!</f>
        <v>#REF!</v>
      </c>
      <c r="L182" s="17" t="e">
        <f>VLOOKUP($A182,take1,12,FALSE)-#REF!</f>
        <v>#REF!</v>
      </c>
      <c r="M182" s="17" t="e">
        <f>VLOOKUP($A182,take1,13,FALSE)-#REF!</f>
        <v>#REF!</v>
      </c>
      <c r="N182" s="17" t="e">
        <f>VLOOKUP($A182,take1,14,FALSE)-#REF!</f>
        <v>#REF!</v>
      </c>
      <c r="O182" s="17" t="e">
        <f>VLOOKUP($A182,take1,15,FALSE)-#REF!</f>
        <v>#REF!</v>
      </c>
      <c r="P182" s="17" t="e">
        <f>VLOOKUP($A182,take1,16,FALSE)-#REF!</f>
        <v>#REF!</v>
      </c>
      <c r="Q182" s="17" t="e">
        <f>VLOOKUP($A182,take1,17,FALSE)-#REF!</f>
        <v>#REF!</v>
      </c>
      <c r="R182" s="17" t="e">
        <f>VLOOKUP($A182,take1,18,FALSE)-#REF!</f>
        <v>#REF!</v>
      </c>
      <c r="S182" s="17" t="e">
        <f>VLOOKUP($A182,take1,19,FALSE)-#REF!</f>
        <v>#REF!</v>
      </c>
    </row>
    <row r="183" spans="1:19" x14ac:dyDescent="0.2">
      <c r="A183" t="e">
        <f>#REF!</f>
        <v>#REF!</v>
      </c>
      <c r="B183" s="17" t="e">
        <f>VLOOKUP(A183,take1,2,FALSE)-#REF!</f>
        <v>#REF!</v>
      </c>
      <c r="C183" s="17" t="e">
        <f>VLOOKUP(A183,take1,3,FALSE)-#REF!</f>
        <v>#REF!</v>
      </c>
      <c r="D183" s="17" t="e">
        <f>VLOOKUP($A183,take1,4,FALSE)-#REF!</f>
        <v>#REF!</v>
      </c>
      <c r="E183" s="17" t="e">
        <f>VLOOKUP($A183,take1,5,FALSE)-#REF!</f>
        <v>#REF!</v>
      </c>
      <c r="F183" s="17" t="e">
        <f>VLOOKUP($A183,take1,6,FALSE)-#REF!</f>
        <v>#REF!</v>
      </c>
      <c r="G183" s="17" t="e">
        <f>VLOOKUP($A183,take1,7,FALSE)-#REF!</f>
        <v>#REF!</v>
      </c>
      <c r="H183" s="17" t="e">
        <f>VLOOKUP($A183,take1,8,FALSE)-#REF!</f>
        <v>#REF!</v>
      </c>
      <c r="I183" s="17" t="e">
        <f>VLOOKUP($A183,take1,9,FALSE)-#REF!</f>
        <v>#REF!</v>
      </c>
      <c r="J183" s="17" t="e">
        <f>VLOOKUP($A183,take1,10,FALSE)-#REF!</f>
        <v>#REF!</v>
      </c>
      <c r="K183" s="17" t="e">
        <f>VLOOKUP($A183,take1,11,FALSE)-#REF!</f>
        <v>#REF!</v>
      </c>
      <c r="L183" s="17" t="e">
        <f>VLOOKUP($A183,take1,12,FALSE)-#REF!</f>
        <v>#REF!</v>
      </c>
      <c r="M183" s="17" t="e">
        <f>VLOOKUP($A183,take1,13,FALSE)-#REF!</f>
        <v>#REF!</v>
      </c>
      <c r="N183" s="17" t="e">
        <f>VLOOKUP($A183,take1,14,FALSE)-#REF!</f>
        <v>#REF!</v>
      </c>
      <c r="O183" s="17" t="e">
        <f>VLOOKUP($A183,take1,15,FALSE)-#REF!</f>
        <v>#REF!</v>
      </c>
      <c r="P183" s="17" t="e">
        <f>VLOOKUP($A183,take1,16,FALSE)-#REF!</f>
        <v>#REF!</v>
      </c>
      <c r="Q183" s="17" t="e">
        <f>VLOOKUP($A183,take1,17,FALSE)-#REF!</f>
        <v>#REF!</v>
      </c>
      <c r="R183" s="17" t="e">
        <f>VLOOKUP($A183,take1,18,FALSE)-#REF!</f>
        <v>#REF!</v>
      </c>
      <c r="S183" s="17" t="e">
        <f>VLOOKUP($A183,take1,19,FALSE)-#REF!</f>
        <v>#REF!</v>
      </c>
    </row>
    <row r="184" spans="1:19" x14ac:dyDescent="0.2">
      <c r="A184" t="e">
        <f>#REF!</f>
        <v>#REF!</v>
      </c>
      <c r="B184" s="17" t="e">
        <f>VLOOKUP(A184,take1,2,FALSE)-#REF!</f>
        <v>#REF!</v>
      </c>
      <c r="C184" s="17" t="e">
        <f>VLOOKUP(A184,take1,3,FALSE)-#REF!</f>
        <v>#REF!</v>
      </c>
      <c r="D184" s="17" t="e">
        <f>VLOOKUP($A184,take1,4,FALSE)-#REF!</f>
        <v>#REF!</v>
      </c>
      <c r="E184" s="17" t="e">
        <f>VLOOKUP($A184,take1,5,FALSE)-#REF!</f>
        <v>#REF!</v>
      </c>
      <c r="F184" s="17" t="e">
        <f>VLOOKUP($A184,take1,6,FALSE)-#REF!</f>
        <v>#REF!</v>
      </c>
      <c r="G184" s="17" t="e">
        <f>VLOOKUP($A184,take1,7,FALSE)-#REF!</f>
        <v>#REF!</v>
      </c>
      <c r="H184" s="17" t="e">
        <f>VLOOKUP($A184,take1,8,FALSE)-#REF!</f>
        <v>#REF!</v>
      </c>
      <c r="I184" s="17" t="e">
        <f>VLOOKUP($A184,take1,9,FALSE)-#REF!</f>
        <v>#REF!</v>
      </c>
      <c r="J184" s="17" t="e">
        <f>VLOOKUP($A184,take1,10,FALSE)-#REF!</f>
        <v>#REF!</v>
      </c>
      <c r="K184" s="17" t="e">
        <f>VLOOKUP($A184,take1,11,FALSE)-#REF!</f>
        <v>#REF!</v>
      </c>
      <c r="L184" s="17" t="e">
        <f>VLOOKUP($A184,take1,12,FALSE)-#REF!</f>
        <v>#REF!</v>
      </c>
      <c r="M184" s="17" t="e">
        <f>VLOOKUP($A184,take1,13,FALSE)-#REF!</f>
        <v>#REF!</v>
      </c>
      <c r="N184" s="17" t="e">
        <f>VLOOKUP($A184,take1,14,FALSE)-#REF!</f>
        <v>#REF!</v>
      </c>
      <c r="O184" s="17" t="e">
        <f>VLOOKUP($A184,take1,15,FALSE)-#REF!</f>
        <v>#REF!</v>
      </c>
      <c r="P184" s="17" t="e">
        <f>VLOOKUP($A184,take1,16,FALSE)-#REF!</f>
        <v>#REF!</v>
      </c>
      <c r="Q184" s="17" t="e">
        <f>VLOOKUP($A184,take1,17,FALSE)-#REF!</f>
        <v>#REF!</v>
      </c>
      <c r="R184" s="17" t="e">
        <f>VLOOKUP($A184,take1,18,FALSE)-#REF!</f>
        <v>#REF!</v>
      </c>
      <c r="S184" s="17" t="e">
        <f>VLOOKUP($A184,take1,19,FALSE)-#REF!</f>
        <v>#REF!</v>
      </c>
    </row>
    <row r="185" spans="1:19" x14ac:dyDescent="0.2"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x14ac:dyDescent="0.2"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x14ac:dyDescent="0.2"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x14ac:dyDescent="0.2"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x14ac:dyDescent="0.2"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x14ac:dyDescent="0.2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x14ac:dyDescent="0.2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x14ac:dyDescent="0.2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2:19" x14ac:dyDescent="0.2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2:19" x14ac:dyDescent="0.2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2:19" x14ac:dyDescent="0.2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2:19" x14ac:dyDescent="0.2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2:19" x14ac:dyDescent="0.2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2:19" x14ac:dyDescent="0.2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2:19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2:19" x14ac:dyDescent="0.2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2:19" x14ac:dyDescent="0.2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2:19" x14ac:dyDescent="0.2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2:19" x14ac:dyDescent="0.2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2:19" x14ac:dyDescent="0.2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2:19" x14ac:dyDescent="0.2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2:19" x14ac:dyDescent="0.2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2:19" x14ac:dyDescent="0.2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2:19" x14ac:dyDescent="0.2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2:19" x14ac:dyDescent="0.2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2:19" x14ac:dyDescent="0.2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2:19" x14ac:dyDescent="0.2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2:19" x14ac:dyDescent="0.2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2:19" x14ac:dyDescent="0.2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</sheetData>
  <customSheetViews>
    <customSheetView guid="{0B59833F-5AE9-46E5-998B-A2C6554FCA70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279341D-4A93-45C7-96BD-49257ECF5365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D1F0CD4F-E178-400D-8129-E15FD202F118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62F7D542-8BF7-4494-AF3C-DE037CC9A023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74EB1777-F5EA-4A6C-95F8-C57AD2099046}" state="hidden" showRuler="0" topLeftCell="A123">
      <selection activeCell="B70" sqref="B70"/>
      <pageMargins left="0.75" right="0.75" top="1" bottom="1" header="0.5" footer="0.5"/>
      <headerFooter alignWithMargins="0"/>
    </customSheetView>
    <customSheetView guid="{DD87A1E5-C277-4B9A-9C1E-660DC3647D12}" state="hidden" topLeftCell="A123">
      <selection activeCell="B70" sqref="B70"/>
      <pageMargins left="0.75" right="0.75" top="1" bottom="1" header="0.5" footer="0.5"/>
      <headerFooter alignWithMargins="0"/>
    </customSheetView>
  </customSheetViews>
  <phoneticPr fontId="2" type="noConversion"/>
  <conditionalFormatting sqref="B2:S184">
    <cfRule type="cellIs" dxfId="0" priority="1" stopIfTrue="1" operator="between">
      <formula>0.001</formula>
      <formula>-0.001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take1</vt:lpstr>
      <vt:lpstr>Global</vt:lpstr>
      <vt:lpstr>Americas</vt:lpstr>
      <vt:lpstr>Asia Pacific </vt:lpstr>
      <vt:lpstr>East Eu&amp;Cent Asia</vt:lpstr>
      <vt:lpstr>EU and West Eur</vt:lpstr>
      <vt:lpstr>MENA</vt:lpstr>
      <vt:lpstr>SSA</vt:lpstr>
      <vt:lpstr>Sheet3</vt:lpstr>
      <vt:lpstr>2009 raw</vt:lpstr>
      <vt:lpstr>_raw2009</vt:lpstr>
      <vt:lpstr>take1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Riano</dc:creator>
  <cp:lastModifiedBy>Aidan Brown</cp:lastModifiedBy>
  <cp:lastPrinted>2010-10-04T10:39:55Z</cp:lastPrinted>
  <dcterms:created xsi:type="dcterms:W3CDTF">2010-09-21T10:52:35Z</dcterms:created>
  <dcterms:modified xsi:type="dcterms:W3CDTF">2020-09-20T17:19:28Z</dcterms:modified>
</cp:coreProperties>
</file>