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<sst xmlns="http://schemas.openxmlformats.org/spreadsheetml/2006/main" count="72" uniqueCount="31">
  <si>
    <t xml:space="preserve">Unitat combinacoins/segon INICIAL = </t>
  </si>
  <si>
    <t>Comb / s REAL</t>
  </si>
  <si>
    <t xml:space="preserve">Calculat amb la prova sencera </t>
  </si>
  <si>
    <t>Incorrecta</t>
  </si>
  <si>
    <r>
      <rPr>
        <rFont val="Arial"/>
        <color theme="1"/>
      </rPr>
      <t xml:space="preserve">Estimat a partir d'execució curta (amb </t>
    </r>
    <r>
      <rPr>
        <rFont val="Arial"/>
        <i/>
        <color theme="1"/>
      </rPr>
      <t>chivato i calculant les combinacions necessàries)</t>
    </r>
  </si>
  <si>
    <t>SENSE PARALELITZAR (PC PETIT)</t>
  </si>
  <si>
    <t>Caràcters</t>
  </si>
  <si>
    <t>Grup caràcters</t>
  </si>
  <si>
    <t>Num Caràcters</t>
  </si>
  <si>
    <t>N Combinacions</t>
  </si>
  <si>
    <t>Temps estimat (s) (pitjor escenari)</t>
  </si>
  <si>
    <t>Temps estimat (m) (pitjor escenari)</t>
  </si>
  <si>
    <t>Temps estimat (h) (pitjor escenari)</t>
  </si>
  <si>
    <t>Temps 1 (s)</t>
  </si>
  <si>
    <t>Temps 2 (s)</t>
  </si>
  <si>
    <t>Temps 3 (s)</t>
  </si>
  <si>
    <t>Combinacions 1</t>
  </si>
  <si>
    <t>Combinacions 2</t>
  </si>
  <si>
    <t>Combinacions 3</t>
  </si>
  <si>
    <t>Comb / s 1</t>
  </si>
  <si>
    <t>Comb / s 2</t>
  </si>
  <si>
    <t>Comb / s 3</t>
  </si>
  <si>
    <t>Min</t>
  </si>
  <si>
    <t>Maj +</t>
  </si>
  <si>
    <t>Mitjana de long4</t>
  </si>
  <si>
    <t>Núm +</t>
  </si>
  <si>
    <t>Sim +</t>
  </si>
  <si>
    <t>Només Núm</t>
  </si>
  <si>
    <t>Temps estimat (s) (Pitjor escenari)</t>
  </si>
  <si>
    <t>Mitjana de long5</t>
  </si>
  <si>
    <t>Mitjana de long6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</si>
</sst>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2" fontId="1" numFmtId="164" xfId="0" applyFont="1" applyNumberFormat="1"/>
    <xf borderId="0" fillId="2" fontId="1" numFmtId="0" xfId="0" applyFont="1"/>
    <xf borderId="0" fillId="4" fontId="1" numFmtId="49" xfId="0" applyAlignment="1" applyFont="1" applyNumberFormat="1">
      <alignment readingOrder="0"/>
    </xf>
    <xf borderId="0" fillId="0" fontId="1" numFmtId="0" xfId="0" applyFont="1"/>
    <xf borderId="0" fillId="5" fontId="1" numFmtId="49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5" max="5" width="30.38"/>
    <col customWidth="1" min="6" max="6" width="27.88"/>
    <col customWidth="1" min="7" max="7" width="27.25"/>
  </cols>
  <sheetData>
    <row r="6">
      <c r="B6" s="1" t="s">
        <v>0</v>
      </c>
      <c r="D6" s="2">
        <v>5943.0</v>
      </c>
      <c r="E6" s="3" t="s">
        <v>1</v>
      </c>
      <c r="F6" s="4">
        <f>SUM(N13:P17,N22:P26,N31:P35)/45</f>
        <v>7922.785556</v>
      </c>
      <c r="H6" s="5" t="s">
        <v>2</v>
      </c>
      <c r="I6" s="6"/>
      <c r="J6" s="6"/>
    </row>
    <row r="7">
      <c r="D7" s="2" t="s">
        <v>3</v>
      </c>
      <c r="H7" s="7" t="s">
        <v>4</v>
      </c>
      <c r="I7" s="8"/>
      <c r="J7" s="8"/>
      <c r="K7" s="8"/>
      <c r="L7" s="8"/>
      <c r="M7" s="8"/>
    </row>
    <row r="8">
      <c r="B8" s="1" t="s">
        <v>5</v>
      </c>
    </row>
    <row r="10">
      <c r="B10" s="9">
        <v>4.0</v>
      </c>
      <c r="C10" s="9" t="s">
        <v>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2"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  <c r="H12" s="3" t="s">
        <v>13</v>
      </c>
      <c r="I12" s="3" t="s">
        <v>14</v>
      </c>
      <c r="J12" s="3" t="s">
        <v>15</v>
      </c>
      <c r="K12" s="3" t="s">
        <v>16</v>
      </c>
      <c r="L12" s="3" t="s">
        <v>17</v>
      </c>
      <c r="M12" s="3" t="s">
        <v>18</v>
      </c>
      <c r="N12" s="3" t="s">
        <v>19</v>
      </c>
      <c r="O12" s="3" t="s">
        <v>20</v>
      </c>
      <c r="P12" s="3" t="s">
        <v>21</v>
      </c>
    </row>
    <row r="13">
      <c r="B13" s="1" t="s">
        <v>22</v>
      </c>
      <c r="C13" s="1">
        <v>26.0</v>
      </c>
      <c r="D13" s="1">
        <f t="shared" ref="D13:D17" si="3">C13^4</f>
        <v>456976</v>
      </c>
      <c r="E13" s="11">
        <f>D13/D6</f>
        <v>76.89315161</v>
      </c>
      <c r="F13" s="12">
        <f t="shared" ref="F13:G13" si="1">E13/60</f>
        <v>1.281552527</v>
      </c>
      <c r="G13" s="12">
        <f t="shared" si="1"/>
        <v>0.02135920878</v>
      </c>
      <c r="H13" s="13">
        <f t="shared" ref="H13:J13" si="2">K13/N13</f>
        <v>51.3831215</v>
      </c>
      <c r="I13" s="13">
        <f t="shared" si="2"/>
        <v>2.430102189</v>
      </c>
      <c r="J13" s="13">
        <f t="shared" si="2"/>
        <v>22.5470423</v>
      </c>
      <c r="K13" s="5">
        <v>415394.0</v>
      </c>
      <c r="L13" s="5">
        <v>20268.0</v>
      </c>
      <c r="M13" s="5">
        <v>182335.0</v>
      </c>
      <c r="N13" s="5">
        <v>8084.25</v>
      </c>
      <c r="O13" s="5">
        <v>8340.39</v>
      </c>
      <c r="P13" s="5">
        <v>8086.87</v>
      </c>
    </row>
    <row r="14">
      <c r="B14" s="1" t="s">
        <v>23</v>
      </c>
      <c r="C14" s="1">
        <v>52.0</v>
      </c>
      <c r="D14" s="14">
        <f t="shared" si="3"/>
        <v>7311616</v>
      </c>
      <c r="E14" s="11">
        <f>D14/D6</f>
        <v>1230.290426</v>
      </c>
      <c r="F14" s="12">
        <f t="shared" ref="F14:G14" si="4">E14/60</f>
        <v>20.50484043</v>
      </c>
      <c r="G14" s="12">
        <f t="shared" si="4"/>
        <v>0.3417473405</v>
      </c>
      <c r="H14" s="13">
        <f t="shared" ref="H14:J14" si="5">K14/N14</f>
        <v>383.6508924</v>
      </c>
      <c r="I14" s="13">
        <f t="shared" si="5"/>
        <v>494.6090211</v>
      </c>
      <c r="J14" s="13">
        <f t="shared" si="5"/>
        <v>877.6467614</v>
      </c>
      <c r="K14" s="5">
        <v>3084745.0</v>
      </c>
      <c r="L14" s="5">
        <v>3832478.0</v>
      </c>
      <c r="M14" s="5">
        <v>6942888.0</v>
      </c>
      <c r="N14" s="5">
        <v>8040.5</v>
      </c>
      <c r="O14" s="5">
        <v>7748.5</v>
      </c>
      <c r="P14" s="5">
        <v>7910.8</v>
      </c>
      <c r="R14" s="1" t="s">
        <v>24</v>
      </c>
    </row>
    <row r="15">
      <c r="B15" s="1" t="s">
        <v>25</v>
      </c>
      <c r="C15" s="1">
        <v>62.0</v>
      </c>
      <c r="D15" s="1">
        <f t="shared" si="3"/>
        <v>14776336</v>
      </c>
      <c r="E15" s="11">
        <f>D15/D6</f>
        <v>2486.342924</v>
      </c>
      <c r="F15" s="12">
        <f t="shared" ref="F15:G15" si="6">E15/60</f>
        <v>41.43904874</v>
      </c>
      <c r="G15" s="12">
        <f t="shared" si="6"/>
        <v>0.6906508123</v>
      </c>
      <c r="H15" s="13">
        <f t="shared" ref="H15:J15" si="7">K15/N15</f>
        <v>15.26356427</v>
      </c>
      <c r="I15" s="13">
        <f t="shared" si="7"/>
        <v>1576.054771</v>
      </c>
      <c r="J15" s="13">
        <f t="shared" si="7"/>
        <v>458.1802638</v>
      </c>
      <c r="K15" s="5">
        <v>122959.0</v>
      </c>
      <c r="L15" s="5">
        <v>1.2367617E7</v>
      </c>
      <c r="M15" s="5">
        <v>3751580.0</v>
      </c>
      <c r="N15" s="5">
        <v>8055.72</v>
      </c>
      <c r="O15" s="5">
        <v>7847.2</v>
      </c>
      <c r="P15" s="5">
        <v>8188.0</v>
      </c>
      <c r="R15" s="14">
        <f>SUM(N13:P17)/15</f>
        <v>7969.019333</v>
      </c>
    </row>
    <row r="16">
      <c r="B16" s="1" t="s">
        <v>26</v>
      </c>
      <c r="C16" s="1">
        <v>94.0</v>
      </c>
      <c r="D16" s="14">
        <f t="shared" si="3"/>
        <v>78074896</v>
      </c>
      <c r="E16" s="11">
        <f>D16/D6</f>
        <v>13137.28689</v>
      </c>
      <c r="F16" s="12">
        <f t="shared" ref="F16:G16" si="8">E16/60</f>
        <v>218.9547815</v>
      </c>
      <c r="G16" s="12">
        <f t="shared" si="8"/>
        <v>3.649246359</v>
      </c>
      <c r="H16" s="13">
        <f t="shared" ref="H16:J16" si="9">K16/N16</f>
        <v>75.39195287</v>
      </c>
      <c r="I16" s="13">
        <f t="shared" si="9"/>
        <v>3469.813806</v>
      </c>
      <c r="J16" s="13">
        <f t="shared" si="9"/>
        <v>2426.275911</v>
      </c>
      <c r="K16" s="5">
        <v>601477.0</v>
      </c>
      <c r="L16" s="5">
        <v>2.8027768E7</v>
      </c>
      <c r="M16" s="5">
        <v>2.0132267E7</v>
      </c>
      <c r="N16" s="5">
        <v>7978.0</v>
      </c>
      <c r="O16" s="5">
        <v>8077.6</v>
      </c>
      <c r="P16" s="5">
        <v>8297.6</v>
      </c>
    </row>
    <row r="17">
      <c r="B17" s="1" t="s">
        <v>27</v>
      </c>
      <c r="C17" s="1">
        <v>10.0</v>
      </c>
      <c r="D17" s="14">
        <f t="shared" si="3"/>
        <v>10000</v>
      </c>
      <c r="E17" s="11">
        <f>D17/D6</f>
        <v>1.682651859</v>
      </c>
      <c r="F17" s="12">
        <f t="shared" ref="F17:G17" si="10">E17/60</f>
        <v>0.02804419766</v>
      </c>
      <c r="G17" s="12">
        <f t="shared" si="10"/>
        <v>0.0004674032943</v>
      </c>
      <c r="H17" s="13">
        <f t="shared" ref="H17:J17" si="11">K17/N17</f>
        <v>0.4550715313</v>
      </c>
      <c r="I17" s="13">
        <f t="shared" si="11"/>
        <v>1.390949528</v>
      </c>
      <c r="J17" s="13">
        <f t="shared" si="11"/>
        <v>0.6981567424</v>
      </c>
      <c r="K17" s="5">
        <v>3409.0</v>
      </c>
      <c r="L17" s="5">
        <v>9722.0</v>
      </c>
      <c r="M17" s="5">
        <v>5864.0</v>
      </c>
      <c r="N17" s="5">
        <v>7491.13</v>
      </c>
      <c r="O17" s="5">
        <v>6989.47</v>
      </c>
      <c r="P17" s="5">
        <v>8399.26</v>
      </c>
    </row>
    <row r="19">
      <c r="B19" s="9">
        <v>5.0</v>
      </c>
      <c r="C19" s="9" t="s">
        <v>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>
      <c r="E20" s="1"/>
    </row>
    <row r="21">
      <c r="B21" s="1" t="s">
        <v>7</v>
      </c>
      <c r="C21" s="1" t="s">
        <v>8</v>
      </c>
      <c r="D21" s="1" t="s">
        <v>9</v>
      </c>
      <c r="E21" s="1" t="s">
        <v>28</v>
      </c>
      <c r="F21" s="1" t="s">
        <v>11</v>
      </c>
      <c r="G21" s="1" t="s">
        <v>12</v>
      </c>
      <c r="H21" s="1" t="s">
        <v>13</v>
      </c>
      <c r="I21" s="1" t="s">
        <v>14</v>
      </c>
      <c r="J21" s="1" t="s">
        <v>15</v>
      </c>
      <c r="K21" s="1" t="s">
        <v>16</v>
      </c>
      <c r="L21" s="1" t="s">
        <v>17</v>
      </c>
      <c r="M21" s="1" t="s">
        <v>18</v>
      </c>
      <c r="N21" s="3" t="s">
        <v>19</v>
      </c>
      <c r="O21" s="3" t="s">
        <v>20</v>
      </c>
      <c r="P21" s="3" t="s">
        <v>21</v>
      </c>
    </row>
    <row r="22">
      <c r="B22" s="1" t="s">
        <v>22</v>
      </c>
      <c r="C22" s="1">
        <v>26.0</v>
      </c>
      <c r="D22" s="1">
        <f t="shared" ref="D22:D25" si="14">C22^5</f>
        <v>11881376</v>
      </c>
      <c r="E22" s="11">
        <f>D22/D6</f>
        <v>1999.221942</v>
      </c>
      <c r="F22" s="12">
        <f t="shared" ref="F22:G22" si="12">E22/60</f>
        <v>33.3203657</v>
      </c>
      <c r="G22" s="12">
        <f t="shared" si="12"/>
        <v>0.5553394283</v>
      </c>
      <c r="H22" s="15">
        <f t="shared" ref="H22:J22" si="13">K22/N22</f>
        <v>441.9064977</v>
      </c>
      <c r="I22" s="15">
        <f t="shared" si="13"/>
        <v>733.3338336</v>
      </c>
      <c r="J22" s="15">
        <f t="shared" si="13"/>
        <v>1004.624103</v>
      </c>
      <c r="K22" s="7">
        <v>3479395.0</v>
      </c>
      <c r="L22" s="7">
        <v>5864104.0</v>
      </c>
      <c r="M22" s="7">
        <v>8119372.0</v>
      </c>
      <c r="N22" s="7">
        <v>7873.6</v>
      </c>
      <c r="O22" s="7">
        <v>7996.5</v>
      </c>
      <c r="P22" s="7">
        <v>8082.0</v>
      </c>
    </row>
    <row r="23">
      <c r="B23" s="1" t="s">
        <v>23</v>
      </c>
      <c r="C23" s="1">
        <v>52.0</v>
      </c>
      <c r="D23" s="14">
        <f t="shared" si="14"/>
        <v>380204032</v>
      </c>
      <c r="E23" s="11">
        <f>D23/D6</f>
        <v>63975.10214</v>
      </c>
      <c r="F23" s="12">
        <f t="shared" ref="F23:G23" si="15">E23/60</f>
        <v>1066.251702</v>
      </c>
      <c r="G23" s="12">
        <f t="shared" si="15"/>
        <v>17.7708617</v>
      </c>
      <c r="H23" s="15">
        <f t="shared" ref="H23:J23" si="16">K23/N23</f>
        <v>47927.54778</v>
      </c>
      <c r="I23" s="15">
        <f t="shared" si="16"/>
        <v>5342.037234</v>
      </c>
      <c r="J23" s="15">
        <f t="shared" si="16"/>
        <v>17830.54974</v>
      </c>
      <c r="K23" s="7">
        <v>3.75176844E8</v>
      </c>
      <c r="L23" s="7">
        <v>4.3176642E7</v>
      </c>
      <c r="M23" s="7">
        <v>1.4443512E8</v>
      </c>
      <c r="N23" s="7">
        <v>7828.0</v>
      </c>
      <c r="O23" s="7">
        <v>8082.43</v>
      </c>
      <c r="P23" s="7">
        <v>8100.43</v>
      </c>
      <c r="R23" s="1" t="s">
        <v>29</v>
      </c>
    </row>
    <row r="24">
      <c r="B24" s="1" t="s">
        <v>25</v>
      </c>
      <c r="C24" s="1">
        <v>62.0</v>
      </c>
      <c r="D24" s="1">
        <f t="shared" si="14"/>
        <v>916132832</v>
      </c>
      <c r="E24" s="11">
        <f>D24/D6</f>
        <v>154153.2613</v>
      </c>
      <c r="F24" s="12">
        <f t="shared" ref="F24:G24" si="17">E24/60</f>
        <v>2569.221022</v>
      </c>
      <c r="G24" s="12">
        <f t="shared" si="17"/>
        <v>42.82035037</v>
      </c>
      <c r="H24" s="15">
        <f t="shared" ref="H24:J24" si="18">K24/N24</f>
        <v>3089.095356</v>
      </c>
      <c r="I24" s="15">
        <f t="shared" si="18"/>
        <v>82884.89073</v>
      </c>
      <c r="J24" s="15">
        <f t="shared" si="18"/>
        <v>24670.98691</v>
      </c>
      <c r="K24" s="7">
        <v>2.4302809E7</v>
      </c>
      <c r="L24" s="7">
        <v>6.4857427E8</v>
      </c>
      <c r="M24" s="7">
        <v>1.87312001E8</v>
      </c>
      <c r="N24" s="7">
        <v>7867.29</v>
      </c>
      <c r="O24" s="7">
        <v>7825.0</v>
      </c>
      <c r="P24" s="7">
        <v>7592.4</v>
      </c>
      <c r="R24" s="14">
        <f>SUM(N22:P26)/15</f>
        <v>7939.017333</v>
      </c>
    </row>
    <row r="25">
      <c r="B25" s="1" t="s">
        <v>26</v>
      </c>
      <c r="C25" s="1">
        <v>94.0</v>
      </c>
      <c r="D25" s="14">
        <f t="shared" si="14"/>
        <v>7339040224</v>
      </c>
      <c r="E25" s="11">
        <f>D25/D6</f>
        <v>1234904.968</v>
      </c>
      <c r="F25" s="12">
        <f t="shared" ref="F25:G25" si="19">E25/60</f>
        <v>20581.74946</v>
      </c>
      <c r="G25" s="12">
        <f t="shared" si="19"/>
        <v>343.0291577</v>
      </c>
      <c r="H25" s="15">
        <f t="shared" ref="H25:J25" si="20">K25/N25</f>
        <v>422721.2852</v>
      </c>
      <c r="I25" s="15">
        <f t="shared" si="20"/>
        <v>128688.2776</v>
      </c>
      <c r="J25" s="15">
        <f t="shared" si="20"/>
        <v>264816.5052</v>
      </c>
      <c r="K25" s="7">
        <v>3.412037126E9</v>
      </c>
      <c r="L25" s="7">
        <v>1.033521295E9</v>
      </c>
      <c r="M25" s="7">
        <v>2.086383318E9</v>
      </c>
      <c r="N25" s="7">
        <v>8071.6</v>
      </c>
      <c r="O25" s="7">
        <v>8031.2</v>
      </c>
      <c r="P25" s="7">
        <v>7878.6</v>
      </c>
    </row>
    <row r="26">
      <c r="B26" s="1" t="s">
        <v>27</v>
      </c>
      <c r="C26" s="1">
        <v>10.0</v>
      </c>
      <c r="D26" s="14">
        <f>C26^B19</f>
        <v>100000</v>
      </c>
      <c r="E26" s="12">
        <f>D26/D6</f>
        <v>16.82651859</v>
      </c>
      <c r="F26" s="12">
        <f t="shared" ref="F26:G26" si="21">E26/60</f>
        <v>0.2804419766</v>
      </c>
      <c r="G26" s="12">
        <f t="shared" si="21"/>
        <v>0.004674032943</v>
      </c>
      <c r="H26" s="15">
        <f t="shared" ref="H26:J26" si="22">K26/N26</f>
        <v>8.860176296</v>
      </c>
      <c r="I26" s="15">
        <f t="shared" si="22"/>
        <v>3.023150512</v>
      </c>
      <c r="J26" s="15">
        <f t="shared" si="22"/>
        <v>9.754551306</v>
      </c>
      <c r="K26" s="7">
        <v>74039.0</v>
      </c>
      <c r="L26" s="7">
        <v>21966.0</v>
      </c>
      <c r="M26" s="7">
        <v>80318.0</v>
      </c>
      <c r="N26" s="7">
        <v>8356.38</v>
      </c>
      <c r="O26" s="7">
        <v>7265.93</v>
      </c>
      <c r="P26" s="7">
        <v>8233.9</v>
      </c>
    </row>
    <row r="28">
      <c r="B28" s="16">
        <v>6.0</v>
      </c>
      <c r="C28" s="16" t="s">
        <v>6</v>
      </c>
      <c r="D28" s="17"/>
      <c r="E28" s="17"/>
      <c r="F28" s="17"/>
      <c r="G28" s="17"/>
      <c r="H28" s="17"/>
      <c r="I28" s="17"/>
      <c r="J28" s="17"/>
      <c r="K28" s="17"/>
      <c r="L28" s="10"/>
      <c r="M28" s="10"/>
      <c r="N28" s="10"/>
      <c r="O28" s="10"/>
      <c r="P28" s="10"/>
    </row>
    <row r="29">
      <c r="E29" s="1"/>
    </row>
    <row r="30">
      <c r="B30" s="1" t="s">
        <v>7</v>
      </c>
      <c r="C30" s="1" t="s">
        <v>8</v>
      </c>
      <c r="D30" s="1" t="s">
        <v>9</v>
      </c>
      <c r="E30" s="1" t="s">
        <v>28</v>
      </c>
      <c r="F30" s="1" t="s">
        <v>11</v>
      </c>
      <c r="G30" s="1" t="s">
        <v>12</v>
      </c>
      <c r="H30" s="1" t="s">
        <v>13</v>
      </c>
      <c r="I30" s="1" t="s">
        <v>14</v>
      </c>
      <c r="J30" s="1" t="s">
        <v>15</v>
      </c>
      <c r="K30" s="1" t="s">
        <v>16</v>
      </c>
      <c r="L30" s="1" t="s">
        <v>17</v>
      </c>
      <c r="M30" s="1" t="s">
        <v>18</v>
      </c>
      <c r="N30" s="3" t="s">
        <v>19</v>
      </c>
      <c r="O30" s="3" t="s">
        <v>20</v>
      </c>
      <c r="P30" s="3" t="s">
        <v>21</v>
      </c>
    </row>
    <row r="31">
      <c r="B31" s="1" t="s">
        <v>22</v>
      </c>
      <c r="C31" s="1">
        <v>26.0</v>
      </c>
      <c r="D31" s="1">
        <f t="shared" ref="D31:D35" si="25">C31^6</f>
        <v>308915776</v>
      </c>
      <c r="E31" s="11">
        <f>D31/D6</f>
        <v>51979.77049</v>
      </c>
      <c r="F31" s="12">
        <f t="shared" ref="F31:G31" si="23">E31/60</f>
        <v>866.3295081</v>
      </c>
      <c r="G31" s="12">
        <f t="shared" si="23"/>
        <v>14.43882514</v>
      </c>
      <c r="H31" s="8">
        <f t="shared" ref="H31:J31" si="24">K31/N31</f>
        <v>33580.80518</v>
      </c>
      <c r="I31" s="8">
        <f t="shared" si="24"/>
        <v>24799.77257</v>
      </c>
      <c r="J31" s="8">
        <f t="shared" si="24"/>
        <v>33973.79668</v>
      </c>
      <c r="K31" s="7">
        <v>2.61245232E8</v>
      </c>
      <c r="L31" s="7">
        <v>1.92897591E8</v>
      </c>
      <c r="M31" s="7">
        <v>2.63840505E8</v>
      </c>
      <c r="N31" s="7">
        <v>7779.6</v>
      </c>
      <c r="O31" s="7">
        <v>7778.2</v>
      </c>
      <c r="P31" s="7">
        <v>7766.0</v>
      </c>
    </row>
    <row r="32">
      <c r="B32" s="1" t="s">
        <v>23</v>
      </c>
      <c r="C32" s="1">
        <v>52.0</v>
      </c>
      <c r="D32" s="14">
        <f t="shared" si="25"/>
        <v>19770609664</v>
      </c>
      <c r="E32" s="11">
        <f>D32/D6</f>
        <v>3326705.311</v>
      </c>
      <c r="F32" s="12">
        <f t="shared" ref="F32:G32" si="26">E32/60</f>
        <v>55445.08852</v>
      </c>
      <c r="G32" s="12">
        <f t="shared" si="26"/>
        <v>924.0848086</v>
      </c>
      <c r="H32" s="8">
        <f t="shared" ref="H32:J32" si="27">K32/N32</f>
        <v>2078217.269</v>
      </c>
      <c r="I32" s="8">
        <f t="shared" si="27"/>
        <v>2315959.325</v>
      </c>
      <c r="J32" s="8">
        <f t="shared" si="27"/>
        <v>83189.89181</v>
      </c>
      <c r="K32" s="7">
        <v>1.6128212938E10</v>
      </c>
      <c r="L32" s="7">
        <v>1.8724531143E10</v>
      </c>
      <c r="M32" s="7">
        <v>6.54355051E8</v>
      </c>
      <c r="N32" s="7">
        <v>7760.6</v>
      </c>
      <c r="O32" s="7">
        <v>8085.0</v>
      </c>
      <c r="P32" s="7">
        <v>7865.8</v>
      </c>
      <c r="R32" s="1" t="s">
        <v>30</v>
      </c>
    </row>
    <row r="33">
      <c r="B33" s="1" t="s">
        <v>25</v>
      </c>
      <c r="C33" s="1">
        <v>62.0</v>
      </c>
      <c r="D33" s="1">
        <f t="shared" si="25"/>
        <v>56800235584</v>
      </c>
      <c r="E33" s="11">
        <f>D33/D6</f>
        <v>9557502.202</v>
      </c>
      <c r="F33" s="12">
        <f t="shared" ref="F33:G33" si="28">E33/60</f>
        <v>159291.7034</v>
      </c>
      <c r="G33" s="12">
        <f t="shared" si="28"/>
        <v>2654.861723</v>
      </c>
      <c r="H33" s="8">
        <f t="shared" ref="H33:J33" si="29">K33/N33</f>
        <v>5378935.715</v>
      </c>
      <c r="I33" s="8">
        <f t="shared" si="29"/>
        <v>2714181.257</v>
      </c>
      <c r="J33" s="8">
        <f t="shared" si="29"/>
        <v>4635335.01</v>
      </c>
      <c r="K33" s="7">
        <v>4.2131051883E10</v>
      </c>
      <c r="L33" s="7">
        <v>2.1779676079E10</v>
      </c>
      <c r="M33" s="7">
        <v>3.6557033091E10</v>
      </c>
      <c r="N33" s="7">
        <v>7832.6</v>
      </c>
      <c r="O33" s="7">
        <v>8024.4</v>
      </c>
      <c r="P33" s="7">
        <v>7886.6</v>
      </c>
      <c r="R33" s="14">
        <f>SUM(N31:P35)/15</f>
        <v>7860.32</v>
      </c>
    </row>
    <row r="34">
      <c r="B34" s="1" t="s">
        <v>26</v>
      </c>
      <c r="C34" s="1">
        <v>94.0</v>
      </c>
      <c r="D34" s="14">
        <f t="shared" si="25"/>
        <v>689869781056</v>
      </c>
      <c r="E34" s="11">
        <f>D34/D6</f>
        <v>116081067</v>
      </c>
      <c r="F34" s="12">
        <f t="shared" ref="F34:G34" si="30">E34/60</f>
        <v>1934684.45</v>
      </c>
      <c r="G34" s="12">
        <f t="shared" si="30"/>
        <v>32244.74083</v>
      </c>
      <c r="H34" s="8">
        <f t="shared" ref="H34:J34" si="31">K34/N34</f>
        <v>15878240.82</v>
      </c>
      <c r="I34" s="8">
        <f t="shared" si="31"/>
        <v>38166950.52</v>
      </c>
      <c r="J34" s="8">
        <f t="shared" si="31"/>
        <v>19616520.65</v>
      </c>
      <c r="K34" s="7">
        <v>1.27359369601E11</v>
      </c>
      <c r="L34" s="7">
        <v>2.98862489363E11</v>
      </c>
      <c r="M34" s="7">
        <v>1.53891604489E11</v>
      </c>
      <c r="N34" s="7">
        <v>8021.0</v>
      </c>
      <c r="O34" s="7">
        <v>7830.4</v>
      </c>
      <c r="P34" s="7">
        <v>7845.0</v>
      </c>
    </row>
    <row r="35">
      <c r="B35" s="1" t="s">
        <v>27</v>
      </c>
      <c r="C35" s="1">
        <v>10.0</v>
      </c>
      <c r="D35" s="14">
        <f t="shared" si="25"/>
        <v>1000000</v>
      </c>
      <c r="E35" s="12">
        <f>D35/D6</f>
        <v>168.2651859</v>
      </c>
      <c r="F35" s="12">
        <f t="shared" ref="F35:G35" si="32">E35/60</f>
        <v>2.804419766</v>
      </c>
      <c r="G35" s="12">
        <f t="shared" si="32"/>
        <v>0.04674032943</v>
      </c>
      <c r="H35" s="8">
        <f t="shared" ref="H35:J35" si="33">K35/N35</f>
        <v>75.8479149</v>
      </c>
      <c r="I35" s="8">
        <f t="shared" si="33"/>
        <v>15.95946115</v>
      </c>
      <c r="J35" s="8">
        <f t="shared" si="33"/>
        <v>113.2820365</v>
      </c>
      <c r="K35" s="7">
        <v>590385.0</v>
      </c>
      <c r="L35" s="7">
        <v>127947.0</v>
      </c>
      <c r="M35" s="7">
        <v>864206.0</v>
      </c>
      <c r="N35" s="7">
        <v>7783.8</v>
      </c>
      <c r="O35" s="7">
        <v>8017.0</v>
      </c>
      <c r="P35" s="7">
        <v>7628.8</v>
      </c>
    </row>
    <row r="36">
      <c r="B36" s="1"/>
      <c r="C36" s="1"/>
    </row>
    <row r="38">
      <c r="H38" s="3"/>
      <c r="I38" s="3"/>
      <c r="J38" s="3"/>
      <c r="K38" s="3"/>
      <c r="L38" s="3"/>
      <c r="M38" s="3"/>
      <c r="N38" s="3"/>
      <c r="O38" s="3"/>
      <c r="P38" s="3"/>
    </row>
    <row r="39">
      <c r="E39" s="1"/>
      <c r="F39" s="1"/>
      <c r="G39" s="1"/>
      <c r="H39" s="18"/>
      <c r="I39" s="18"/>
      <c r="J39" s="18"/>
      <c r="K39" s="1"/>
      <c r="L39" s="1"/>
      <c r="M39" s="1"/>
    </row>
    <row r="40">
      <c r="E40" s="1"/>
      <c r="F40" s="1"/>
      <c r="G40" s="1"/>
      <c r="H40" s="18"/>
      <c r="I40" s="18"/>
      <c r="J40" s="18"/>
      <c r="K40" s="1"/>
      <c r="L40" s="1"/>
      <c r="M40" s="1"/>
    </row>
    <row r="41">
      <c r="E41" s="1"/>
      <c r="F41" s="1"/>
      <c r="G41" s="1"/>
      <c r="H41" s="18"/>
      <c r="I41" s="18"/>
      <c r="J41" s="18"/>
      <c r="K41" s="1"/>
      <c r="L41" s="1"/>
      <c r="M41" s="1"/>
    </row>
    <row r="42">
      <c r="E42" s="1"/>
      <c r="F42" s="1"/>
      <c r="G42" s="1"/>
      <c r="H42" s="18"/>
      <c r="I42" s="19"/>
      <c r="J42" s="18"/>
      <c r="K42" s="1"/>
      <c r="L42" s="1"/>
      <c r="M42" s="1"/>
    </row>
    <row r="43">
      <c r="E43" s="1"/>
      <c r="F43" s="1"/>
      <c r="G43" s="1"/>
      <c r="H43" s="18"/>
      <c r="I43" s="18"/>
      <c r="J43" s="18"/>
      <c r="K43" s="1"/>
      <c r="L43" s="1"/>
      <c r="M43" s="1"/>
    </row>
    <row r="45">
      <c r="B45" s="1"/>
      <c r="C45" s="1"/>
    </row>
    <row r="47">
      <c r="N47" s="3"/>
      <c r="O47" s="3"/>
      <c r="P47" s="3"/>
    </row>
    <row r="48">
      <c r="E48" s="1"/>
      <c r="F48" s="1"/>
      <c r="G48" s="1"/>
      <c r="H48" s="18"/>
      <c r="I48" s="18"/>
      <c r="J48" s="18"/>
      <c r="K48" s="1"/>
      <c r="L48" s="1"/>
      <c r="M48" s="1"/>
    </row>
    <row r="49">
      <c r="E49" s="1"/>
      <c r="F49" s="1"/>
      <c r="G49" s="1"/>
      <c r="H49" s="1"/>
      <c r="I49" s="1"/>
      <c r="L49" s="1"/>
    </row>
    <row r="50">
      <c r="E50" s="1"/>
      <c r="F50" s="1"/>
      <c r="G50" s="1"/>
    </row>
    <row r="51">
      <c r="E51" s="1"/>
      <c r="F51" s="1"/>
      <c r="G51" s="1"/>
    </row>
    <row r="52">
      <c r="E52" s="1"/>
      <c r="F52" s="1"/>
      <c r="G52" s="1"/>
    </row>
    <row r="54">
      <c r="B54" s="1"/>
      <c r="C54" s="1"/>
    </row>
    <row r="56">
      <c r="N56" s="3"/>
      <c r="O56" s="3"/>
      <c r="P56" s="3"/>
    </row>
    <row r="57">
      <c r="E57" s="1"/>
      <c r="F57" s="1"/>
      <c r="G57" s="1"/>
      <c r="I57" s="1"/>
      <c r="L57" s="1"/>
    </row>
    <row r="58">
      <c r="E58" s="1"/>
      <c r="F58" s="1"/>
      <c r="G58" s="1"/>
    </row>
    <row r="59">
      <c r="E59" s="1"/>
      <c r="F59" s="1"/>
      <c r="G59" s="1"/>
    </row>
    <row r="60">
      <c r="E60" s="1"/>
      <c r="F60" s="1"/>
      <c r="G60" s="1"/>
    </row>
    <row r="61">
      <c r="E61" s="1"/>
      <c r="F61" s="1"/>
      <c r="G61" s="1"/>
    </row>
  </sheetData>
  <drawing r:id="rId1"/>
</worksheet>
</file>