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<sst xmlns="http://schemas.openxmlformats.org/spreadsheetml/2006/main" count="251" uniqueCount="102">
  <si>
    <t>Paral·lelitzant (PC GRAN de 75 processos)</t>
  </si>
  <si>
    <t>Total</t>
  </si>
  <si>
    <t>Per Procés</t>
  </si>
  <si>
    <t xml:space="preserve">Calculat amb la prova sencera </t>
  </si>
  <si>
    <t>COLISIÓ DE CONTRASENYES</t>
  </si>
  <si>
    <r>
      <rPr>
        <rFont val="Arial"/>
        <color theme="1"/>
      </rPr>
      <t xml:space="preserve">Estimat a partir d'execució curta (amb </t>
    </r>
    <r>
      <rPr>
        <rFont val="Arial"/>
        <i/>
        <color theme="1"/>
      </rPr>
      <t>chivato i calculant les combinacions necessàries)</t>
    </r>
  </si>
  <si>
    <t>Caràcters</t>
  </si>
  <si>
    <t>EN TOTAL</t>
  </si>
  <si>
    <t>PER PROCÉS</t>
  </si>
  <si>
    <t>Grup caràcters</t>
  </si>
  <si>
    <t>Num Caràcters</t>
  </si>
  <si>
    <t>N Combinacions</t>
  </si>
  <si>
    <t>Temps estimat (s) (pitjor escenari)</t>
  </si>
  <si>
    <t>Temps estimat (m) (pitjor escenari)</t>
  </si>
  <si>
    <t>Temps estimat (h) (pitjor escenari)</t>
  </si>
  <si>
    <t>Temps 1 (s)</t>
  </si>
  <si>
    <t>Temps 2 (s)</t>
  </si>
  <si>
    <t>Temps 3 (s)</t>
  </si>
  <si>
    <t>Combinacions 1</t>
  </si>
  <si>
    <t>Combinacions 2</t>
  </si>
  <si>
    <t>Combinacions 3</t>
  </si>
  <si>
    <t>Comb / s 1</t>
  </si>
  <si>
    <t>Comb / s 2</t>
  </si>
  <si>
    <t>Comb / s 3</t>
  </si>
  <si>
    <t>Min</t>
  </si>
  <si>
    <t>415394</t>
  </si>
  <si>
    <t>20268</t>
  </si>
  <si>
    <t>182335</t>
  </si>
  <si>
    <t>Maj +</t>
  </si>
  <si>
    <t>3084745</t>
  </si>
  <si>
    <t>3832478</t>
  </si>
  <si>
    <t>6942888</t>
  </si>
  <si>
    <t>Núm +</t>
  </si>
  <si>
    <t>122959</t>
  </si>
  <si>
    <t>12367617</t>
  </si>
  <si>
    <t>3751580</t>
  </si>
  <si>
    <t>Sim +</t>
  </si>
  <si>
    <t>601477</t>
  </si>
  <si>
    <t>28027768</t>
  </si>
  <si>
    <t>20132267</t>
  </si>
  <si>
    <t>Només Núm</t>
  </si>
  <si>
    <t>3409</t>
  </si>
  <si>
    <t>9722</t>
  </si>
  <si>
    <t>5864</t>
  </si>
  <si>
    <t>Temps estimat (s) (Pitjor escenari)</t>
  </si>
  <si>
    <t>3479395</t>
  </si>
  <si>
    <t>5864104</t>
  </si>
  <si>
    <t>8119372</t>
  </si>
  <si>
    <t>330,241946</t>
  </si>
  <si>
    <t>375176844</t>
  </si>
  <si>
    <t>43176642</t>
  </si>
  <si>
    <t>144435120</t>
  </si>
  <si>
    <t>24302809</t>
  </si>
  <si>
    <t>648574270</t>
  </si>
  <si>
    <t>187312001</t>
  </si>
  <si>
    <t>3412037126</t>
  </si>
  <si>
    <t>1033521295</t>
  </si>
  <si>
    <t>2086383318</t>
  </si>
  <si>
    <t>74039</t>
  </si>
  <si>
    <t>21966</t>
  </si>
  <si>
    <t>80318</t>
  </si>
  <si>
    <t>1440,982831</t>
  </si>
  <si>
    <t>261245232</t>
  </si>
  <si>
    <t>192897591</t>
  </si>
  <si>
    <t>263840505</t>
  </si>
  <si>
    <t>16128212938</t>
  </si>
  <si>
    <t>18724531143</t>
  </si>
  <si>
    <t>654355051</t>
  </si>
  <si>
    <t>42131051883</t>
  </si>
  <si>
    <t>21779676079</t>
  </si>
  <si>
    <t>36557033091</t>
  </si>
  <si>
    <t>127359369601</t>
  </si>
  <si>
    <t>298862489363</t>
  </si>
  <si>
    <t>153891604489</t>
  </si>
  <si>
    <t>590385</t>
  </si>
  <si>
    <t>127947</t>
  </si>
  <si>
    <t>864206</t>
  </si>
  <si>
    <t>Paral·lelitzant (PC MITJÀ de 6 processos)</t>
  </si>
  <si>
    <t>13,259184</t>
  </si>
  <si>
    <t>0,764994</t>
  </si>
  <si>
    <t>5,706814</t>
  </si>
  <si>
    <t>31328,78</t>
  </si>
  <si>
    <t>26494,33</t>
  </si>
  <si>
    <t>31950,4</t>
  </si>
  <si>
    <t>106,356884</t>
  </si>
  <si>
    <t>132,265769</t>
  </si>
  <si>
    <t>261,835668</t>
  </si>
  <si>
    <t>29003,72</t>
  </si>
  <si>
    <t>28975,58</t>
  </si>
  <si>
    <t>26516,2</t>
  </si>
  <si>
    <t>448,285227</t>
  </si>
  <si>
    <t>133,234468</t>
  </si>
  <si>
    <t>27588,72</t>
  </si>
  <si>
    <t>28157,73</t>
  </si>
  <si>
    <t>1043,111619</t>
  </si>
  <si>
    <t>26869,39</t>
  </si>
  <si>
    <t>0,220394</t>
  </si>
  <si>
    <t>0,409130</t>
  </si>
  <si>
    <t>0,265351</t>
  </si>
  <si>
    <t>15467,75</t>
  </si>
  <si>
    <t>23762,62</t>
  </si>
  <si>
    <t>22099,03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</si>
</sst>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0" fillId="6" fontId="2" numFmtId="0" xfId="0" applyAlignment="1" applyFill="1" applyFont="1">
      <alignment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0" xfId="0" applyAlignment="1" applyFont="1">
      <alignment horizontal="center" readingOrder="0"/>
    </xf>
    <xf borderId="0" fillId="8" fontId="1" numFmtId="0" xfId="0" applyAlignment="1" applyFill="1" applyFont="1">
      <alignment readingOrder="0"/>
    </xf>
    <xf borderId="0" fillId="6" fontId="1" numFmtId="49" xfId="0" applyAlignment="1" applyFont="1" applyNumberFormat="1">
      <alignment readingOrder="0"/>
    </xf>
    <xf borderId="0" fillId="6" fontId="2" numFmtId="49" xfId="0" applyAlignment="1" applyFont="1" applyNumberFormat="1">
      <alignment horizontal="right" vertical="bottom"/>
    </xf>
    <xf borderId="0" fillId="4" fontId="1" numFmtId="49" xfId="0" applyFont="1" applyNumberFormat="1"/>
    <xf borderId="0" fillId="0" fontId="1" numFmtId="0" xfId="0" applyFont="1"/>
    <xf borderId="0" fillId="6" fontId="1" numFmtId="49" xfId="0" applyFont="1" applyNumberFormat="1"/>
    <xf borderId="0" fillId="0" fontId="1" numFmtId="49" xfId="0" applyFont="1" applyNumberFormat="1"/>
    <xf borderId="0" fillId="7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2" fontId="2" numFmtId="49" xfId="0" applyAlignment="1" applyFont="1" applyNumberFormat="1">
      <alignment horizontal="right" vertical="bottom"/>
    </xf>
    <xf borderId="0" fillId="2" fontId="1" numFmtId="49" xfId="0" applyFont="1" applyNumberFormat="1"/>
    <xf borderId="0" fillId="9" fontId="1" numFmtId="0" xfId="0" applyFill="1" applyFont="1"/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49" xfId="0" applyFont="1" applyNumberFormat="1"/>
    <xf borderId="0" fillId="0" fontId="1" numFmtId="164" xfId="0" applyFont="1" applyNumberFormat="1"/>
    <xf borderId="0" fillId="2" fontId="1" numFmtId="0" xfId="0" applyFont="1"/>
    <xf borderId="0" fillId="3" fontId="1" numFmtId="49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30.38"/>
    <col customWidth="1" min="6" max="6" width="27.88"/>
    <col customWidth="1" min="7" max="7" width="27.25"/>
  </cols>
  <sheetData>
    <row r="2">
      <c r="B2" s="1" t="s">
        <v>0</v>
      </c>
      <c r="E2" s="1" t="s">
        <v>1</v>
      </c>
      <c r="F2" s="1" t="s">
        <v>2</v>
      </c>
      <c r="I2" s="2" t="s">
        <v>3</v>
      </c>
      <c r="J2" s="2"/>
      <c r="K2" s="2"/>
      <c r="L2" s="3"/>
      <c r="M2" s="3"/>
      <c r="N2" s="3"/>
      <c r="P2" s="4" t="s">
        <v>4</v>
      </c>
      <c r="Q2" s="5"/>
    </row>
    <row r="3">
      <c r="E3" s="6">
        <f>(O18+O26)/2</f>
        <v>132303.8736</v>
      </c>
      <c r="F3" s="7">
        <f>E3/75</f>
        <v>1764.051648</v>
      </c>
      <c r="I3" s="8" t="s">
        <v>5</v>
      </c>
      <c r="J3" s="8"/>
      <c r="K3" s="8"/>
      <c r="L3" s="8"/>
      <c r="M3" s="8"/>
      <c r="N3" s="8"/>
    </row>
    <row r="5">
      <c r="B5" s="9">
        <v>4.0</v>
      </c>
      <c r="C5" s="9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O6" s="1" t="s">
        <v>7</v>
      </c>
      <c r="R6" s="1" t="s">
        <v>8</v>
      </c>
    </row>
    <row r="7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1" t="s">
        <v>22</v>
      </c>
      <c r="P7" s="11" t="s">
        <v>23</v>
      </c>
      <c r="Q7" s="11" t="s">
        <v>21</v>
      </c>
      <c r="R7" s="11" t="s">
        <v>22</v>
      </c>
      <c r="S7" s="11" t="s">
        <v>23</v>
      </c>
    </row>
    <row r="8">
      <c r="B8" s="1" t="s">
        <v>24</v>
      </c>
      <c r="C8" s="1">
        <v>26.0</v>
      </c>
      <c r="D8" s="1">
        <f t="shared" ref="D8:D12" si="1">C8^4</f>
        <v>456976</v>
      </c>
      <c r="E8" s="12"/>
      <c r="F8" s="12"/>
      <c r="G8" s="12"/>
      <c r="H8" s="13">
        <f>K8/E3</f>
        <v>3.139696433</v>
      </c>
      <c r="I8" s="13">
        <f>L8/E3</f>
        <v>0.1531927936</v>
      </c>
      <c r="J8" s="13">
        <f>M8/E3</f>
        <v>1.378153149</v>
      </c>
      <c r="K8" s="14" t="s">
        <v>25</v>
      </c>
      <c r="L8" s="14" t="s">
        <v>26</v>
      </c>
      <c r="M8" s="14" t="s">
        <v>27</v>
      </c>
      <c r="N8" s="15"/>
      <c r="O8" s="15"/>
      <c r="P8" s="15"/>
      <c r="Q8" s="7"/>
      <c r="R8" s="7"/>
      <c r="S8" s="7"/>
    </row>
    <row r="9">
      <c r="B9" s="1" t="s">
        <v>28</v>
      </c>
      <c r="C9" s="1">
        <v>52.0</v>
      </c>
      <c r="D9" s="16">
        <f t="shared" si="1"/>
        <v>7311616</v>
      </c>
      <c r="E9" s="12"/>
      <c r="F9" s="12"/>
      <c r="G9" s="12"/>
      <c r="H9" s="13">
        <f>K9/E3</f>
        <v>23.31560609</v>
      </c>
      <c r="I9" s="13">
        <f>L9/E3</f>
        <v>28.96723955</v>
      </c>
      <c r="J9" s="13">
        <f>M9/E3</f>
        <v>52.47683089</v>
      </c>
      <c r="K9" s="14" t="s">
        <v>29</v>
      </c>
      <c r="L9" s="14" t="s">
        <v>30</v>
      </c>
      <c r="M9" s="14" t="s">
        <v>31</v>
      </c>
      <c r="N9" s="15"/>
      <c r="O9" s="15"/>
      <c r="P9" s="15"/>
      <c r="Q9" s="7"/>
      <c r="R9" s="7"/>
      <c r="S9" s="7"/>
    </row>
    <row r="10">
      <c r="B10" s="1" t="s">
        <v>32</v>
      </c>
      <c r="C10" s="1">
        <v>62.0</v>
      </c>
      <c r="D10" s="1">
        <f t="shared" si="1"/>
        <v>14776336</v>
      </c>
      <c r="E10" s="12"/>
      <c r="F10" s="12"/>
      <c r="G10" s="12"/>
      <c r="H10" s="13">
        <f>K10/E3</f>
        <v>0.9293681029</v>
      </c>
      <c r="I10" s="13">
        <f>L10/E3</f>
        <v>93.47887303</v>
      </c>
      <c r="J10" s="13">
        <f>M10/E3</f>
        <v>28.35578353</v>
      </c>
      <c r="K10" s="14" t="s">
        <v>33</v>
      </c>
      <c r="L10" s="14" t="s">
        <v>34</v>
      </c>
      <c r="M10" s="14" t="s">
        <v>35</v>
      </c>
      <c r="N10" s="15"/>
      <c r="O10" s="15"/>
      <c r="P10" s="15"/>
      <c r="Q10" s="7"/>
      <c r="R10" s="7"/>
      <c r="S10" s="7"/>
    </row>
    <row r="11">
      <c r="B11" s="1" t="s">
        <v>36</v>
      </c>
      <c r="C11" s="1">
        <v>94.0</v>
      </c>
      <c r="D11" s="16">
        <f t="shared" si="1"/>
        <v>78074896</v>
      </c>
      <c r="E11" s="12"/>
      <c r="F11" s="12"/>
      <c r="G11" s="12"/>
      <c r="H11" s="13">
        <f>K11/E3</f>
        <v>4.546178307</v>
      </c>
      <c r="I11" s="17">
        <f>L11/E3</f>
        <v>211.8438957</v>
      </c>
      <c r="J11" s="13">
        <f>M11/E3</f>
        <v>152.1668751</v>
      </c>
      <c r="K11" s="14" t="s">
        <v>37</v>
      </c>
      <c r="L11" s="14" t="s">
        <v>38</v>
      </c>
      <c r="M11" s="14" t="s">
        <v>39</v>
      </c>
      <c r="N11" s="15"/>
      <c r="O11" s="15"/>
      <c r="P11" s="15"/>
      <c r="Q11" s="7"/>
      <c r="R11" s="7"/>
      <c r="S11" s="7"/>
    </row>
    <row r="12">
      <c r="B12" s="1" t="s">
        <v>40</v>
      </c>
      <c r="C12" s="1">
        <v>10.0</v>
      </c>
      <c r="D12" s="16">
        <f t="shared" si="1"/>
        <v>10000</v>
      </c>
      <c r="E12" s="12"/>
      <c r="F12" s="12"/>
      <c r="G12" s="12"/>
      <c r="H12" s="13">
        <f>K12/E3</f>
        <v>0.02576644136</v>
      </c>
      <c r="I12" s="13">
        <f>L12/E3</f>
        <v>0.07348235344</v>
      </c>
      <c r="J12" s="13">
        <f>M12/E3</f>
        <v>0.04432220948</v>
      </c>
      <c r="K12" s="14" t="s">
        <v>41</v>
      </c>
      <c r="L12" s="14" t="s">
        <v>42</v>
      </c>
      <c r="M12" s="14" t="s">
        <v>43</v>
      </c>
      <c r="N12" s="15"/>
      <c r="O12" s="15"/>
      <c r="P12" s="15"/>
      <c r="Q12" s="7"/>
      <c r="R12" s="7"/>
      <c r="S12" s="7"/>
    </row>
    <row r="13">
      <c r="H13" s="18"/>
      <c r="I13" s="18"/>
      <c r="J13" s="18"/>
      <c r="K13" s="18"/>
      <c r="L13" s="18"/>
      <c r="M13" s="18"/>
      <c r="N13" s="18"/>
      <c r="O13" s="18"/>
      <c r="P13" s="18"/>
    </row>
    <row r="14">
      <c r="B14" s="9">
        <v>5.0</v>
      </c>
      <c r="C14" s="9" t="s">
        <v>6</v>
      </c>
      <c r="D14" s="10"/>
      <c r="E14" s="10"/>
      <c r="F14" s="10"/>
      <c r="G14" s="10"/>
      <c r="H14" s="19"/>
      <c r="I14" s="19"/>
      <c r="J14" s="19"/>
      <c r="K14" s="19"/>
      <c r="L14" s="19"/>
      <c r="M14" s="19"/>
      <c r="N14" s="19"/>
      <c r="O14" s="19"/>
      <c r="P14" s="19"/>
      <c r="Q14" s="10"/>
      <c r="R14" s="10"/>
      <c r="S14" s="10"/>
    </row>
    <row r="15">
      <c r="E15" s="1"/>
      <c r="H15" s="18"/>
      <c r="I15" s="18"/>
      <c r="J15" s="18"/>
      <c r="K15" s="18"/>
      <c r="L15" s="18"/>
      <c r="M15" s="18"/>
      <c r="N15" s="18"/>
      <c r="O15" s="20" t="s">
        <v>7</v>
      </c>
      <c r="P15" s="18"/>
      <c r="R15" s="1" t="s">
        <v>8</v>
      </c>
    </row>
    <row r="16">
      <c r="B16" s="1" t="s">
        <v>9</v>
      </c>
      <c r="C16" s="1" t="s">
        <v>10</v>
      </c>
      <c r="D16" s="1" t="s">
        <v>11</v>
      </c>
      <c r="E16" s="1" t="s">
        <v>44</v>
      </c>
      <c r="F16" s="1" t="s">
        <v>13</v>
      </c>
      <c r="G16" s="1" t="s">
        <v>14</v>
      </c>
      <c r="H16" s="20" t="s">
        <v>15</v>
      </c>
      <c r="I16" s="20" t="s">
        <v>16</v>
      </c>
      <c r="J16" s="20" t="s">
        <v>17</v>
      </c>
      <c r="K16" s="20" t="s">
        <v>18</v>
      </c>
      <c r="L16" s="20" t="s">
        <v>19</v>
      </c>
      <c r="M16" s="20" t="s">
        <v>20</v>
      </c>
      <c r="N16" s="21" t="s">
        <v>21</v>
      </c>
      <c r="O16" s="21" t="s">
        <v>22</v>
      </c>
      <c r="P16" s="21" t="s">
        <v>23</v>
      </c>
      <c r="Q16" s="11" t="s">
        <v>21</v>
      </c>
      <c r="R16" s="11" t="s">
        <v>22</v>
      </c>
      <c r="S16" s="11" t="s">
        <v>23</v>
      </c>
    </row>
    <row r="17">
      <c r="B17" s="1" t="s">
        <v>24</v>
      </c>
      <c r="C17" s="1">
        <v>26.0</v>
      </c>
      <c r="D17" s="1">
        <f t="shared" ref="D17:D20" si="2">C17^5</f>
        <v>11881376</v>
      </c>
      <c r="E17" s="12"/>
      <c r="F17" s="12"/>
      <c r="G17" s="12"/>
      <c r="H17" s="13">
        <f>K17/E3</f>
        <v>26.29851195</v>
      </c>
      <c r="I17" s="13">
        <f>L17/E3</f>
        <v>44.32299555</v>
      </c>
      <c r="J17" s="13">
        <f>M17/E3</f>
        <v>61.36911778</v>
      </c>
      <c r="K17" s="14" t="s">
        <v>45</v>
      </c>
      <c r="L17" s="14" t="s">
        <v>46</v>
      </c>
      <c r="M17" s="14" t="s">
        <v>47</v>
      </c>
      <c r="N17" s="15"/>
      <c r="O17" s="15"/>
      <c r="P17" s="15"/>
      <c r="Q17" s="7"/>
      <c r="R17" s="7"/>
      <c r="S17" s="7"/>
    </row>
    <row r="18">
      <c r="B18" s="1" t="s">
        <v>28</v>
      </c>
      <c r="C18" s="1">
        <v>52.0</v>
      </c>
      <c r="D18" s="16">
        <f t="shared" si="2"/>
        <v>380204032</v>
      </c>
      <c r="E18" s="12"/>
      <c r="F18" s="12"/>
      <c r="G18" s="12"/>
      <c r="H18" s="13">
        <f>K18/E3</f>
        <v>2835.720783</v>
      </c>
      <c r="I18" s="22" t="s">
        <v>48</v>
      </c>
      <c r="J18" s="17">
        <f>M18/E3</f>
        <v>1091.6923</v>
      </c>
      <c r="K18" s="14" t="s">
        <v>49</v>
      </c>
      <c r="L18" s="23" t="s">
        <v>50</v>
      </c>
      <c r="M18" s="14" t="s">
        <v>51</v>
      </c>
      <c r="N18" s="15"/>
      <c r="O18" s="24">
        <f>L18/I18</f>
        <v>130742.4527</v>
      </c>
      <c r="P18" s="15"/>
      <c r="Q18" s="7"/>
      <c r="R18" s="25">
        <f>O18/75</f>
        <v>1743.232702</v>
      </c>
      <c r="S18" s="7"/>
    </row>
    <row r="19">
      <c r="B19" s="1" t="s">
        <v>32</v>
      </c>
      <c r="C19" s="1">
        <v>62.0</v>
      </c>
      <c r="D19" s="1">
        <f t="shared" si="2"/>
        <v>916132832</v>
      </c>
      <c r="E19" s="12"/>
      <c r="F19" s="12"/>
      <c r="G19" s="12"/>
      <c r="H19" s="17">
        <f>K19/E3</f>
        <v>183.6893232</v>
      </c>
      <c r="I19" s="17">
        <f>L19/E3</f>
        <v>4902.15632</v>
      </c>
      <c r="J19" s="17">
        <f>M19/E3</f>
        <v>1415.771103</v>
      </c>
      <c r="K19" s="14" t="s">
        <v>52</v>
      </c>
      <c r="L19" s="14" t="s">
        <v>53</v>
      </c>
      <c r="M19" s="14" t="s">
        <v>54</v>
      </c>
      <c r="N19" s="15"/>
      <c r="O19" s="15"/>
      <c r="P19" s="15"/>
      <c r="Q19" s="7"/>
      <c r="R19" s="7"/>
      <c r="S19" s="7"/>
    </row>
    <row r="20">
      <c r="B20" s="1" t="s">
        <v>36</v>
      </c>
      <c r="C20" s="1">
        <v>94.0</v>
      </c>
      <c r="D20" s="16">
        <f t="shared" si="2"/>
        <v>7339040224</v>
      </c>
      <c r="E20" s="12"/>
      <c r="F20" s="12"/>
      <c r="G20" s="12"/>
      <c r="H20" s="17">
        <f>K20/E3</f>
        <v>25789.39704</v>
      </c>
      <c r="I20" s="17">
        <f>L20/E3</f>
        <v>7811.723626</v>
      </c>
      <c r="J20" s="17">
        <f>M20/E3</f>
        <v>15769.63139</v>
      </c>
      <c r="K20" s="14" t="s">
        <v>55</v>
      </c>
      <c r="L20" s="14" t="s">
        <v>56</v>
      </c>
      <c r="M20" s="14" t="s">
        <v>57</v>
      </c>
      <c r="N20" s="15"/>
      <c r="O20" s="15"/>
      <c r="P20" s="15"/>
      <c r="Q20" s="7"/>
      <c r="R20" s="7"/>
      <c r="S20" s="7"/>
    </row>
    <row r="21">
      <c r="B21" s="1" t="s">
        <v>40</v>
      </c>
      <c r="C21" s="1">
        <v>10.0</v>
      </c>
      <c r="D21" s="16">
        <f>C21^B14</f>
        <v>100000</v>
      </c>
      <c r="E21" s="12"/>
      <c r="F21" s="12"/>
      <c r="G21" s="12"/>
      <c r="H21" s="17">
        <f>K21/E3</f>
        <v>0.5596132449</v>
      </c>
      <c r="I21" s="17">
        <f>L21/E3</f>
        <v>0.166026885</v>
      </c>
      <c r="J21" s="17">
        <f>M21/E3</f>
        <v>0.6070721728</v>
      </c>
      <c r="K21" s="14" t="s">
        <v>58</v>
      </c>
      <c r="L21" s="14" t="s">
        <v>59</v>
      </c>
      <c r="M21" s="14" t="s">
        <v>60</v>
      </c>
      <c r="N21" s="15"/>
      <c r="O21" s="15"/>
      <c r="P21" s="15"/>
      <c r="Q21" s="7"/>
      <c r="R21" s="7"/>
      <c r="S21" s="7"/>
    </row>
    <row r="22">
      <c r="H22" s="18"/>
      <c r="I22" s="18"/>
      <c r="J22" s="18"/>
      <c r="K22" s="18"/>
      <c r="L22" s="18"/>
      <c r="M22" s="18"/>
      <c r="N22" s="18"/>
      <c r="O22" s="18"/>
      <c r="P22" s="18"/>
    </row>
    <row r="23">
      <c r="B23" s="26">
        <v>6.0</v>
      </c>
      <c r="C23" s="26" t="s">
        <v>6</v>
      </c>
      <c r="D23" s="27"/>
      <c r="E23" s="27"/>
      <c r="F23" s="27"/>
      <c r="G23" s="27"/>
      <c r="H23" s="28"/>
      <c r="I23" s="28"/>
      <c r="J23" s="28"/>
      <c r="K23" s="28"/>
      <c r="L23" s="19"/>
      <c r="M23" s="19"/>
      <c r="N23" s="19"/>
      <c r="O23" s="19"/>
      <c r="P23" s="19"/>
      <c r="Q23" s="10"/>
      <c r="R23" s="10"/>
      <c r="S23" s="10"/>
    </row>
    <row r="24">
      <c r="E24" s="1"/>
      <c r="H24" s="18"/>
      <c r="I24" s="18"/>
      <c r="J24" s="18"/>
      <c r="K24" s="18"/>
      <c r="L24" s="18"/>
      <c r="M24" s="18"/>
      <c r="N24" s="18"/>
      <c r="O24" s="20" t="s">
        <v>7</v>
      </c>
      <c r="P24" s="18"/>
      <c r="R24" s="1" t="s">
        <v>8</v>
      </c>
    </row>
    <row r="25">
      <c r="B25" s="1" t="s">
        <v>9</v>
      </c>
      <c r="C25" s="1" t="s">
        <v>10</v>
      </c>
      <c r="D25" s="1" t="s">
        <v>11</v>
      </c>
      <c r="E25" s="1" t="s">
        <v>44</v>
      </c>
      <c r="F25" s="1" t="s">
        <v>13</v>
      </c>
      <c r="G25" s="1" t="s">
        <v>14</v>
      </c>
      <c r="H25" s="20" t="s">
        <v>15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20</v>
      </c>
      <c r="N25" s="21" t="s">
        <v>21</v>
      </c>
      <c r="O25" s="21" t="s">
        <v>22</v>
      </c>
      <c r="P25" s="21" t="s">
        <v>23</v>
      </c>
      <c r="Q25" s="11" t="s">
        <v>21</v>
      </c>
      <c r="R25" s="11" t="s">
        <v>22</v>
      </c>
      <c r="S25" s="11" t="s">
        <v>23</v>
      </c>
    </row>
    <row r="26">
      <c r="B26" s="1" t="s">
        <v>24</v>
      </c>
      <c r="C26" s="1">
        <v>26.0</v>
      </c>
      <c r="D26" s="1">
        <f t="shared" ref="D26:D30" si="3">C26^6</f>
        <v>308915776</v>
      </c>
      <c r="E26" s="12"/>
      <c r="F26" s="12"/>
      <c r="G26" s="12"/>
      <c r="H26" s="17">
        <f>K26/E3</f>
        <v>1974.584908</v>
      </c>
      <c r="I26" s="22" t="s">
        <v>61</v>
      </c>
      <c r="J26" s="17">
        <f>M26/E3</f>
        <v>1994.200909</v>
      </c>
      <c r="K26" s="14" t="s">
        <v>62</v>
      </c>
      <c r="L26" s="23" t="s">
        <v>63</v>
      </c>
      <c r="M26" s="14" t="s">
        <v>64</v>
      </c>
      <c r="N26" s="15"/>
      <c r="O26" s="24">
        <f>L26/I26</f>
        <v>133865.2945</v>
      </c>
      <c r="P26" s="15"/>
      <c r="Q26" s="7"/>
      <c r="R26" s="25">
        <f>O26/75</f>
        <v>1784.870593</v>
      </c>
      <c r="S26" s="7"/>
    </row>
    <row r="27">
      <c r="B27" s="1" t="s">
        <v>28</v>
      </c>
      <c r="C27" s="1">
        <v>52.0</v>
      </c>
      <c r="D27" s="16">
        <f t="shared" si="3"/>
        <v>19770609664</v>
      </c>
      <c r="E27" s="12"/>
      <c r="F27" s="12"/>
      <c r="G27" s="12"/>
      <c r="H27" s="17">
        <f>K27/E3</f>
        <v>121902.8023</v>
      </c>
      <c r="I27" s="17">
        <f>L27/E3</f>
        <v>141526.7039</v>
      </c>
      <c r="J27" s="17">
        <f>M27/E3</f>
        <v>4945.84953</v>
      </c>
      <c r="K27" s="14" t="s">
        <v>65</v>
      </c>
      <c r="L27" s="14" t="s">
        <v>66</v>
      </c>
      <c r="M27" s="14" t="s">
        <v>67</v>
      </c>
      <c r="N27" s="15"/>
      <c r="O27" s="15"/>
      <c r="P27" s="15"/>
      <c r="Q27" s="7"/>
      <c r="R27" s="7"/>
      <c r="S27" s="7"/>
    </row>
    <row r="28">
      <c r="B28" s="1" t="s">
        <v>32</v>
      </c>
      <c r="C28" s="1">
        <v>62.0</v>
      </c>
      <c r="D28" s="1">
        <f t="shared" si="3"/>
        <v>56800235584</v>
      </c>
      <c r="E28" s="12"/>
      <c r="F28" s="12"/>
      <c r="G28" s="12"/>
      <c r="H28" s="17">
        <f>K28/E3</f>
        <v>318441.5599</v>
      </c>
      <c r="I28" s="17">
        <f>L28/E3</f>
        <v>164618.5821</v>
      </c>
      <c r="J28" s="17">
        <f>M28/E3</f>
        <v>276311.1321</v>
      </c>
      <c r="K28" s="14" t="s">
        <v>68</v>
      </c>
      <c r="L28" s="14" t="s">
        <v>69</v>
      </c>
      <c r="M28" s="14" t="s">
        <v>70</v>
      </c>
      <c r="N28" s="15"/>
      <c r="O28" s="15"/>
      <c r="P28" s="15"/>
      <c r="Q28" s="7"/>
      <c r="R28" s="7"/>
      <c r="S28" s="7"/>
    </row>
    <row r="29">
      <c r="B29" s="1" t="s">
        <v>36</v>
      </c>
      <c r="C29" s="1">
        <v>94.0</v>
      </c>
      <c r="D29" s="16">
        <f t="shared" si="3"/>
        <v>689869781056</v>
      </c>
      <c r="E29" s="12"/>
      <c r="F29" s="12"/>
      <c r="G29" s="12"/>
      <c r="H29" s="17">
        <f>K29/E3</f>
        <v>962627.6703</v>
      </c>
      <c r="I29" s="17">
        <f>L29/E3</f>
        <v>2258909.594</v>
      </c>
      <c r="J29" s="17">
        <f>M29/E3</f>
        <v>1163167.792</v>
      </c>
      <c r="K29" s="14" t="s">
        <v>71</v>
      </c>
      <c r="L29" s="14" t="s">
        <v>72</v>
      </c>
      <c r="M29" s="14" t="s">
        <v>73</v>
      </c>
      <c r="N29" s="15"/>
      <c r="O29" s="15"/>
      <c r="P29" s="15"/>
      <c r="Q29" s="7"/>
      <c r="R29" s="7"/>
      <c r="S29" s="7"/>
    </row>
    <row r="30">
      <c r="B30" s="1" t="s">
        <v>40</v>
      </c>
      <c r="C30" s="1">
        <v>10.0</v>
      </c>
      <c r="D30" s="16">
        <f t="shared" si="3"/>
        <v>1000000</v>
      </c>
      <c r="E30" s="12"/>
      <c r="F30" s="12"/>
      <c r="G30" s="12"/>
      <c r="H30" s="17">
        <f>K30/E3</f>
        <v>4.462341004</v>
      </c>
      <c r="I30" s="17">
        <f>L30/E3</f>
        <v>0.9670691911</v>
      </c>
      <c r="J30" s="17">
        <f>M30/E3</f>
        <v>6.531978064</v>
      </c>
      <c r="K30" s="14" t="s">
        <v>74</v>
      </c>
      <c r="L30" s="14" t="s">
        <v>75</v>
      </c>
      <c r="M30" s="14" t="s">
        <v>76</v>
      </c>
      <c r="N30" s="15"/>
      <c r="O30" s="15"/>
      <c r="P30" s="15"/>
      <c r="Q30" s="7"/>
      <c r="R30" s="7"/>
      <c r="S30" s="7"/>
    </row>
    <row r="31">
      <c r="E31" s="29"/>
    </row>
    <row r="33">
      <c r="B33" s="1" t="s">
        <v>77</v>
      </c>
      <c r="E33" s="1" t="s">
        <v>1</v>
      </c>
      <c r="F33" s="1" t="s">
        <v>2</v>
      </c>
    </row>
    <row r="34">
      <c r="E34" s="6">
        <f>(N39+N40+N43+O39+O40+O41+O42+O43+P39+P40+P41+P43)/12</f>
        <v>26517.85417</v>
      </c>
      <c r="F34" s="7">
        <f>E34/6</f>
        <v>4419.642361</v>
      </c>
    </row>
    <row r="36">
      <c r="B36" s="9">
        <v>4.0</v>
      </c>
      <c r="C36" s="9" t="s">
        <v>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O37" s="1" t="s">
        <v>7</v>
      </c>
      <c r="R37" s="1" t="s">
        <v>8</v>
      </c>
    </row>
    <row r="38"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s="1" t="s">
        <v>14</v>
      </c>
      <c r="H38" s="11" t="s">
        <v>15</v>
      </c>
      <c r="I38" s="11" t="s">
        <v>16</v>
      </c>
      <c r="J38" s="11" t="s">
        <v>17</v>
      </c>
      <c r="K38" s="11" t="s">
        <v>18</v>
      </c>
      <c r="L38" s="11" t="s">
        <v>19</v>
      </c>
      <c r="M38" s="11" t="s">
        <v>20</v>
      </c>
      <c r="N38" s="11" t="s">
        <v>21</v>
      </c>
      <c r="O38" s="11" t="s">
        <v>22</v>
      </c>
      <c r="P38" s="11" t="s">
        <v>23</v>
      </c>
      <c r="Q38" s="11" t="s">
        <v>21</v>
      </c>
      <c r="R38" s="11" t="s">
        <v>22</v>
      </c>
      <c r="S38" s="11" t="s">
        <v>23</v>
      </c>
    </row>
    <row r="39">
      <c r="B39" s="1" t="s">
        <v>24</v>
      </c>
      <c r="C39" s="1">
        <v>26.0</v>
      </c>
      <c r="D39" s="1">
        <f t="shared" ref="D39:D43" si="5">C39^4</f>
        <v>456976</v>
      </c>
      <c r="E39" s="12"/>
      <c r="F39" s="12"/>
      <c r="G39" s="12"/>
      <c r="H39" s="22" t="s">
        <v>78</v>
      </c>
      <c r="I39" s="22" t="s">
        <v>79</v>
      </c>
      <c r="J39" s="22" t="s">
        <v>80</v>
      </c>
      <c r="K39" s="23" t="s">
        <v>25</v>
      </c>
      <c r="L39" s="23" t="s">
        <v>26</v>
      </c>
      <c r="M39" s="23" t="s">
        <v>27</v>
      </c>
      <c r="N39" s="22" t="s">
        <v>81</v>
      </c>
      <c r="O39" s="22" t="s">
        <v>82</v>
      </c>
      <c r="P39" s="22" t="s">
        <v>83</v>
      </c>
      <c r="Q39" s="30">
        <f t="shared" ref="Q39:S39" si="4">N39/6</f>
        <v>5221.463333</v>
      </c>
      <c r="R39" s="30">
        <f t="shared" si="4"/>
        <v>4415.721667</v>
      </c>
      <c r="S39" s="30">
        <f t="shared" si="4"/>
        <v>5325.066667</v>
      </c>
    </row>
    <row r="40">
      <c r="B40" s="1" t="s">
        <v>28</v>
      </c>
      <c r="C40" s="1">
        <v>52.0</v>
      </c>
      <c r="D40" s="16">
        <f t="shared" si="5"/>
        <v>7311616</v>
      </c>
      <c r="E40" s="12"/>
      <c r="F40" s="12"/>
      <c r="G40" s="12"/>
      <c r="H40" s="22" t="s">
        <v>84</v>
      </c>
      <c r="I40" s="22" t="s">
        <v>85</v>
      </c>
      <c r="J40" s="22" t="s">
        <v>86</v>
      </c>
      <c r="K40" s="23" t="s">
        <v>29</v>
      </c>
      <c r="L40" s="23" t="s">
        <v>30</v>
      </c>
      <c r="M40" s="23" t="s">
        <v>31</v>
      </c>
      <c r="N40" s="22" t="s">
        <v>87</v>
      </c>
      <c r="O40" s="22" t="s">
        <v>88</v>
      </c>
      <c r="P40" s="22" t="s">
        <v>89</v>
      </c>
      <c r="Q40" s="30">
        <f t="shared" ref="Q40:S40" si="6">N40/6</f>
        <v>4833.953333</v>
      </c>
      <c r="R40" s="30">
        <f t="shared" si="6"/>
        <v>4829.263333</v>
      </c>
      <c r="S40" s="30">
        <f t="shared" si="6"/>
        <v>4419.366667</v>
      </c>
    </row>
    <row r="41">
      <c r="B41" s="1" t="s">
        <v>32</v>
      </c>
      <c r="C41" s="1">
        <v>62.0</v>
      </c>
      <c r="D41" s="1">
        <f t="shared" si="5"/>
        <v>14776336</v>
      </c>
      <c r="E41" s="12"/>
      <c r="F41" s="12"/>
      <c r="G41" s="12"/>
      <c r="H41" s="31"/>
      <c r="I41" s="22" t="s">
        <v>90</v>
      </c>
      <c r="J41" s="22" t="s">
        <v>91</v>
      </c>
      <c r="K41" s="23" t="s">
        <v>33</v>
      </c>
      <c r="L41" s="23" t="s">
        <v>34</v>
      </c>
      <c r="M41" s="23" t="s">
        <v>35</v>
      </c>
      <c r="N41" s="31"/>
      <c r="O41" s="22" t="s">
        <v>92</v>
      </c>
      <c r="P41" s="22" t="s">
        <v>93</v>
      </c>
      <c r="Q41" s="5"/>
      <c r="R41" s="30">
        <f t="shared" ref="R41:S41" si="7">O41/6</f>
        <v>4598.12</v>
      </c>
      <c r="S41" s="30">
        <f t="shared" si="7"/>
        <v>4692.955</v>
      </c>
    </row>
    <row r="42">
      <c r="B42" s="1" t="s">
        <v>36</v>
      </c>
      <c r="C42" s="1">
        <v>94.0</v>
      </c>
      <c r="D42" s="16">
        <f t="shared" si="5"/>
        <v>78074896</v>
      </c>
      <c r="E42" s="12"/>
      <c r="F42" s="12"/>
      <c r="G42" s="12"/>
      <c r="H42" s="31"/>
      <c r="I42" s="22" t="s">
        <v>94</v>
      </c>
      <c r="J42" s="31"/>
      <c r="K42" s="23" t="s">
        <v>37</v>
      </c>
      <c r="L42" s="23" t="s">
        <v>38</v>
      </c>
      <c r="M42" s="23" t="s">
        <v>39</v>
      </c>
      <c r="N42" s="31"/>
      <c r="O42" s="22" t="s">
        <v>95</v>
      </c>
      <c r="P42" s="31"/>
      <c r="Q42" s="5"/>
      <c r="R42" s="30">
        <f>O42/6</f>
        <v>4478.231667</v>
      </c>
      <c r="S42" s="5"/>
    </row>
    <row r="43">
      <c r="B43" s="1" t="s">
        <v>40</v>
      </c>
      <c r="C43" s="1">
        <v>10.0</v>
      </c>
      <c r="D43" s="16">
        <f t="shared" si="5"/>
        <v>10000</v>
      </c>
      <c r="E43" s="12"/>
      <c r="F43" s="12"/>
      <c r="G43" s="12"/>
      <c r="H43" s="22" t="s">
        <v>96</v>
      </c>
      <c r="I43" s="22" t="s">
        <v>97</v>
      </c>
      <c r="J43" s="22" t="s">
        <v>98</v>
      </c>
      <c r="K43" s="23" t="s">
        <v>41</v>
      </c>
      <c r="L43" s="23" t="s">
        <v>42</v>
      </c>
      <c r="M43" s="23" t="s">
        <v>43</v>
      </c>
      <c r="N43" s="22" t="s">
        <v>99</v>
      </c>
      <c r="O43" s="22" t="s">
        <v>100</v>
      </c>
      <c r="P43" s="22" t="s">
        <v>101</v>
      </c>
      <c r="Q43" s="30">
        <f t="shared" ref="Q43:S43" si="8">N43/6</f>
        <v>2577.958333</v>
      </c>
      <c r="R43" s="30">
        <f t="shared" si="8"/>
        <v>3960.436667</v>
      </c>
      <c r="S43" s="30">
        <f t="shared" si="8"/>
        <v>3683.171667</v>
      </c>
    </row>
    <row r="45">
      <c r="B45" s="9">
        <v>5.0</v>
      </c>
      <c r="C45" s="9" t="s">
        <v>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E46" s="1"/>
      <c r="O46" s="1" t="s">
        <v>7</v>
      </c>
      <c r="R46" s="1" t="s">
        <v>8</v>
      </c>
    </row>
    <row r="47">
      <c r="B47" s="1" t="s">
        <v>9</v>
      </c>
      <c r="C47" s="1" t="s">
        <v>10</v>
      </c>
      <c r="D47" s="1" t="s">
        <v>11</v>
      </c>
      <c r="E47" s="1" t="s">
        <v>44</v>
      </c>
      <c r="F47" s="1" t="s">
        <v>13</v>
      </c>
      <c r="G47" s="1" t="s">
        <v>14</v>
      </c>
      <c r="H47" s="1" t="s">
        <v>15</v>
      </c>
      <c r="I47" s="1" t="s">
        <v>16</v>
      </c>
      <c r="J47" s="1" t="s">
        <v>17</v>
      </c>
      <c r="K47" s="1" t="s">
        <v>18</v>
      </c>
      <c r="L47" s="1" t="s">
        <v>19</v>
      </c>
      <c r="M47" s="1" t="s">
        <v>20</v>
      </c>
      <c r="N47" s="11" t="s">
        <v>21</v>
      </c>
      <c r="O47" s="11" t="s">
        <v>22</v>
      </c>
      <c r="P47" s="11" t="s">
        <v>23</v>
      </c>
      <c r="Q47" s="11" t="s">
        <v>21</v>
      </c>
      <c r="R47" s="11" t="s">
        <v>22</v>
      </c>
      <c r="S47" s="11" t="s">
        <v>23</v>
      </c>
    </row>
    <row r="48">
      <c r="B48" s="1" t="s">
        <v>24</v>
      </c>
      <c r="C48" s="1">
        <v>26.0</v>
      </c>
      <c r="D48" s="1">
        <f t="shared" ref="D48:D51" si="9">C48^5</f>
        <v>11881376</v>
      </c>
      <c r="E48" s="12"/>
      <c r="F48" s="12"/>
      <c r="G48" s="12"/>
      <c r="H48" s="13">
        <f>K48/E34</f>
        <v>131.2095231</v>
      </c>
      <c r="I48" s="13">
        <f>L48/E34</f>
        <v>221.1379534</v>
      </c>
      <c r="J48" s="13">
        <f>M48/E34</f>
        <v>306.1851064</v>
      </c>
      <c r="K48" s="32">
        <v>3479395.0</v>
      </c>
      <c r="L48" s="32">
        <v>5864104.0</v>
      </c>
      <c r="M48" s="32">
        <v>8119372.0</v>
      </c>
      <c r="N48" s="6"/>
      <c r="O48" s="6"/>
      <c r="P48" s="6"/>
      <c r="Q48" s="7"/>
      <c r="R48" s="7"/>
      <c r="S48" s="7"/>
    </row>
    <row r="49">
      <c r="B49" s="1" t="s">
        <v>28</v>
      </c>
      <c r="C49" s="1">
        <v>52.0</v>
      </c>
      <c r="D49" s="16">
        <f t="shared" si="9"/>
        <v>380204032</v>
      </c>
      <c r="E49" s="12"/>
      <c r="F49" s="12"/>
      <c r="G49" s="12"/>
      <c r="H49" s="33">
        <f>K49/E34</f>
        <v>14148.08459</v>
      </c>
      <c r="I49" s="33">
        <f>L49/E34</f>
        <v>1628.210251</v>
      </c>
      <c r="J49" s="34">
        <f>M49/E34</f>
        <v>5446.712207</v>
      </c>
      <c r="K49" s="35">
        <v>3.75176844E8</v>
      </c>
      <c r="L49" s="32">
        <v>4.3176642E7</v>
      </c>
      <c r="M49" s="35">
        <v>1.4443512E8</v>
      </c>
      <c r="N49" s="6"/>
      <c r="O49" s="6"/>
      <c r="P49" s="6"/>
      <c r="Q49" s="7"/>
      <c r="R49" s="7"/>
      <c r="S49" s="7"/>
    </row>
    <row r="50">
      <c r="B50" s="1" t="s">
        <v>32</v>
      </c>
      <c r="C50" s="1">
        <v>62.0</v>
      </c>
      <c r="D50" s="1">
        <f t="shared" si="9"/>
        <v>916132832</v>
      </c>
      <c r="E50" s="12"/>
      <c r="F50" s="12"/>
      <c r="G50" s="12"/>
      <c r="H50" s="34">
        <f>K50/E34</f>
        <v>916.4696678</v>
      </c>
      <c r="I50" s="34">
        <f>L50/E34</f>
        <v>24458.02235</v>
      </c>
      <c r="J50" s="34">
        <f>M50/E34</f>
        <v>7063.618339</v>
      </c>
      <c r="K50" s="35">
        <v>2.4302809E7</v>
      </c>
      <c r="L50" s="35">
        <v>6.4857427E8</v>
      </c>
      <c r="M50" s="35">
        <v>1.87312001E8</v>
      </c>
      <c r="N50" s="6"/>
      <c r="O50" s="6"/>
      <c r="P50" s="6"/>
      <c r="Q50" s="7"/>
      <c r="R50" s="7"/>
      <c r="S50" s="7"/>
    </row>
    <row r="51">
      <c r="B51" s="1" t="s">
        <v>36</v>
      </c>
      <c r="C51" s="1">
        <v>94.0</v>
      </c>
      <c r="D51" s="16">
        <f t="shared" si="9"/>
        <v>7339040224</v>
      </c>
      <c r="E51" s="12"/>
      <c r="F51" s="12"/>
      <c r="G51" s="12"/>
      <c r="H51" s="34">
        <f>K51/E34</f>
        <v>128669.4279</v>
      </c>
      <c r="I51" s="34">
        <f>L51/E34</f>
        <v>38974.54479</v>
      </c>
      <c r="J51" s="34">
        <f>M51/E34</f>
        <v>78678.43698</v>
      </c>
      <c r="K51" s="35">
        <v>3.412037126E9</v>
      </c>
      <c r="L51" s="35">
        <v>1.033521295E9</v>
      </c>
      <c r="M51" s="35">
        <v>2.086383318E9</v>
      </c>
      <c r="N51" s="6"/>
      <c r="O51" s="6"/>
      <c r="P51" s="6"/>
      <c r="Q51" s="7"/>
      <c r="R51" s="7"/>
      <c r="S51" s="7"/>
    </row>
    <row r="52">
      <c r="B52" s="1" t="s">
        <v>40</v>
      </c>
      <c r="C52" s="1">
        <v>10.0</v>
      </c>
      <c r="D52" s="16">
        <f>C52^B45</f>
        <v>100000</v>
      </c>
      <c r="E52" s="12"/>
      <c r="F52" s="12"/>
      <c r="G52" s="12"/>
      <c r="H52" s="34">
        <f>K52/E34</f>
        <v>2.792043411</v>
      </c>
      <c r="I52" s="34">
        <f>L52/E34</f>
        <v>0.8283475677</v>
      </c>
      <c r="J52" s="34">
        <f>M52/E34</f>
        <v>3.028827276</v>
      </c>
      <c r="K52" s="35">
        <v>74039.0</v>
      </c>
      <c r="L52" s="35">
        <v>21966.0</v>
      </c>
      <c r="M52" s="35">
        <v>80318.0</v>
      </c>
      <c r="N52" s="6"/>
      <c r="O52" s="6"/>
      <c r="P52" s="6"/>
      <c r="Q52" s="7"/>
      <c r="R52" s="7"/>
      <c r="S52" s="7"/>
    </row>
    <row r="54">
      <c r="B54" s="26">
        <v>6.0</v>
      </c>
      <c r="C54" s="26" t="s">
        <v>6</v>
      </c>
      <c r="D54" s="27"/>
      <c r="E54" s="27"/>
      <c r="F54" s="27"/>
      <c r="G54" s="27"/>
      <c r="H54" s="27"/>
      <c r="I54" s="27"/>
      <c r="J54" s="27"/>
      <c r="K54" s="27"/>
      <c r="L54" s="10"/>
      <c r="M54" s="10"/>
      <c r="N54" s="10"/>
      <c r="O54" s="10"/>
      <c r="P54" s="10"/>
      <c r="Q54" s="10"/>
      <c r="R54" s="10"/>
      <c r="S54" s="10"/>
    </row>
    <row r="55">
      <c r="E55" s="1"/>
      <c r="O55" s="1" t="s">
        <v>7</v>
      </c>
      <c r="R55" s="1" t="s">
        <v>8</v>
      </c>
    </row>
    <row r="56">
      <c r="B56" s="1" t="s">
        <v>9</v>
      </c>
      <c r="C56" s="1" t="s">
        <v>10</v>
      </c>
      <c r="D56" s="1" t="s">
        <v>11</v>
      </c>
      <c r="E56" s="1" t="s">
        <v>44</v>
      </c>
      <c r="F56" s="1" t="s">
        <v>13</v>
      </c>
      <c r="G56" s="1" t="s">
        <v>14</v>
      </c>
      <c r="H56" s="1" t="s">
        <v>15</v>
      </c>
      <c r="I56" s="1" t="s">
        <v>16</v>
      </c>
      <c r="J56" s="1" t="s">
        <v>17</v>
      </c>
      <c r="K56" s="1" t="s">
        <v>18</v>
      </c>
      <c r="L56" s="1" t="s">
        <v>19</v>
      </c>
      <c r="M56" s="1" t="s">
        <v>20</v>
      </c>
      <c r="N56" s="11" t="s">
        <v>21</v>
      </c>
      <c r="O56" s="11" t="s">
        <v>22</v>
      </c>
      <c r="P56" s="11" t="s">
        <v>23</v>
      </c>
      <c r="Q56" s="11" t="s">
        <v>21</v>
      </c>
      <c r="R56" s="11" t="s">
        <v>22</v>
      </c>
      <c r="S56" s="11" t="s">
        <v>23</v>
      </c>
    </row>
    <row r="57">
      <c r="B57" s="1" t="s">
        <v>24</v>
      </c>
      <c r="C57" s="1">
        <v>26.0</v>
      </c>
      <c r="D57" s="1">
        <f t="shared" ref="D57:D61" si="10">C57^6</f>
        <v>308915776</v>
      </c>
      <c r="E57" s="12"/>
      <c r="F57" s="12"/>
      <c r="G57" s="12"/>
      <c r="H57" s="34">
        <f>K57/E34</f>
        <v>9851.673154</v>
      </c>
      <c r="I57" s="33">
        <f>L57/E34</f>
        <v>7274.253406</v>
      </c>
      <c r="J57" s="34">
        <f>M57/E34</f>
        <v>9949.542046</v>
      </c>
      <c r="K57" s="35">
        <v>2.61245232E8</v>
      </c>
      <c r="L57" s="32">
        <v>1.92897591E8</v>
      </c>
      <c r="M57" s="35">
        <v>2.63840505E8</v>
      </c>
      <c r="N57" s="6"/>
      <c r="O57" s="6"/>
      <c r="P57" s="6"/>
      <c r="Q57" s="7"/>
      <c r="R57" s="7"/>
      <c r="S57" s="7"/>
    </row>
    <row r="58">
      <c r="B58" s="1" t="s">
        <v>28</v>
      </c>
      <c r="C58" s="1">
        <v>52.0</v>
      </c>
      <c r="D58" s="16">
        <f t="shared" si="10"/>
        <v>19770609664</v>
      </c>
      <c r="E58" s="12"/>
      <c r="F58" s="12"/>
      <c r="G58" s="12"/>
      <c r="H58" s="34">
        <f>K58/E34</f>
        <v>608202.0376</v>
      </c>
      <c r="I58" s="34">
        <f>L58/E34</f>
        <v>706110.3446</v>
      </c>
      <c r="J58" s="34">
        <f>M58/E34</f>
        <v>24676.01816</v>
      </c>
      <c r="K58" s="35">
        <v>1.6128212938E10</v>
      </c>
      <c r="L58" s="35">
        <v>1.8724531143E10</v>
      </c>
      <c r="M58" s="35">
        <v>6.54355051E8</v>
      </c>
      <c r="N58" s="6"/>
      <c r="O58" s="6"/>
      <c r="P58" s="6"/>
      <c r="Q58" s="7"/>
      <c r="R58" s="7"/>
      <c r="S58" s="7"/>
    </row>
    <row r="59">
      <c r="B59" s="1" t="s">
        <v>32</v>
      </c>
      <c r="C59" s="1">
        <v>62.0</v>
      </c>
      <c r="D59" s="1">
        <f t="shared" si="10"/>
        <v>56800235584</v>
      </c>
      <c r="E59" s="12"/>
      <c r="F59" s="12"/>
      <c r="G59" s="12"/>
      <c r="H59" s="34">
        <f>K59/E34</f>
        <v>1588780.586</v>
      </c>
      <c r="I59" s="34">
        <f>L59/E34</f>
        <v>821321.2103</v>
      </c>
      <c r="J59" s="34">
        <f>M59/E34</f>
        <v>1378581.874</v>
      </c>
      <c r="K59" s="35">
        <v>4.2131051883E10</v>
      </c>
      <c r="L59" s="35">
        <v>2.1779676079E10</v>
      </c>
      <c r="M59" s="35">
        <v>3.6557033091E10</v>
      </c>
      <c r="N59" s="6"/>
      <c r="O59" s="6"/>
      <c r="P59" s="6"/>
      <c r="Q59" s="7"/>
      <c r="R59" s="7"/>
      <c r="S59" s="7"/>
    </row>
    <row r="60">
      <c r="B60" s="1" t="s">
        <v>36</v>
      </c>
      <c r="C60" s="1">
        <v>94.0</v>
      </c>
      <c r="D60" s="16">
        <f t="shared" si="10"/>
        <v>689869781056</v>
      </c>
      <c r="E60" s="12"/>
      <c r="F60" s="12"/>
      <c r="G60" s="12"/>
      <c r="H60" s="34">
        <f>K60/E34</f>
        <v>4802778.113</v>
      </c>
      <c r="I60" s="33">
        <f>L60/E34</f>
        <v>11270236.55</v>
      </c>
      <c r="J60" s="34">
        <f>M60/E34</f>
        <v>5803320.417</v>
      </c>
      <c r="K60" s="35">
        <v>1.27359369601E11</v>
      </c>
      <c r="L60" s="35">
        <v>2.98862489363E11</v>
      </c>
      <c r="M60" s="35">
        <v>1.53891604489E11</v>
      </c>
      <c r="N60" s="6"/>
      <c r="O60" s="6"/>
      <c r="P60" s="6"/>
      <c r="Q60" s="7"/>
      <c r="R60" s="7"/>
      <c r="S60" s="7"/>
    </row>
    <row r="61">
      <c r="B61" s="1" t="s">
        <v>40</v>
      </c>
      <c r="C61" s="1">
        <v>10.0</v>
      </c>
      <c r="D61" s="16">
        <f t="shared" si="10"/>
        <v>1000000</v>
      </c>
      <c r="E61" s="12"/>
      <c r="F61" s="12"/>
      <c r="G61" s="12"/>
      <c r="H61" s="34">
        <f>K61/E34</f>
        <v>22.26367927</v>
      </c>
      <c r="I61" s="34">
        <f>L61/E34</f>
        <v>4.824937915</v>
      </c>
      <c r="J61" s="34">
        <f>M61/E34</f>
        <v>32.58959019</v>
      </c>
      <c r="K61" s="35">
        <v>590385.0</v>
      </c>
      <c r="L61" s="35">
        <v>127947.0</v>
      </c>
      <c r="M61" s="35">
        <v>864206.0</v>
      </c>
      <c r="N61" s="6"/>
      <c r="O61" s="6"/>
      <c r="P61" s="6"/>
      <c r="Q61" s="7"/>
      <c r="R61" s="7"/>
      <c r="S61" s="7"/>
    </row>
  </sheetData>
  <drawing r:id="rId1"/>
</worksheet>
</file>