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5.03.18\"/>
    </mc:Choice>
  </mc:AlternateContent>
  <bookViews>
    <workbookView xWindow="480" yWindow="30" windowWidth="14355" windowHeight="7485" activeTab="2"/>
  </bookViews>
  <sheets>
    <sheet name="Növényzeti terület" sheetId="1" r:id="rId1"/>
    <sheet name="Tájbeosztás" sheetId="2" r:id="rId2"/>
    <sheet name="özöngyomok" sheetId="4" r:id="rId3"/>
    <sheet name="Munka3" sheetId="3" r:id="rId4"/>
  </sheets>
  <definedNames>
    <definedName name="becsültterület">'Növényzeti terület'!$C$4:$C$93</definedName>
    <definedName name="nagytáj">'Növényzeti terület'!$H$4:$H$93</definedName>
    <definedName name="tájak">OFFSET('Növényzeti terület'!$A$4,MATCH(INDEX('Növényzeti terület'!$O$1:$O$6,'Növényzeti terület'!$J$4),'Növényzeti terület'!$H$4:$H$93,0)-1,0,COUNTIF('Növényzeti terület'!$H$4:$H$35,INDEX('Növényzeti terület'!$O$1:$O$6,'Növényzeti terület'!$J$4)),1)</definedName>
    <definedName name="területek">OFFSET('Növényzeti terület'!$B$4,MATCH(INDEX('Növényzeti terület'!$O$1:$O$6,'Növényzeti terület'!$J$4),'Növényzeti terület'!$H$4:$H$93,0)-1,0,COUNTIF('Növényzeti terület'!$H$4:$H$35,INDEX('Növényzeti terület'!$O$1:$O$6,'Növényzeti terület'!$J$4)),1)</definedName>
    <definedName name="vegetációtáj">Tájbeosztás!$B$3:$B$111</definedName>
  </definedNames>
  <calcPr calcId="152511"/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2" i="3"/>
  <c r="C3" i="3"/>
  <c r="C4" i="3"/>
  <c r="C5" i="3"/>
  <c r="C6" i="3"/>
  <c r="C7" i="3"/>
  <c r="C8" i="3"/>
  <c r="C2" i="3"/>
  <c r="L6" i="1"/>
  <c r="J3" i="2" a="1"/>
  <c r="J3" i="2" s="1"/>
  <c r="J4" i="2" a="1"/>
  <c r="J4" i="2" s="1"/>
  <c r="J5" i="2" a="1"/>
  <c r="J5" i="2" s="1"/>
  <c r="J6" i="2" a="1"/>
  <c r="J6" i="2" s="1"/>
  <c r="J7" i="2" a="1"/>
  <c r="J7" i="2" s="1"/>
  <c r="J2" i="2" a="1"/>
  <c r="J2" i="2"/>
  <c r="I3" i="2" a="1"/>
  <c r="I3" i="2"/>
  <c r="I4" i="2" a="1"/>
  <c r="I4" i="2"/>
  <c r="I5" i="2" a="1"/>
  <c r="I5" i="2"/>
  <c r="I6" i="2" a="1"/>
  <c r="I6" i="2"/>
  <c r="I7" i="2" a="1"/>
  <c r="I7" i="2"/>
  <c r="I2" i="2" a="1"/>
  <c r="I2" i="2"/>
  <c r="H3" i="2"/>
  <c r="H4" i="2"/>
  <c r="H5" i="2"/>
  <c r="H6" i="2"/>
  <c r="H7" i="2"/>
  <c r="H2" i="2"/>
  <c r="G3" i="2" a="1"/>
  <c r="G3" i="2"/>
  <c r="G4" i="2" a="1"/>
  <c r="G4" i="2"/>
  <c r="G5" i="2" a="1"/>
  <c r="G5" i="2"/>
  <c r="G6" i="2" a="1"/>
  <c r="G6" i="2"/>
  <c r="G7" i="2" a="1"/>
  <c r="G7" i="2"/>
  <c r="G2" i="2" a="1"/>
  <c r="G2" i="2" s="1"/>
  <c r="O1" i="1" a="1"/>
  <c r="O1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4" i="1"/>
  <c r="O2" i="1" l="1" a="1"/>
  <c r="O2" i="1" s="1"/>
  <c r="O3" i="1" a="1"/>
  <c r="O3" i="1" s="1"/>
  <c r="O6" i="1" a="1"/>
  <c r="O6" i="1" s="1"/>
  <c r="O5" i="1" a="1"/>
  <c r="O5" i="1" s="1"/>
  <c r="O4" i="1" a="1"/>
  <c r="O4" i="1" s="1"/>
  <c r="L4" i="1" l="1"/>
</calcChain>
</file>

<file path=xl/sharedStrings.xml><?xml version="1.0" encoding="utf-8"?>
<sst xmlns="http://schemas.openxmlformats.org/spreadsheetml/2006/main" count="559" uniqueCount="349">
  <si>
    <t>VEGETÁCIÓS TÁJAK SZERINTI ÁTTEKINTÉS</t>
  </si>
  <si>
    <t>Vegetációs tájak</t>
  </si>
  <si>
    <t>Táj területe (ha)</t>
  </si>
  <si>
    <t>Élőhelyek becsült területe (ha)</t>
  </si>
  <si>
    <t xml:space="preserve">Természeti tőke (NCIlin) (ha) </t>
  </si>
  <si>
    <t>Veszélyeztetett állományok részaránya %</t>
  </si>
  <si>
    <t>A 3 legveszélyesebb özöngyom %</t>
  </si>
  <si>
    <t>A 3 legveszélyesebb özöngyom</t>
  </si>
  <si>
    <t>1 Fertőmelléki-dombsor</t>
  </si>
  <si>
    <t>Ail, Amo, Sol</t>
  </si>
  <si>
    <t>2-4 Alpokaljai hegyek</t>
  </si>
  <si>
    <t>Sol, Rob, Rey</t>
  </si>
  <si>
    <t>5 Répce- és Ikva-sík</t>
  </si>
  <si>
    <t>Sol, Rob, Fra</t>
  </si>
  <si>
    <t>6 Gyöngyös- és Pinka-sík</t>
  </si>
  <si>
    <t>Sol, Rob, Aneg</t>
  </si>
  <si>
    <t>7 Rába-völgy</t>
  </si>
  <si>
    <t>8 Vendvidék</t>
  </si>
  <si>
    <t>9 Őrség</t>
  </si>
  <si>
    <t>Sol, Rob</t>
  </si>
  <si>
    <t>10 Göcsej és Hetés</t>
  </si>
  <si>
    <t>11 Vasi- és Zalai-hegyhát, Kemeneshát</t>
  </si>
  <si>
    <t>12 Zalai-dombság</t>
  </si>
  <si>
    <t>13 Balaton-vidék</t>
  </si>
  <si>
    <t>Sol, Rob, Ech</t>
  </si>
  <si>
    <t>14 Marcali-hát</t>
  </si>
  <si>
    <t>15 Belső-Somogy</t>
  </si>
  <si>
    <t>Sol, Phy, Rob</t>
  </si>
  <si>
    <t>16 Külső-Somogy</t>
  </si>
  <si>
    <t>17 Zselic</t>
  </si>
  <si>
    <t>Sol, Rob, Phy</t>
  </si>
  <si>
    <t>18 Mecsek, Völgység, Szekszárdi-dombság</t>
  </si>
  <si>
    <t>Sol, Rob, Asc</t>
  </si>
  <si>
    <t>19 Tolnai-dombság</t>
  </si>
  <si>
    <t>Rob, Sol, Aneg</t>
  </si>
  <si>
    <t>20 Baranyai-dombság</t>
  </si>
  <si>
    <t>Sol, Rob, Ail</t>
  </si>
  <si>
    <t>21 Villányi-hegység</t>
  </si>
  <si>
    <t>Rob, Sol, Ail</t>
  </si>
  <si>
    <t>22 Keszthelyi-hegység</t>
  </si>
  <si>
    <t>Sol, Ail, Rob</t>
  </si>
  <si>
    <t>23-26 Balaton-felvidék</t>
  </si>
  <si>
    <t>27 Nyugati-Bakonyalja</t>
  </si>
  <si>
    <t>28 Déli-Bakony</t>
  </si>
  <si>
    <t>29 Belső-Bakony</t>
  </si>
  <si>
    <t>30 Keleti-Bakony</t>
  </si>
  <si>
    <t>31 Központi-Bakonyalja</t>
  </si>
  <si>
    <t>32 Pannonhalmi-dombság</t>
  </si>
  <si>
    <t>33 Velencei-hegység</t>
  </si>
  <si>
    <t>Rob, Ail, Sol</t>
  </si>
  <si>
    <t>34 Bársonyos</t>
  </si>
  <si>
    <t>35 Dél-Vértes</t>
  </si>
  <si>
    <t>Rob, Sol, Amo</t>
  </si>
  <si>
    <t>36-37 Vértes és Gerecse</t>
  </si>
  <si>
    <t>38 Keleti-Gerecse</t>
  </si>
  <si>
    <t>39 Északi-Vértes (nyugati rész)</t>
  </si>
  <si>
    <t>40 Pilis, Budai-hegység</t>
  </si>
  <si>
    <t>41 Zsámbéki-medence és környéke</t>
  </si>
  <si>
    <t>42 Fertő-medence</t>
  </si>
  <si>
    <t>Sol, Elae, Rob</t>
  </si>
  <si>
    <t>43 Győr–Tatai-teraszvidék és Igmánd – Kisbéri-sík</t>
  </si>
  <si>
    <t>44 Mosoni-sík</t>
  </si>
  <si>
    <t>45 Hanság</t>
  </si>
  <si>
    <t>46 Kisalföldi Duna-völgy</t>
  </si>
  <si>
    <t>47 Marcal-medence</t>
  </si>
  <si>
    <t>48 Dráva-sík</t>
  </si>
  <si>
    <t>49 Sárvíz- és Sió-völgy</t>
  </si>
  <si>
    <t>50 Nyugat-Mezőföld</t>
  </si>
  <si>
    <t>Rob, Sol, Elae</t>
  </si>
  <si>
    <t>51 Észak-Mezőföld</t>
  </si>
  <si>
    <t>Sol, Rob, Elae</t>
  </si>
  <si>
    <t>52 Dél-Mezőföld</t>
  </si>
  <si>
    <t>53 Velencei-tó</t>
  </si>
  <si>
    <t>54 Kelet-Mezőföld</t>
  </si>
  <si>
    <t>55 Közép-Duna-völgy</t>
  </si>
  <si>
    <t>56 Alsó-Duna-völgy</t>
  </si>
  <si>
    <t>Sol, Ast, Rob</t>
  </si>
  <si>
    <t>57 Örjeg</t>
  </si>
  <si>
    <t>58 Duna-sík</t>
  </si>
  <si>
    <t>59 Homokhátság</t>
  </si>
  <si>
    <t>Rob, Elae, Ail</t>
  </si>
  <si>
    <t>60 Öreg-Homok</t>
  </si>
  <si>
    <t>Rob, Sol, Asc</t>
  </si>
  <si>
    <t>61 Dorozsma – Majsai-hát</t>
  </si>
  <si>
    <t>Rob, Elae, Asc</t>
  </si>
  <si>
    <t>62 Felső-Bácska</t>
  </si>
  <si>
    <t>63-65 Duna – Tisza-közi löszös homokok</t>
  </si>
  <si>
    <t>Elae, Rob, Asc</t>
  </si>
  <si>
    <t>66-69 Észak-Bánság</t>
  </si>
  <si>
    <t>Rob, Fra, Elae</t>
  </si>
  <si>
    <t>70 Nagykunság</t>
  </si>
  <si>
    <t>Elae, Rob, Fra</t>
  </si>
  <si>
    <t>71 Berettyó – Körös-vidék</t>
  </si>
  <si>
    <t>Amo, Fra, Rob</t>
  </si>
  <si>
    <t>72 Bihari-sík</t>
  </si>
  <si>
    <t>Rob, Amo, Elae</t>
  </si>
  <si>
    <t>73 Hortobágy</t>
  </si>
  <si>
    <t>74 Érmellék</t>
  </si>
  <si>
    <t>75 Hajdúság</t>
  </si>
  <si>
    <t>Rob, Elae, Amo</t>
  </si>
  <si>
    <t>76 Észak-Nyírség</t>
  </si>
  <si>
    <t>77 Dél-Nyírség</t>
  </si>
  <si>
    <t>78 Taktaköz és Alsó-Bodrogköz</t>
  </si>
  <si>
    <t>Amo, Sol, Rob</t>
  </si>
  <si>
    <t>79 Bereg – Szatmári-sík</t>
  </si>
  <si>
    <t>Amo, Rob, Fra</t>
  </si>
  <si>
    <t>80 Sajó és Hernád völgye</t>
  </si>
  <si>
    <t>Rob, Sol, Ech</t>
  </si>
  <si>
    <t>81 Tápió – Sajó hordalékkúp-síkság</t>
  </si>
  <si>
    <t>82 Visegrádi-hegység</t>
  </si>
  <si>
    <t>Rob, Sol, Ast</t>
  </si>
  <si>
    <t>83 Dél-Börzsöny és Naszály</t>
  </si>
  <si>
    <t>84 Észak-Börzsöny</t>
  </si>
  <si>
    <t>Rob, Ast</t>
  </si>
  <si>
    <t>85 Ipoly-völgy</t>
  </si>
  <si>
    <t>Rob, Sol, Vit</t>
  </si>
  <si>
    <t>86 Kosdi- és Csővári-dombság</t>
  </si>
  <si>
    <t>87 Észak-Cserhát</t>
  </si>
  <si>
    <t>88 Központi-Cserhát</t>
  </si>
  <si>
    <t>Rob, Sol</t>
  </si>
  <si>
    <t>89 Dél-Cserhát</t>
  </si>
  <si>
    <t>90 Karancs és Medves</t>
  </si>
  <si>
    <t>91-93 Hegyalják</t>
  </si>
  <si>
    <t>Rob, Amo, Sol</t>
  </si>
  <si>
    <t>94 Gödöllői-dombvidék</t>
  </si>
  <si>
    <t>95 Déli-Mátra</t>
  </si>
  <si>
    <t>Rob, Aneg, Sol</t>
  </si>
  <si>
    <t>96 Heves – Borsodi-dombság, Északi-Mátra, Északi-Bükk</t>
  </si>
  <si>
    <t>Rob, Sol, Rey</t>
  </si>
  <si>
    <t>97-100 Hegytetők</t>
  </si>
  <si>
    <t>101 Déli-Bükk</t>
  </si>
  <si>
    <t>102 Putnoki-dombság</t>
  </si>
  <si>
    <t>103 Gömör – Tornai-karszt</t>
  </si>
  <si>
    <t>104 Cserehát</t>
  </si>
  <si>
    <t>105-106 Harangod és Dél-Cserehát</t>
  </si>
  <si>
    <t>107-109 Hegyalja</t>
  </si>
  <si>
    <t>Nagytáj</t>
  </si>
  <si>
    <t>A VEGETÁCIÓTÁJAK AZONOSÍTÓJA (ID), NEVE és a LEHATÁROLÁS SZERZŐI</t>
  </si>
  <si>
    <t>ID</t>
  </si>
  <si>
    <t>vegetációtáj</t>
  </si>
  <si>
    <t>résztáj</t>
  </si>
  <si>
    <t>nagytáj</t>
  </si>
  <si>
    <t>szerzők</t>
  </si>
  <si>
    <t>Fertőmelléki-dombsor</t>
  </si>
  <si>
    <t>Nyugat-Dunántúl</t>
  </si>
  <si>
    <t>KG</t>
  </si>
  <si>
    <t>Alpokaljai hegyek</t>
  </si>
  <si>
    <t>Soproni-hegység</t>
  </si>
  <si>
    <t>Kőszegi-hegység</t>
  </si>
  <si>
    <t>Vas-hegy</t>
  </si>
  <si>
    <t>Répce- és Ikva-sík</t>
  </si>
  <si>
    <t>Gyöngyös- és Pinka-sík</t>
  </si>
  <si>
    <t>KG, BL, MeA</t>
  </si>
  <si>
    <t>Rába-völgy</t>
  </si>
  <si>
    <t>Vendvidék</t>
  </si>
  <si>
    <t>BL</t>
  </si>
  <si>
    <t>Őrség</t>
  </si>
  <si>
    <t>BL, MeA</t>
  </si>
  <si>
    <t>Göcsej és Hetés</t>
  </si>
  <si>
    <t>ÓM, BL</t>
  </si>
  <si>
    <t>Vasi- és Zalai-hegyhát, Kemeneshát</t>
  </si>
  <si>
    <t>MeA, BL, ÓM, KG</t>
  </si>
  <si>
    <t>Zalai-dombság</t>
  </si>
  <si>
    <t>ÓM, JM</t>
  </si>
  <si>
    <t>Balaton-vidék</t>
  </si>
  <si>
    <t>Dél-Dunántúl</t>
  </si>
  <si>
    <t>BN, JM, HA, ÓM</t>
  </si>
  <si>
    <t>Marcali-hát</t>
  </si>
  <si>
    <t>JM</t>
  </si>
  <si>
    <t>Belső-Somogy</t>
  </si>
  <si>
    <t>Külső-Somogy</t>
  </si>
  <si>
    <t>JM, HA</t>
  </si>
  <si>
    <t>Zselic</t>
  </si>
  <si>
    <t>JM, CsJ</t>
  </si>
  <si>
    <t>Mecsek, Völgység, Szekszárdi-dombság</t>
  </si>
  <si>
    <t>CsJ, JM, PD</t>
  </si>
  <si>
    <t>Tolnai-dombság</t>
  </si>
  <si>
    <t>CsJ, HA, JM</t>
  </si>
  <si>
    <t>Baranyai-dombság</t>
  </si>
  <si>
    <t>CsJ, PD</t>
  </si>
  <si>
    <t>Villányi-hegység</t>
  </si>
  <si>
    <t>CsJ</t>
  </si>
  <si>
    <t>Keszthelyi-hegység</t>
  </si>
  <si>
    <t>Dunántúli-középhegység</t>
  </si>
  <si>
    <t>BJ, BN, ÓM</t>
  </si>
  <si>
    <t>Balaton-felvidék</t>
  </si>
  <si>
    <t>Balaton-felvidék (központi rész)</t>
  </si>
  <si>
    <t>BN</t>
  </si>
  <si>
    <t>Szent György-hegy</t>
  </si>
  <si>
    <t>Szigliget</t>
  </si>
  <si>
    <t>Tihany</t>
  </si>
  <si>
    <t>Nyugati-Bakonyalja</t>
  </si>
  <si>
    <t>BN, MeA</t>
  </si>
  <si>
    <t>Déli-Bakony</t>
  </si>
  <si>
    <t>Belső-Bakony</t>
  </si>
  <si>
    <t>BN, BJ</t>
  </si>
  <si>
    <t>Keleti-Bakony</t>
  </si>
  <si>
    <t>Központi-Bakonyalja</t>
  </si>
  <si>
    <t>Pannonhalmi-dombság</t>
  </si>
  <si>
    <t>SchD, BN</t>
  </si>
  <si>
    <t>Velencei-hegység</t>
  </si>
  <si>
    <t>BJ, BN</t>
  </si>
  <si>
    <t>Bársonyos</t>
  </si>
  <si>
    <t>BZ</t>
  </si>
  <si>
    <t>Dél-Vértes</t>
  </si>
  <si>
    <t>BZ, BN</t>
  </si>
  <si>
    <t>Vértes és Gerecse</t>
  </si>
  <si>
    <t>Északi-Vértes (keleti rész)</t>
  </si>
  <si>
    <t>Központi-Gerecse</t>
  </si>
  <si>
    <t>Keleti-Gerecse</t>
  </si>
  <si>
    <t>Északi-Vértes (nyugati rész)</t>
  </si>
  <si>
    <t>Pilis, Budai-hegység</t>
  </si>
  <si>
    <t>BJ</t>
  </si>
  <si>
    <t>Zsámbéki-medence és környéke</t>
  </si>
  <si>
    <t>KSzJ, BZ</t>
  </si>
  <si>
    <t>Fertő-medence</t>
  </si>
  <si>
    <t>Kisalföld</t>
  </si>
  <si>
    <t>Győr–Tatai-teraszvidék és Igmánd – Kisbéri-sík</t>
  </si>
  <si>
    <t>KG, SchD, BN</t>
  </si>
  <si>
    <t>Mosoni-sík</t>
  </si>
  <si>
    <t>Hanság</t>
  </si>
  <si>
    <t>Kisalföldi Duna-völgy</t>
  </si>
  <si>
    <t>KG, BZ, NJ</t>
  </si>
  <si>
    <t>Marcal-medence</t>
  </si>
  <si>
    <t>MeA, ÓM</t>
  </si>
  <si>
    <t>Dráva-sík</t>
  </si>
  <si>
    <t>Alföld</t>
  </si>
  <si>
    <t>CsJ, JM, ÓM, PD</t>
  </si>
  <si>
    <t>Sárvíz- és Sió-völgy</t>
  </si>
  <si>
    <t>HA</t>
  </si>
  <si>
    <t>Nyugat-Mezőföld</t>
  </si>
  <si>
    <t>HA, BZ, JM</t>
  </si>
  <si>
    <t>Észak-Mezőföld</t>
  </si>
  <si>
    <t>HA, BZ, KSzJ</t>
  </si>
  <si>
    <t>Dél-Mezőföld</t>
  </si>
  <si>
    <t>Velencei-tó</t>
  </si>
  <si>
    <t>HA, KSzJ</t>
  </si>
  <si>
    <t>Kelet-Mezőföld</t>
  </si>
  <si>
    <t>Közép-Duna-völgy</t>
  </si>
  <si>
    <t>BM, HA, KSzJ, NJ</t>
  </si>
  <si>
    <t>Alsó-Duna-völgy</t>
  </si>
  <si>
    <t>BM, CsJ, HA</t>
  </si>
  <si>
    <t>Örjeg</t>
  </si>
  <si>
    <t>MáA, BM</t>
  </si>
  <si>
    <t>Duna-sík</t>
  </si>
  <si>
    <t>BM, MáA</t>
  </si>
  <si>
    <t>Homokhátság</t>
  </si>
  <si>
    <t>BM, DJÁ, MáA, CsAI</t>
  </si>
  <si>
    <t>Öreg-Homok</t>
  </si>
  <si>
    <t>BM, MáA, DJÁ, SzV</t>
  </si>
  <si>
    <t>Dorozsma – Majsai-hát</t>
  </si>
  <si>
    <t>DJÁ, BM, CsAI, MáA</t>
  </si>
  <si>
    <t>Felső-Bácska</t>
  </si>
  <si>
    <t>BM, CsAI</t>
  </si>
  <si>
    <t>Duna – Tisza-közi löszös homokok</t>
  </si>
  <si>
    <t>Kiskunsági löszös hát</t>
  </si>
  <si>
    <t>BM, DJÁ, MáA</t>
  </si>
  <si>
    <t>Gerje–Perje-sík</t>
  </si>
  <si>
    <t>BM, VT</t>
  </si>
  <si>
    <t>Szegedi-sík</t>
  </si>
  <si>
    <t>DJÁ, CsAI</t>
  </si>
  <si>
    <t>Észak-Bánság</t>
  </si>
  <si>
    <t>CsAI, DJÁ</t>
  </si>
  <si>
    <t>Maros-ártér</t>
  </si>
  <si>
    <t>Tisza-völgy</t>
  </si>
  <si>
    <t>BM, DJÁ, MoA, MZs, TT, CsAI</t>
  </si>
  <si>
    <t>Maros – Körös köze</t>
  </si>
  <si>
    <t>MZs, TT, CsAI, DJÁ</t>
  </si>
  <si>
    <t>Nagykunság</t>
  </si>
  <si>
    <t>MZs, MoA, DJÁ</t>
  </si>
  <si>
    <t>Berettyó – Körös-vidék</t>
  </si>
  <si>
    <t>MoA, DJÁ, TT, MZs</t>
  </si>
  <si>
    <t>Bihari-sík</t>
  </si>
  <si>
    <t>MoA</t>
  </si>
  <si>
    <t>Hortobágy</t>
  </si>
  <si>
    <t>MoA, MZs</t>
  </si>
  <si>
    <t>Érmellék</t>
  </si>
  <si>
    <t>Hajdúság</t>
  </si>
  <si>
    <t>Észak-Nyírség</t>
  </si>
  <si>
    <t>Dél-Nyírség</t>
  </si>
  <si>
    <t>Taktaköz és Alsó-Bodrogköz</t>
  </si>
  <si>
    <t>MZs, MoA, MCs</t>
  </si>
  <si>
    <t>Bereg – Szatmári-sík</t>
  </si>
  <si>
    <t>Sajó és Hernád völgye</t>
  </si>
  <si>
    <t>MCs, SzF</t>
  </si>
  <si>
    <t>Tápió – Sajó hordalékkúp-síkság</t>
  </si>
  <si>
    <t>MCs, MZs, HK, SG, SzV, VT</t>
  </si>
  <si>
    <t>Visegrádi-hegység</t>
  </si>
  <si>
    <t>Északi-középhegység</t>
  </si>
  <si>
    <t>Dél-Börzsöny és Naszály</t>
  </si>
  <si>
    <t>NJ</t>
  </si>
  <si>
    <t>Észak-Börzsöny</t>
  </si>
  <si>
    <t>Ipoly-völgy</t>
  </si>
  <si>
    <t>HK, NJ</t>
  </si>
  <si>
    <t>Kosdi- és Csővári-dombság</t>
  </si>
  <si>
    <t>Észak-Cserhát</t>
  </si>
  <si>
    <t>HK, CsJ, NJ</t>
  </si>
  <si>
    <t>Központi-Cserhát</t>
  </si>
  <si>
    <t>HK</t>
  </si>
  <si>
    <t>Dél-Cserhát</t>
  </si>
  <si>
    <t>HK, SzV</t>
  </si>
  <si>
    <t>Karancs és Medves</t>
  </si>
  <si>
    <t>CsJ, HK</t>
  </si>
  <si>
    <t>Hegyalják</t>
  </si>
  <si>
    <t>Cserhátalja</t>
  </si>
  <si>
    <t>HK, MCs</t>
  </si>
  <si>
    <t>Mátraalja</t>
  </si>
  <si>
    <t>MCs</t>
  </si>
  <si>
    <t>Bükkalja</t>
  </si>
  <si>
    <t>Gödöllői-dombvidék</t>
  </si>
  <si>
    <t>SzV, VT, BM</t>
  </si>
  <si>
    <t>Déli-Mátra</t>
  </si>
  <si>
    <t>SG, MCs, MG</t>
  </si>
  <si>
    <t>Heves – Borsodi-dombság, Északi-Mátra, Északi-Bükk</t>
  </si>
  <si>
    <t>CsJ, HK, MCs, MG, SG</t>
  </si>
  <si>
    <t>Hegytetők</t>
  </si>
  <si>
    <t>Magas-Mátra</t>
  </si>
  <si>
    <t>SG, MG</t>
  </si>
  <si>
    <t>Bükk-fennsik</t>
  </si>
  <si>
    <t>Magas-"Zemplén"</t>
  </si>
  <si>
    <t>Milic</t>
  </si>
  <si>
    <t>Déli-Bükk</t>
  </si>
  <si>
    <t>Putnoki-dombság</t>
  </si>
  <si>
    <t>SzF, VV</t>
  </si>
  <si>
    <t>Gömör – Tornai-karszt</t>
  </si>
  <si>
    <t>Cserehát</t>
  </si>
  <si>
    <t>SzF, VV, MCs</t>
  </si>
  <si>
    <t>Harangod és Dél-Cserehát</t>
  </si>
  <si>
    <t>Dél-Cserehát</t>
  </si>
  <si>
    <t>Harangod és Hernád-magaspart</t>
  </si>
  <si>
    <t>Hegyalja</t>
  </si>
  <si>
    <t>Abaúji hegyek</t>
  </si>
  <si>
    <t>Zempléni-szigethegység</t>
  </si>
  <si>
    <t>max. terület</t>
  </si>
  <si>
    <t>a</t>
  </si>
  <si>
    <t>a1</t>
  </si>
  <si>
    <t>a2</t>
  </si>
  <si>
    <t>Ace Acer negundo - zöldjuhar</t>
  </si>
  <si>
    <t>Ail Ailanthus altissima - bálványfa</t>
  </si>
  <si>
    <t>Amo Amorpha fruticosa - gyalogakác</t>
  </si>
  <si>
    <t>Asc Asclepias syriaca - szíriai selyemkóró</t>
  </si>
  <si>
    <t>Cel Celtis occidentalis - keleti ostorménfa</t>
  </si>
  <si>
    <t>Ech Echinocystis lobata - süntök</t>
  </si>
  <si>
    <t>Elae Elaeagnus angustifolia - ezüstfa</t>
  </si>
  <si>
    <t>Fra Fraxinus pennsylvanica - amerikai kőris</t>
  </si>
  <si>
    <t>Rey Reynoutria spp. - japánkeserűfű fajok</t>
  </si>
  <si>
    <t>Rob Robinia pseudoacacia - akác</t>
  </si>
  <si>
    <t>Phy Phytolacca spp. - alkörmös fajok</t>
  </si>
  <si>
    <t>Sol Solidago spp. - aranyvessző fajok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</si>
</sst>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&quot; ha&quot;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/>
    <xf numFmtId="0" fontId="0" fillId="0" borderId="0" xfId="0" applyAlignment="1">
      <alignment vertical="center"/>
    </xf>
  </cellXfs>
  <cellStyles count="1">
    <cellStyle name="Normál" xfId="0" builtinId="0"/>
  </cellStyles>
  <dxfs count="2"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472399880914493"/>
          <c:y val="1.82440114989945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'Növényzeti terület'!$L$6</c:f>
              <c:strCache>
                <c:ptCount val="1"/>
                <c:pt idx="0">
                  <c:v>Dél-Dunántúl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[0]!tájak</c:f>
              <c:strCache>
                <c:ptCount val="9"/>
                <c:pt idx="0">
                  <c:v>13 Balaton-vidék</c:v>
                </c:pt>
                <c:pt idx="1">
                  <c:v>14 Marcali-hát</c:v>
                </c:pt>
                <c:pt idx="2">
                  <c:v>15 Belső-Somogy</c:v>
                </c:pt>
                <c:pt idx="3">
                  <c:v>16 Külső-Somogy</c:v>
                </c:pt>
                <c:pt idx="4">
                  <c:v>17 Zselic</c:v>
                </c:pt>
                <c:pt idx="5">
                  <c:v>18 Mecsek, Völgység, Szekszárdi-dombság</c:v>
                </c:pt>
                <c:pt idx="6">
                  <c:v>19 Tolnai-dombság</c:v>
                </c:pt>
                <c:pt idx="7">
                  <c:v>20 Baranyai-dombság</c:v>
                </c:pt>
                <c:pt idx="8">
                  <c:v>21 Villányi-hegység</c:v>
                </c:pt>
              </c:strCache>
            </c:strRef>
          </c:cat>
          <c:val>
            <c:numRef>
              <c:f>[0]!területek</c:f>
              <c:numCache>
                <c:formatCode>General</c:formatCode>
                <c:ptCount val="9"/>
                <c:pt idx="0">
                  <c:v>132825</c:v>
                </c:pt>
                <c:pt idx="1">
                  <c:v>22750</c:v>
                </c:pt>
                <c:pt idx="2">
                  <c:v>231839</c:v>
                </c:pt>
                <c:pt idx="3">
                  <c:v>295365</c:v>
                </c:pt>
                <c:pt idx="4">
                  <c:v>90965</c:v>
                </c:pt>
                <c:pt idx="5">
                  <c:v>180005</c:v>
                </c:pt>
                <c:pt idx="6">
                  <c:v>64680</c:v>
                </c:pt>
                <c:pt idx="7">
                  <c:v>115780</c:v>
                </c:pt>
                <c:pt idx="8">
                  <c:v>12495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551216"/>
        <c:axId val="244550432"/>
      </c:lineChart>
      <c:catAx>
        <c:axId val="24455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44550432"/>
        <c:crosses val="autoZero"/>
        <c:auto val="1"/>
        <c:lblAlgn val="ctr"/>
        <c:lblOffset val="100"/>
        <c:noMultiLvlLbl val="0"/>
      </c:catAx>
      <c:valAx>
        <c:axId val="24455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&quot; ha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4455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élőhelyek összterülete (ha)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Tájbeosztás!$G$2:$G$7</c:f>
              <c:strCache>
                <c:ptCount val="6"/>
                <c:pt idx="0">
                  <c:v>Nyugat-Dunántúl</c:v>
                </c:pt>
                <c:pt idx="1">
                  <c:v>Dél-Dunántúl</c:v>
                </c:pt>
                <c:pt idx="2">
                  <c:v>Dunántúli-középhegység</c:v>
                </c:pt>
                <c:pt idx="3">
                  <c:v>Kisalföld</c:v>
                </c:pt>
                <c:pt idx="4">
                  <c:v>Alföld</c:v>
                </c:pt>
                <c:pt idx="5">
                  <c:v>Északi-középhegység</c:v>
                </c:pt>
              </c:strCache>
            </c:strRef>
          </c:cat>
          <c:val>
            <c:numRef>
              <c:f>Tájbeosztás!$I$2:$I$7</c:f>
              <c:numCache>
                <c:formatCode>General</c:formatCode>
                <c:ptCount val="6"/>
                <c:pt idx="0">
                  <c:v>147803</c:v>
                </c:pt>
                <c:pt idx="1">
                  <c:v>198419</c:v>
                </c:pt>
                <c:pt idx="2">
                  <c:v>188808</c:v>
                </c:pt>
                <c:pt idx="3">
                  <c:v>49164</c:v>
                </c:pt>
                <c:pt idx="4">
                  <c:v>591976</c:v>
                </c:pt>
                <c:pt idx="5">
                  <c:v>374525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033728"/>
        <c:axId val="246034120"/>
      </c:barChart>
      <c:lineChart>
        <c:grouping val="standard"/>
        <c:varyColors val="0"/>
        <c:ser>
          <c:idx val="1"/>
          <c:order val="1"/>
          <c:tx>
            <c:v>Veszélyeztetett állományok átlagos részaránya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Tájbeosztás!$G$2:$G$7</c:f>
              <c:strCache>
                <c:ptCount val="6"/>
                <c:pt idx="0">
                  <c:v>Nyugat-Dunántúl</c:v>
                </c:pt>
                <c:pt idx="1">
                  <c:v>Dél-Dunántúl</c:v>
                </c:pt>
                <c:pt idx="2">
                  <c:v>Dunántúli-középhegység</c:v>
                </c:pt>
                <c:pt idx="3">
                  <c:v>Kisalföld</c:v>
                </c:pt>
                <c:pt idx="4">
                  <c:v>Alföld</c:v>
                </c:pt>
                <c:pt idx="5">
                  <c:v>Északi-középhegység</c:v>
                </c:pt>
              </c:strCache>
            </c:strRef>
          </c:cat>
          <c:val>
            <c:numRef>
              <c:f>Tájbeosztás!$J$2:$J$7</c:f>
              <c:numCache>
                <c:formatCode>General</c:formatCode>
                <c:ptCount val="6"/>
                <c:pt idx="0">
                  <c:v>80.5</c:v>
                </c:pt>
                <c:pt idx="1">
                  <c:v>82</c:v>
                </c:pt>
                <c:pt idx="2">
                  <c:v>85.875</c:v>
                </c:pt>
                <c:pt idx="3">
                  <c:v>72.333333333333329</c:v>
                </c:pt>
                <c:pt idx="4">
                  <c:v>78.793103448275858</c:v>
                </c:pt>
                <c:pt idx="5">
                  <c:v>78.75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635744"/>
        <c:axId val="322288664"/>
      </c:lineChart>
      <c:catAx>
        <c:axId val="24603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46034120"/>
        <c:crosses val="autoZero"/>
        <c:auto val="1"/>
        <c:lblAlgn val="ctr"/>
        <c:lblOffset val="100"/>
        <c:noMultiLvlLbl val="0"/>
      </c:catAx>
      <c:valAx>
        <c:axId val="24603412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46033728"/>
        <c:crosses val="autoZero"/>
        <c:crossBetween val="between"/>
      </c:valAx>
      <c:valAx>
        <c:axId val="322288664"/>
        <c:scaling>
          <c:orientation val="minMax"/>
          <c:min val="60"/>
        </c:scaling>
        <c:delete val="0"/>
        <c:axPos val="r"/>
        <c:numFmt formatCode="0&quot; %&quot;" sourceLinked="0"/>
        <c:majorTickMark val="out"/>
        <c:minorTickMark val="none"/>
        <c:tickLblPos val="nextTo"/>
        <c:spPr>
          <a:noFill/>
          <a:ln w="19050"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24635744"/>
        <c:crosses val="max"/>
        <c:crossBetween val="between"/>
        <c:majorUnit val="10"/>
      </c:valAx>
      <c:catAx>
        <c:axId val="324635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22886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672863430931242"/>
          <c:y val="0.78080338632658186"/>
          <c:w val="0.29043459484958972"/>
          <c:h val="0.178529844510529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blipFill dpi="0" rotWithShape="1">
      <a:blip xmlns:r="http://schemas.openxmlformats.org/officeDocument/2006/relationships" r:embed="rId3">
        <a:alphaModFix amt="52000"/>
      </a:blip>
      <a:srcRect/>
      <a:stretch>
        <a:fillRect/>
      </a:stretch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6" fmlaLink="$J$4" fmlaRange="$O$1:$O$6" noThreeD="1" sel="2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600075</xdr:colOff>
          <xdr:row>3</xdr:row>
          <xdr:rowOff>0</xdr:rowOff>
        </xdr:from>
        <xdr:to>
          <xdr:col>10</xdr:col>
          <xdr:colOff>619125</xdr:colOff>
          <xdr:row>3</xdr:row>
          <xdr:rowOff>200025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609599</xdr:colOff>
      <xdr:row>7</xdr:row>
      <xdr:rowOff>4762</xdr:rowOff>
    </xdr:from>
    <xdr:to>
      <xdr:col>19</xdr:col>
      <xdr:colOff>9524</xdr:colOff>
      <xdr:row>17</xdr:row>
      <xdr:rowOff>371475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9</xdr:row>
      <xdr:rowOff>14286</xdr:rowOff>
    </xdr:from>
    <xdr:to>
      <xdr:col>13</xdr:col>
      <xdr:colOff>428625</xdr:colOff>
      <xdr:row>29</xdr:row>
      <xdr:rowOff>152399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3"/>
  <sheetViews>
    <sheetView showGridLines="0" topLeftCell="I1" workbookViewId="0">
      <selection activeCell="L6" sqref="L6"/>
    </sheetView>
  </sheetViews>
  <sheetFormatPr defaultRowHeight="15" x14ac:dyDescent="0.25"/>
  <cols>
    <col min="1" max="1" width="27" style="2" customWidth="1"/>
    <col min="2" max="2" width="9.140625" customWidth="1"/>
    <col min="3" max="3" width="10.7109375" customWidth="1"/>
    <col min="4" max="4" width="9.42578125" customWidth="1"/>
    <col min="5" max="5" width="13.85546875" customWidth="1"/>
    <col min="6" max="6" width="16" customWidth="1"/>
    <col min="7" max="7" width="15.7109375" customWidth="1"/>
    <col min="8" max="8" width="23.42578125" bestFit="1" customWidth="1"/>
    <col min="11" max="11" width="10.28515625" bestFit="1" customWidth="1"/>
    <col min="12" max="12" width="12.85546875" bestFit="1" customWidth="1"/>
    <col min="15" max="15" width="22.28515625" customWidth="1"/>
  </cols>
  <sheetData>
    <row r="1" spans="1:15" x14ac:dyDescent="0.25">
      <c r="A1" s="6" t="s">
        <v>0</v>
      </c>
      <c r="O1" t="str">
        <f t="array" ref="O1">INDEX($H$3:$H$93,SMALL((IF($H$4:$H$93&lt;&gt;$H$3:$H$92,ROW($H$4:$H$93),"")),ROW()))</f>
        <v>Nyugat-Dunántúl</v>
      </c>
    </row>
    <row r="2" spans="1:15" ht="63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136</v>
      </c>
      <c r="O2" t="str">
        <f t="array" ref="O2">INDEX($H$3:$H$93,SMALL((IF($H$4:$H$93&lt;&gt;$H$3:$H$92,ROW($H$4:$H$93),"")),ROW()))</f>
        <v>Dél-Dunántúl</v>
      </c>
    </row>
    <row r="3" spans="1:15" x14ac:dyDescent="0.25">
      <c r="L3" t="s">
        <v>333</v>
      </c>
      <c r="O3" t="str">
        <f t="array" ref="O3">INDEX($H$3:$H$93,SMALL((IF($H$4:$H$93&lt;&gt;$H$3:$H$92,ROW($H$4:$H$93),"")),ROW()))</f>
        <v>Dunántúli-középhegység</v>
      </c>
    </row>
    <row r="4" spans="1:15" ht="30" customHeight="1" x14ac:dyDescent="0.25">
      <c r="A4" s="5" t="s">
        <v>8</v>
      </c>
      <c r="B4" s="4">
        <v>7097</v>
      </c>
      <c r="C4" s="4">
        <v>1365</v>
      </c>
      <c r="D4" s="4">
        <v>866</v>
      </c>
      <c r="E4" s="4">
        <v>20</v>
      </c>
      <c r="F4" s="4">
        <v>6</v>
      </c>
      <c r="G4" s="4" t="s">
        <v>9</v>
      </c>
      <c r="H4" s="4" t="str">
        <f>INDEX(Tájbeosztás!$D$3:$D$111,MATCH(RIGHT(A4,LEN(A4)-SEARCH(" ",A4)),Tájbeosztás!$B$3:$B$111,0))</f>
        <v>Nyugat-Dunántúl</v>
      </c>
      <c r="J4">
        <v>2</v>
      </c>
      <c r="L4" s="1">
        <f ca="1">MAX(területek)</f>
        <v>295365</v>
      </c>
      <c r="O4" t="str">
        <f t="array" ref="O4">INDEX($H$3:$H$93,SMALL((IF($H$4:$H$93&lt;&gt;$H$3:$H$92,ROW($H$4:$H$93),"")),ROW()))</f>
        <v>Kisalföld</v>
      </c>
    </row>
    <row r="5" spans="1:15" ht="30" customHeight="1" x14ac:dyDescent="0.25">
      <c r="A5" s="5" t="s">
        <v>10</v>
      </c>
      <c r="B5" s="4">
        <v>13413</v>
      </c>
      <c r="C5" s="4">
        <v>4932</v>
      </c>
      <c r="D5" s="4">
        <v>3224</v>
      </c>
      <c r="E5" s="4">
        <v>72</v>
      </c>
      <c r="F5" s="4">
        <v>5</v>
      </c>
      <c r="G5" s="4" t="s">
        <v>11</v>
      </c>
      <c r="H5" s="4" t="str">
        <f>INDEX(Tájbeosztás!$D$3:$D$111,MATCH(RIGHT(A5,LEN(A5)-SEARCH(" ",A5)),Tájbeosztás!$B$3:$B$111,0))</f>
        <v>Nyugat-Dunántúl</v>
      </c>
      <c r="O5" t="str">
        <f t="array" ref="O5">INDEX($H$3:$H$93,SMALL((IF($H$4:$H$93&lt;&gt;$H$3:$H$92,ROW($H$4:$H$93),"")),ROW()))</f>
        <v>Alföld</v>
      </c>
    </row>
    <row r="6" spans="1:15" ht="30" customHeight="1" x14ac:dyDescent="0.25">
      <c r="A6" s="5" t="s">
        <v>12</v>
      </c>
      <c r="B6" s="4">
        <v>85737</v>
      </c>
      <c r="C6" s="4">
        <v>11271</v>
      </c>
      <c r="D6" s="4">
        <v>5292</v>
      </c>
      <c r="E6" s="4">
        <v>94</v>
      </c>
      <c r="F6" s="4">
        <v>44</v>
      </c>
      <c r="G6" s="4" t="s">
        <v>13</v>
      </c>
      <c r="H6" s="4" t="str">
        <f>INDEX(Tájbeosztás!$D$3:$D$111,MATCH(RIGHT(A6,LEN(A6)-SEARCH(" ",A6)),Tájbeosztás!$B$3:$B$111,0))</f>
        <v>Nyugat-Dunántúl</v>
      </c>
      <c r="L6" t="str">
        <f>INDEX(O1:O6,J4)</f>
        <v>Dél-Dunántúl</v>
      </c>
      <c r="O6" t="str">
        <f t="array" ref="O6">INDEX($H$3:$H$93,SMALL((IF($H$4:$H$93&lt;&gt;$H$3:$H$92,ROW($H$4:$H$93),"")),ROW()))</f>
        <v>Északi-középhegység</v>
      </c>
    </row>
    <row r="7" spans="1:15" ht="30" customHeight="1" x14ac:dyDescent="0.25">
      <c r="A7" s="5" t="s">
        <v>14</v>
      </c>
      <c r="B7" s="4">
        <v>117736</v>
      </c>
      <c r="C7" s="4">
        <v>14205</v>
      </c>
      <c r="D7" s="4">
        <v>8072</v>
      </c>
      <c r="E7" s="4">
        <v>91</v>
      </c>
      <c r="F7" s="4">
        <v>44</v>
      </c>
      <c r="G7" s="4" t="s">
        <v>15</v>
      </c>
      <c r="H7" s="4" t="str">
        <f>INDEX(Tájbeosztás!$D$3:$D$111,MATCH(RIGHT(A7,LEN(A7)-SEARCH(" ",A7)),Tájbeosztás!$B$3:$B$111,0))</f>
        <v>Nyugat-Dunántúl</v>
      </c>
    </row>
    <row r="8" spans="1:15" ht="30" customHeight="1" x14ac:dyDescent="0.25">
      <c r="A8" s="5" t="s">
        <v>16</v>
      </c>
      <c r="B8" s="4">
        <v>35383</v>
      </c>
      <c r="C8" s="4">
        <v>5848</v>
      </c>
      <c r="D8" s="4">
        <v>3490</v>
      </c>
      <c r="E8" s="4">
        <v>82</v>
      </c>
      <c r="F8" s="4">
        <v>50</v>
      </c>
      <c r="G8" s="4" t="s">
        <v>15</v>
      </c>
      <c r="H8" s="4" t="str">
        <f>INDEX(Tájbeosztás!$D$3:$D$111,MATCH(RIGHT(A8,LEN(A8)-SEARCH(" ",A8)),Tájbeosztás!$B$3:$B$111,0))</f>
        <v>Nyugat-Dunántúl</v>
      </c>
    </row>
    <row r="9" spans="1:15" ht="30" customHeight="1" x14ac:dyDescent="0.25">
      <c r="A9" s="5" t="s">
        <v>17</v>
      </c>
      <c r="B9" s="4">
        <v>9364</v>
      </c>
      <c r="C9" s="4">
        <v>4591</v>
      </c>
      <c r="D9" s="4">
        <v>2727</v>
      </c>
      <c r="E9" s="4">
        <v>98</v>
      </c>
      <c r="F9" s="4">
        <v>21</v>
      </c>
      <c r="G9" s="4" t="s">
        <v>11</v>
      </c>
      <c r="H9" s="4" t="str">
        <f>INDEX(Tájbeosztás!$D$3:$D$111,MATCH(RIGHT(A9,LEN(A9)-SEARCH(" ",A9)),Tájbeosztás!$B$3:$B$111,0))</f>
        <v>Nyugat-Dunántúl</v>
      </c>
    </row>
    <row r="10" spans="1:15" ht="30" customHeight="1" x14ac:dyDescent="0.25">
      <c r="A10" s="5" t="s">
        <v>18</v>
      </c>
      <c r="B10" s="4">
        <v>43203</v>
      </c>
      <c r="C10" s="4">
        <v>11820</v>
      </c>
      <c r="D10" s="4">
        <v>8272</v>
      </c>
      <c r="E10" s="4">
        <v>73</v>
      </c>
      <c r="F10" s="4">
        <v>28</v>
      </c>
      <c r="G10" s="4" t="s">
        <v>19</v>
      </c>
      <c r="H10" s="4" t="str">
        <f>INDEX(Tájbeosztás!$D$3:$D$111,MATCH(RIGHT(A10,LEN(A10)-SEARCH(" ",A10)),Tájbeosztás!$B$3:$B$111,0))</f>
        <v>Nyugat-Dunántúl</v>
      </c>
    </row>
    <row r="11" spans="1:15" ht="30" customHeight="1" x14ac:dyDescent="0.25">
      <c r="A11" s="5" t="s">
        <v>20</v>
      </c>
      <c r="B11" s="4">
        <v>70892</v>
      </c>
      <c r="C11" s="4">
        <v>19028</v>
      </c>
      <c r="D11" s="4">
        <v>10340</v>
      </c>
      <c r="E11" s="4">
        <v>97</v>
      </c>
      <c r="F11" s="4">
        <v>50</v>
      </c>
      <c r="G11" s="4" t="s">
        <v>13</v>
      </c>
      <c r="H11" s="4" t="str">
        <f>INDEX(Tájbeosztás!$D$3:$D$111,MATCH(RIGHT(A11,LEN(A11)-SEARCH(" ",A11)),Tájbeosztás!$B$3:$B$111,0))</f>
        <v>Nyugat-Dunántúl</v>
      </c>
    </row>
    <row r="12" spans="1:15" ht="30" customHeight="1" x14ac:dyDescent="0.25">
      <c r="A12" s="5" t="s">
        <v>21</v>
      </c>
      <c r="B12" s="4">
        <v>97090</v>
      </c>
      <c r="C12" s="4">
        <v>19922</v>
      </c>
      <c r="D12" s="4">
        <v>10558</v>
      </c>
      <c r="E12" s="4">
        <v>82</v>
      </c>
      <c r="F12" s="4">
        <v>60</v>
      </c>
      <c r="G12" s="4" t="s">
        <v>15</v>
      </c>
      <c r="H12" s="4" t="str">
        <f>INDEX(Tájbeosztás!$D$3:$D$111,MATCH(RIGHT(A12,LEN(A12)-SEARCH(" ",A12)),Tájbeosztás!$B$3:$B$111,0))</f>
        <v>Nyugat-Dunántúl</v>
      </c>
    </row>
    <row r="13" spans="1:15" ht="30" customHeight="1" x14ac:dyDescent="0.25">
      <c r="A13" s="5" t="s">
        <v>22</v>
      </c>
      <c r="B13" s="4">
        <v>228910</v>
      </c>
      <c r="C13" s="4">
        <v>54821</v>
      </c>
      <c r="D13" s="4">
        <v>34036</v>
      </c>
      <c r="E13" s="4">
        <v>96</v>
      </c>
      <c r="F13" s="4">
        <v>59</v>
      </c>
      <c r="G13" s="4" t="s">
        <v>11</v>
      </c>
      <c r="H13" s="4" t="str">
        <f>INDEX(Tájbeosztás!$D$3:$D$111,MATCH(RIGHT(A13,LEN(A13)-SEARCH(" ",A13)),Tájbeosztás!$B$3:$B$111,0))</f>
        <v>Nyugat-Dunántúl</v>
      </c>
    </row>
    <row r="14" spans="1:15" ht="30" customHeight="1" x14ac:dyDescent="0.25">
      <c r="A14" s="5" t="s">
        <v>23</v>
      </c>
      <c r="B14" s="4">
        <v>132825</v>
      </c>
      <c r="C14" s="4">
        <v>21570</v>
      </c>
      <c r="D14" s="4">
        <v>11635</v>
      </c>
      <c r="E14" s="4">
        <v>81</v>
      </c>
      <c r="F14" s="4">
        <v>68</v>
      </c>
      <c r="G14" s="4" t="s">
        <v>24</v>
      </c>
      <c r="H14" s="4" t="str">
        <f>INDEX(Tájbeosztás!$D$3:$D$111,MATCH(RIGHT(A14,LEN(A14)-SEARCH(" ",A14)),Tájbeosztás!$B$3:$B$111,0))</f>
        <v>Dél-Dunántúl</v>
      </c>
    </row>
    <row r="15" spans="1:15" ht="30" customHeight="1" x14ac:dyDescent="0.25">
      <c r="A15" s="5" t="s">
        <v>25</v>
      </c>
      <c r="B15" s="4">
        <v>22750</v>
      </c>
      <c r="C15" s="4">
        <v>3198</v>
      </c>
      <c r="D15" s="4">
        <v>1833</v>
      </c>
      <c r="E15" s="4">
        <v>92</v>
      </c>
      <c r="F15" s="4">
        <v>43</v>
      </c>
      <c r="G15" s="4" t="s">
        <v>15</v>
      </c>
      <c r="H15" s="4" t="str">
        <f>INDEX(Tájbeosztás!$D$3:$D$111,MATCH(RIGHT(A15,LEN(A15)-SEARCH(" ",A15)),Tájbeosztás!$B$3:$B$111,0))</f>
        <v>Dél-Dunántúl</v>
      </c>
    </row>
    <row r="16" spans="1:15" ht="30" customHeight="1" x14ac:dyDescent="0.25">
      <c r="A16" s="5" t="s">
        <v>26</v>
      </c>
      <c r="B16" s="4">
        <v>231839</v>
      </c>
      <c r="C16" s="4">
        <v>44416</v>
      </c>
      <c r="D16" s="4">
        <v>27141</v>
      </c>
      <c r="E16" s="4">
        <v>86</v>
      </c>
      <c r="F16" s="4">
        <v>63</v>
      </c>
      <c r="G16" s="4" t="s">
        <v>27</v>
      </c>
      <c r="H16" s="4" t="str">
        <f>INDEX(Tájbeosztás!$D$3:$D$111,MATCH(RIGHT(A16,LEN(A16)-SEARCH(" ",A16)),Tájbeosztás!$B$3:$B$111,0))</f>
        <v>Dél-Dunántúl</v>
      </c>
    </row>
    <row r="17" spans="1:8" ht="30" customHeight="1" x14ac:dyDescent="0.25">
      <c r="A17" s="5" t="s">
        <v>28</v>
      </c>
      <c r="B17" s="4">
        <v>295365</v>
      </c>
      <c r="C17" s="4">
        <v>41119</v>
      </c>
      <c r="D17" s="4">
        <v>19909</v>
      </c>
      <c r="E17" s="4">
        <v>87</v>
      </c>
      <c r="F17" s="4">
        <v>61</v>
      </c>
      <c r="G17" s="4" t="s">
        <v>15</v>
      </c>
      <c r="H17" s="4" t="str">
        <f>INDEX(Tájbeosztás!$D$3:$D$111,MATCH(RIGHT(A17,LEN(A17)-SEARCH(" ",A17)),Tájbeosztás!$B$3:$B$111,0))</f>
        <v>Dél-Dunántúl</v>
      </c>
    </row>
    <row r="18" spans="1:8" ht="30" customHeight="1" x14ac:dyDescent="0.25">
      <c r="A18" s="5" t="s">
        <v>29</v>
      </c>
      <c r="B18" s="4">
        <v>90965</v>
      </c>
      <c r="C18" s="4">
        <v>20936</v>
      </c>
      <c r="D18" s="4">
        <v>12908</v>
      </c>
      <c r="E18" s="4">
        <v>75</v>
      </c>
      <c r="F18" s="4">
        <v>32</v>
      </c>
      <c r="G18" s="4" t="s">
        <v>30</v>
      </c>
      <c r="H18" s="4" t="str">
        <f>INDEX(Tájbeosztás!$D$3:$D$111,MATCH(RIGHT(A18,LEN(A18)-SEARCH(" ",A18)),Tájbeosztás!$B$3:$B$111,0))</f>
        <v>Dél-Dunántúl</v>
      </c>
    </row>
    <row r="19" spans="1:8" ht="30" customHeight="1" x14ac:dyDescent="0.25">
      <c r="A19" s="5" t="s">
        <v>31</v>
      </c>
      <c r="B19" s="4">
        <v>180005</v>
      </c>
      <c r="C19" s="4">
        <v>49253</v>
      </c>
      <c r="D19" s="4">
        <v>27584</v>
      </c>
      <c r="E19" s="4">
        <v>84</v>
      </c>
      <c r="F19" s="4">
        <v>35</v>
      </c>
      <c r="G19" s="4" t="s">
        <v>32</v>
      </c>
      <c r="H19" s="4" t="str">
        <f>INDEX(Tájbeosztás!$D$3:$D$111,MATCH(RIGHT(A19,LEN(A19)-SEARCH(" ",A19)),Tájbeosztás!$B$3:$B$111,0))</f>
        <v>Dél-Dunántúl</v>
      </c>
    </row>
    <row r="20" spans="1:8" ht="30" customHeight="1" x14ac:dyDescent="0.25">
      <c r="A20" s="5" t="s">
        <v>33</v>
      </c>
      <c r="B20" s="4">
        <v>64680</v>
      </c>
      <c r="C20" s="4">
        <v>8270</v>
      </c>
      <c r="D20" s="4">
        <v>4266</v>
      </c>
      <c r="E20" s="4">
        <v>71</v>
      </c>
      <c r="F20" s="4">
        <v>43</v>
      </c>
      <c r="G20" s="4" t="s">
        <v>34</v>
      </c>
      <c r="H20" s="4" t="str">
        <f>INDEX(Tájbeosztás!$D$3:$D$111,MATCH(RIGHT(A20,LEN(A20)-SEARCH(" ",A20)),Tájbeosztás!$B$3:$B$111,0))</f>
        <v>Dél-Dunántúl</v>
      </c>
    </row>
    <row r="21" spans="1:8" ht="30" customHeight="1" x14ac:dyDescent="0.25">
      <c r="A21" s="5" t="s">
        <v>35</v>
      </c>
      <c r="B21" s="4">
        <v>115780</v>
      </c>
      <c r="C21" s="4">
        <v>7941</v>
      </c>
      <c r="D21" s="4">
        <v>3774</v>
      </c>
      <c r="E21" s="4">
        <v>89</v>
      </c>
      <c r="F21" s="4">
        <v>60</v>
      </c>
      <c r="G21" s="4" t="s">
        <v>36</v>
      </c>
      <c r="H21" s="4" t="str">
        <f>INDEX(Tájbeosztás!$D$3:$D$111,MATCH(RIGHT(A21,LEN(A21)-SEARCH(" ",A21)),Tájbeosztás!$B$3:$B$111,0))</f>
        <v>Dél-Dunántúl</v>
      </c>
    </row>
    <row r="22" spans="1:8" ht="30" customHeight="1" x14ac:dyDescent="0.25">
      <c r="A22" s="5" t="s">
        <v>37</v>
      </c>
      <c r="B22" s="4">
        <v>12495</v>
      </c>
      <c r="C22" s="4">
        <v>1716</v>
      </c>
      <c r="D22" s="4">
        <v>1017</v>
      </c>
      <c r="E22" s="4">
        <v>73</v>
      </c>
      <c r="F22" s="4">
        <v>61</v>
      </c>
      <c r="G22" s="4" t="s">
        <v>38</v>
      </c>
      <c r="H22" s="4" t="str">
        <f>INDEX(Tájbeosztás!$D$3:$D$111,MATCH(RIGHT(A22,LEN(A22)-SEARCH(" ",A22)),Tájbeosztás!$B$3:$B$111,0))</f>
        <v>Dél-Dunántúl</v>
      </c>
    </row>
    <row r="23" spans="1:8" ht="30" customHeight="1" x14ac:dyDescent="0.25">
      <c r="A23" s="5" t="s">
        <v>39</v>
      </c>
      <c r="B23" s="4">
        <v>12180</v>
      </c>
      <c r="C23" s="4">
        <v>3973</v>
      </c>
      <c r="D23" s="4">
        <v>2388</v>
      </c>
      <c r="E23" s="4">
        <v>89</v>
      </c>
      <c r="F23" s="4">
        <v>31</v>
      </c>
      <c r="G23" s="4" t="s">
        <v>40</v>
      </c>
      <c r="H23" s="4" t="str">
        <f>INDEX(Tájbeosztás!$D$3:$D$111,MATCH(RIGHT(A23,LEN(A23)-SEARCH(" ",A23)),Tájbeosztás!$B$3:$B$111,0))</f>
        <v>Dunántúli-középhegység</v>
      </c>
    </row>
    <row r="24" spans="1:8" ht="30" customHeight="1" x14ac:dyDescent="0.25">
      <c r="A24" s="5" t="s">
        <v>41</v>
      </c>
      <c r="B24" s="4">
        <v>54600</v>
      </c>
      <c r="C24" s="4">
        <v>17013</v>
      </c>
      <c r="D24" s="4">
        <v>9457</v>
      </c>
      <c r="E24" s="4">
        <v>90</v>
      </c>
      <c r="F24" s="4">
        <v>29</v>
      </c>
      <c r="G24" s="4" t="s">
        <v>38</v>
      </c>
      <c r="H24" s="4" t="str">
        <f>INDEX(Tájbeosztás!$D$3:$D$111,MATCH(RIGHT(A24,LEN(A24)-SEARCH(" ",A24)),Tájbeosztás!$B$3:$B$111,0))</f>
        <v>Dunántúli-középhegység</v>
      </c>
    </row>
    <row r="25" spans="1:8" ht="30" customHeight="1" x14ac:dyDescent="0.25">
      <c r="A25" s="5" t="s">
        <v>42</v>
      </c>
      <c r="B25" s="4">
        <v>81060</v>
      </c>
      <c r="C25" s="4">
        <v>18640</v>
      </c>
      <c r="D25" s="4">
        <v>10321</v>
      </c>
      <c r="E25" s="4">
        <v>91</v>
      </c>
      <c r="F25" s="4">
        <v>59</v>
      </c>
      <c r="G25" s="4" t="s">
        <v>36</v>
      </c>
      <c r="H25" s="4" t="str">
        <f>INDEX(Tájbeosztás!$D$3:$D$111,MATCH(RIGHT(A25,LEN(A25)-SEARCH(" ",A25)),Tájbeosztás!$B$3:$B$111,0))</f>
        <v>Dunántúli-középhegység</v>
      </c>
    </row>
    <row r="26" spans="1:8" ht="30" customHeight="1" x14ac:dyDescent="0.25">
      <c r="A26" s="5" t="s">
        <v>43</v>
      </c>
      <c r="B26" s="4">
        <v>51310</v>
      </c>
      <c r="C26" s="4">
        <v>25923</v>
      </c>
      <c r="D26" s="4">
        <v>15211</v>
      </c>
      <c r="E26" s="4">
        <v>96</v>
      </c>
      <c r="F26" s="4">
        <v>30</v>
      </c>
      <c r="G26" s="4" t="s">
        <v>36</v>
      </c>
      <c r="H26" s="4" t="str">
        <f>INDEX(Tájbeosztás!$D$3:$D$111,MATCH(RIGHT(A26,LEN(A26)-SEARCH(" ",A26)),Tájbeosztás!$B$3:$B$111,0))</f>
        <v>Dunántúli-középhegység</v>
      </c>
    </row>
    <row r="27" spans="1:8" ht="30" customHeight="1" x14ac:dyDescent="0.25">
      <c r="A27" s="5" t="s">
        <v>44</v>
      </c>
      <c r="B27" s="4">
        <v>55685</v>
      </c>
      <c r="C27" s="4">
        <v>26635</v>
      </c>
      <c r="D27" s="4">
        <v>17280</v>
      </c>
      <c r="E27" s="4">
        <v>94</v>
      </c>
      <c r="F27" s="4">
        <v>23</v>
      </c>
      <c r="G27" s="4" t="s">
        <v>11</v>
      </c>
      <c r="H27" s="4" t="str">
        <f>INDEX(Tájbeosztás!$D$3:$D$111,MATCH(RIGHT(A27,LEN(A27)-SEARCH(" ",A27)),Tájbeosztás!$B$3:$B$111,0))</f>
        <v>Dunántúli-középhegység</v>
      </c>
    </row>
    <row r="28" spans="1:8" ht="30" customHeight="1" x14ac:dyDescent="0.25">
      <c r="A28" s="5" t="s">
        <v>45</v>
      </c>
      <c r="B28" s="4">
        <v>56840</v>
      </c>
      <c r="C28" s="4">
        <v>25803</v>
      </c>
      <c r="D28" s="4">
        <v>17928</v>
      </c>
      <c r="E28" s="4">
        <v>81</v>
      </c>
      <c r="F28" s="4">
        <v>8</v>
      </c>
      <c r="G28" s="4" t="s">
        <v>36</v>
      </c>
      <c r="H28" s="4" t="str">
        <f>INDEX(Tájbeosztás!$D$3:$D$111,MATCH(RIGHT(A28,LEN(A28)-SEARCH(" ",A28)),Tájbeosztás!$B$3:$B$111,0))</f>
        <v>Dunántúli-középhegység</v>
      </c>
    </row>
    <row r="29" spans="1:8" ht="30" customHeight="1" x14ac:dyDescent="0.25">
      <c r="A29" s="5" t="s">
        <v>46</v>
      </c>
      <c r="B29" s="4">
        <v>50330</v>
      </c>
      <c r="C29" s="4">
        <v>7854</v>
      </c>
      <c r="D29" s="4">
        <v>4624</v>
      </c>
      <c r="E29" s="4">
        <v>96</v>
      </c>
      <c r="F29" s="4">
        <v>41</v>
      </c>
      <c r="G29" s="4" t="s">
        <v>11</v>
      </c>
      <c r="H29" s="4" t="str">
        <f>INDEX(Tájbeosztás!$D$3:$D$111,MATCH(RIGHT(A29,LEN(A29)-SEARCH(" ",A29)),Tájbeosztás!$B$3:$B$111,0))</f>
        <v>Dunántúli-középhegység</v>
      </c>
    </row>
    <row r="30" spans="1:8" ht="30" customHeight="1" x14ac:dyDescent="0.25">
      <c r="A30" s="5" t="s">
        <v>47</v>
      </c>
      <c r="B30" s="4">
        <v>22050</v>
      </c>
      <c r="C30" s="4">
        <v>3283</v>
      </c>
      <c r="D30" s="4">
        <v>1639</v>
      </c>
      <c r="E30" s="4">
        <v>75</v>
      </c>
      <c r="F30" s="4">
        <v>44</v>
      </c>
      <c r="G30" s="4" t="s">
        <v>36</v>
      </c>
      <c r="H30" s="4" t="str">
        <f>INDEX(Tájbeosztás!$D$3:$D$111,MATCH(RIGHT(A30,LEN(A30)-SEARCH(" ",A30)),Tájbeosztás!$B$3:$B$111,0))</f>
        <v>Dunántúli-középhegység</v>
      </c>
    </row>
    <row r="31" spans="1:8" ht="30" customHeight="1" x14ac:dyDescent="0.25">
      <c r="A31" s="5" t="s">
        <v>48</v>
      </c>
      <c r="B31" s="4">
        <v>8925</v>
      </c>
      <c r="C31" s="4">
        <v>2206</v>
      </c>
      <c r="D31" s="4">
        <v>1061</v>
      </c>
      <c r="E31" s="4">
        <v>96</v>
      </c>
      <c r="F31" s="4">
        <v>48</v>
      </c>
      <c r="G31" s="4" t="s">
        <v>49</v>
      </c>
      <c r="H31" s="4" t="str">
        <f>INDEX(Tájbeosztás!$D$3:$D$111,MATCH(RIGHT(A31,LEN(A31)-SEARCH(" ",A31)),Tájbeosztás!$B$3:$B$111,0))</f>
        <v>Dunántúli-középhegység</v>
      </c>
    </row>
    <row r="32" spans="1:8" ht="30" customHeight="1" x14ac:dyDescent="0.25">
      <c r="A32" s="5" t="s">
        <v>50</v>
      </c>
      <c r="B32" s="4">
        <v>20720</v>
      </c>
      <c r="C32" s="4">
        <v>3588</v>
      </c>
      <c r="D32" s="4">
        <v>1902</v>
      </c>
      <c r="E32" s="4">
        <v>99</v>
      </c>
      <c r="F32" s="4">
        <v>37</v>
      </c>
      <c r="G32" s="4" t="s">
        <v>36</v>
      </c>
      <c r="H32" s="4" t="str">
        <f>INDEX(Tájbeosztás!$D$3:$D$111,MATCH(RIGHT(A32,LEN(A32)-SEARCH(" ",A32)),Tájbeosztás!$B$3:$B$111,0))</f>
        <v>Dunántúli-középhegység</v>
      </c>
    </row>
    <row r="33" spans="1:8" ht="30" customHeight="1" x14ac:dyDescent="0.25">
      <c r="A33" s="5" t="s">
        <v>51</v>
      </c>
      <c r="B33" s="4">
        <v>18340</v>
      </c>
      <c r="C33" s="4">
        <v>9262</v>
      </c>
      <c r="D33" s="4">
        <v>6420</v>
      </c>
      <c r="E33" s="4">
        <v>68</v>
      </c>
      <c r="F33" s="4">
        <v>17</v>
      </c>
      <c r="G33" s="4" t="s">
        <v>52</v>
      </c>
      <c r="H33" s="4" t="str">
        <f>INDEX(Tájbeosztás!$D$3:$D$111,MATCH(RIGHT(A33,LEN(A33)-SEARCH(" ",A33)),Tájbeosztás!$B$3:$B$111,0))</f>
        <v>Dunántúli-középhegység</v>
      </c>
    </row>
    <row r="34" spans="1:8" ht="30" customHeight="1" x14ac:dyDescent="0.25">
      <c r="A34" s="5" t="s">
        <v>53</v>
      </c>
      <c r="B34" s="4">
        <v>32480</v>
      </c>
      <c r="C34" s="4">
        <v>17038</v>
      </c>
      <c r="D34" s="4">
        <v>10007</v>
      </c>
      <c r="E34" s="4">
        <v>85</v>
      </c>
      <c r="F34" s="4">
        <v>52</v>
      </c>
      <c r="G34" s="4" t="s">
        <v>34</v>
      </c>
      <c r="H34" s="4" t="str">
        <f>INDEX(Tájbeosztás!$D$3:$D$111,MATCH(RIGHT(A34,LEN(A34)-SEARCH(" ",A34)),Tájbeosztás!$B$3:$B$111,0))</f>
        <v>Dunántúli-középhegység</v>
      </c>
    </row>
    <row r="35" spans="1:8" ht="30" customHeight="1" x14ac:dyDescent="0.25">
      <c r="A35" s="5" t="s">
        <v>54</v>
      </c>
      <c r="B35" s="4">
        <v>47144</v>
      </c>
      <c r="C35" s="4">
        <v>7286</v>
      </c>
      <c r="D35" s="4">
        <v>4285</v>
      </c>
      <c r="E35" s="4">
        <v>74</v>
      </c>
      <c r="F35" s="4">
        <v>46</v>
      </c>
      <c r="G35" s="4" t="s">
        <v>38</v>
      </c>
      <c r="H35" s="4" t="str">
        <f>INDEX(Tájbeosztás!$D$3:$D$111,MATCH(RIGHT(A35,LEN(A35)-SEARCH(" ",A35)),Tájbeosztás!$B$3:$B$111,0))</f>
        <v>Dunántúli-középhegység</v>
      </c>
    </row>
    <row r="36" spans="1:8" ht="30" customHeight="1" x14ac:dyDescent="0.25">
      <c r="A36" s="5" t="s">
        <v>55</v>
      </c>
      <c r="B36" s="4">
        <v>10360</v>
      </c>
      <c r="C36" s="4">
        <v>3709</v>
      </c>
      <c r="D36" s="4">
        <v>2542</v>
      </c>
      <c r="E36" s="4">
        <v>78</v>
      </c>
      <c r="F36" s="4">
        <v>24</v>
      </c>
      <c r="G36" s="4" t="s">
        <v>36</v>
      </c>
      <c r="H36" s="4" t="str">
        <f>INDEX(Tájbeosztás!$D$3:$D$111,MATCH(RIGHT(A36,LEN(A36)-SEARCH(" ",A36)),Tájbeosztás!$B$3:$B$111,0))</f>
        <v>Dunántúli-középhegység</v>
      </c>
    </row>
    <row r="37" spans="1:8" ht="30" customHeight="1" x14ac:dyDescent="0.25">
      <c r="A37" s="5" t="s">
        <v>56</v>
      </c>
      <c r="B37" s="4">
        <v>42805</v>
      </c>
      <c r="C37" s="4">
        <v>13550</v>
      </c>
      <c r="D37" s="4">
        <v>8674</v>
      </c>
      <c r="E37" s="4">
        <v>87</v>
      </c>
      <c r="F37" s="4">
        <v>14</v>
      </c>
      <c r="G37" s="4" t="s">
        <v>36</v>
      </c>
      <c r="H37" s="4" t="str">
        <f>INDEX(Tájbeosztás!$D$3:$D$111,MATCH(RIGHT(A37,LEN(A37)-SEARCH(" ",A37)),Tájbeosztás!$B$3:$B$111,0))</f>
        <v>Dunántúli-középhegység</v>
      </c>
    </row>
    <row r="38" spans="1:8" ht="30" customHeight="1" x14ac:dyDescent="0.25">
      <c r="A38" s="5" t="s">
        <v>57</v>
      </c>
      <c r="B38" s="4">
        <v>34545</v>
      </c>
      <c r="C38" s="4">
        <v>3045</v>
      </c>
      <c r="D38" s="4">
        <v>1751</v>
      </c>
      <c r="E38" s="4">
        <v>75</v>
      </c>
      <c r="F38" s="4">
        <v>43</v>
      </c>
      <c r="G38" s="4" t="s">
        <v>36</v>
      </c>
      <c r="H38" s="4" t="str">
        <f>INDEX(Tájbeosztás!$D$3:$D$111,MATCH(RIGHT(A38,LEN(A38)-SEARCH(" ",A38)),Tájbeosztás!$B$3:$B$111,0))</f>
        <v>Dunántúli-középhegység</v>
      </c>
    </row>
    <row r="39" spans="1:8" ht="30" customHeight="1" x14ac:dyDescent="0.25">
      <c r="A39" s="5" t="s">
        <v>58</v>
      </c>
      <c r="B39" s="4">
        <v>14419</v>
      </c>
      <c r="C39" s="4">
        <v>6456</v>
      </c>
      <c r="D39" s="4">
        <v>3872</v>
      </c>
      <c r="E39" s="4">
        <v>72</v>
      </c>
      <c r="F39" s="4">
        <v>14</v>
      </c>
      <c r="G39" s="4" t="s">
        <v>59</v>
      </c>
      <c r="H39" s="4" t="str">
        <f>INDEX(Tájbeosztás!$D$3:$D$111,MATCH(RIGHT(A39,LEN(A39)-SEARCH(" ",A39)),Tájbeosztás!$B$3:$B$111,0))</f>
        <v>Kisalföld</v>
      </c>
    </row>
    <row r="40" spans="1:8" ht="30" customHeight="1" x14ac:dyDescent="0.25">
      <c r="A40" s="5" t="s">
        <v>60</v>
      </c>
      <c r="B40" s="4">
        <v>126420</v>
      </c>
      <c r="C40" s="4">
        <v>3342</v>
      </c>
      <c r="D40" s="4">
        <v>1619</v>
      </c>
      <c r="E40" s="4">
        <v>81</v>
      </c>
      <c r="F40" s="4">
        <v>45</v>
      </c>
      <c r="G40" s="4" t="s">
        <v>15</v>
      </c>
      <c r="H40" s="4" t="str">
        <f>INDEX(Tájbeosztás!$D$3:$D$111,MATCH(RIGHT(A40,LEN(A40)-SEARCH(" ",A40)),Tájbeosztás!$B$3:$B$111,0))</f>
        <v>Kisalföld</v>
      </c>
    </row>
    <row r="41" spans="1:8" ht="30" customHeight="1" x14ac:dyDescent="0.25">
      <c r="A41" s="5" t="s">
        <v>61</v>
      </c>
      <c r="B41" s="4">
        <v>36432</v>
      </c>
      <c r="C41" s="4">
        <v>1423</v>
      </c>
      <c r="D41" s="4">
        <v>579</v>
      </c>
      <c r="E41" s="4">
        <v>72</v>
      </c>
      <c r="F41" s="4">
        <v>63</v>
      </c>
      <c r="G41" s="4" t="s">
        <v>15</v>
      </c>
      <c r="H41" s="4" t="str">
        <f>INDEX(Tájbeosztás!$D$3:$D$111,MATCH(RIGHT(A41,LEN(A41)-SEARCH(" ",A41)),Tájbeosztás!$B$3:$B$111,0))</f>
        <v>Kisalföld</v>
      </c>
    </row>
    <row r="42" spans="1:8" ht="30" customHeight="1" x14ac:dyDescent="0.25">
      <c r="A42" s="5" t="s">
        <v>62</v>
      </c>
      <c r="B42" s="4">
        <v>33558</v>
      </c>
      <c r="C42" s="4">
        <v>6730</v>
      </c>
      <c r="D42" s="4">
        <v>3525</v>
      </c>
      <c r="E42" s="4">
        <v>65</v>
      </c>
      <c r="F42" s="4">
        <v>56</v>
      </c>
      <c r="G42" s="4" t="s">
        <v>15</v>
      </c>
      <c r="H42" s="4" t="str">
        <f>INDEX(Tájbeosztás!$D$3:$D$111,MATCH(RIGHT(A42,LEN(A42)-SEARCH(" ",A42)),Tájbeosztás!$B$3:$B$111,0))</f>
        <v>Kisalföld</v>
      </c>
    </row>
    <row r="43" spans="1:8" ht="30" customHeight="1" x14ac:dyDescent="0.25">
      <c r="A43" s="5" t="s">
        <v>63</v>
      </c>
      <c r="B43" s="4">
        <v>183764</v>
      </c>
      <c r="C43" s="4">
        <v>18010</v>
      </c>
      <c r="D43" s="4">
        <v>9623</v>
      </c>
      <c r="E43" s="4">
        <v>74</v>
      </c>
      <c r="F43" s="4">
        <v>54</v>
      </c>
      <c r="G43" s="4" t="s">
        <v>15</v>
      </c>
      <c r="H43" s="4" t="str">
        <f>INDEX(Tájbeosztás!$D$3:$D$111,MATCH(RIGHT(A43,LEN(A43)-SEARCH(" ",A43)),Tájbeosztás!$B$3:$B$111,0))</f>
        <v>Kisalföld</v>
      </c>
    </row>
    <row r="44" spans="1:8" ht="30" customHeight="1" x14ac:dyDescent="0.25">
      <c r="A44" s="5" t="s">
        <v>64</v>
      </c>
      <c r="B44" s="4">
        <v>151550</v>
      </c>
      <c r="C44" s="4">
        <v>13203</v>
      </c>
      <c r="D44" s="4">
        <v>6567</v>
      </c>
      <c r="E44" s="4">
        <v>70</v>
      </c>
      <c r="F44" s="4">
        <v>51</v>
      </c>
      <c r="G44" s="4" t="s">
        <v>15</v>
      </c>
      <c r="H44" s="4" t="str">
        <f>INDEX(Tájbeosztás!$D$3:$D$111,MATCH(RIGHT(A44,LEN(A44)-SEARCH(" ",A44)),Tájbeosztás!$B$3:$B$111,0))</f>
        <v>Kisalföld</v>
      </c>
    </row>
    <row r="45" spans="1:8" ht="30" customHeight="1" x14ac:dyDescent="0.25">
      <c r="A45" s="5" t="s">
        <v>65</v>
      </c>
      <c r="B45" s="4">
        <v>167842</v>
      </c>
      <c r="C45" s="4">
        <v>25583</v>
      </c>
      <c r="D45" s="4">
        <v>14450</v>
      </c>
      <c r="E45" s="4">
        <v>85</v>
      </c>
      <c r="F45" s="4">
        <v>39</v>
      </c>
      <c r="G45" s="4" t="s">
        <v>24</v>
      </c>
      <c r="H45" s="4" t="str">
        <f>INDEX(Tájbeosztás!$D$3:$D$111,MATCH(RIGHT(A45,LEN(A45)-SEARCH(" ",A45)),Tájbeosztás!$B$3:$B$111,0))</f>
        <v>Alföld</v>
      </c>
    </row>
    <row r="46" spans="1:8" ht="30" customHeight="1" x14ac:dyDescent="0.25">
      <c r="A46" s="5" t="s">
        <v>66</v>
      </c>
      <c r="B46" s="4">
        <v>67655</v>
      </c>
      <c r="C46" s="4">
        <v>15884</v>
      </c>
      <c r="D46" s="4">
        <v>8473</v>
      </c>
      <c r="E46" s="4">
        <v>85</v>
      </c>
      <c r="F46" s="4">
        <v>45</v>
      </c>
      <c r="G46" s="4" t="s">
        <v>59</v>
      </c>
      <c r="H46" s="4" t="str">
        <f>INDEX(Tájbeosztás!$D$3:$D$111,MATCH(RIGHT(A46,LEN(A46)-SEARCH(" ",A46)),Tájbeosztás!$B$3:$B$111,0))</f>
        <v>Alföld</v>
      </c>
    </row>
    <row r="47" spans="1:8" ht="30" customHeight="1" x14ac:dyDescent="0.25">
      <c r="A47" s="5" t="s">
        <v>67</v>
      </c>
      <c r="B47" s="4">
        <v>102795</v>
      </c>
      <c r="C47" s="4">
        <v>4057</v>
      </c>
      <c r="D47" s="4">
        <v>2092</v>
      </c>
      <c r="E47" s="4">
        <v>92</v>
      </c>
      <c r="F47" s="4">
        <v>47</v>
      </c>
      <c r="G47" s="4" t="s">
        <v>68</v>
      </c>
      <c r="H47" s="4" t="str">
        <f>INDEX(Tájbeosztás!$D$3:$D$111,MATCH(RIGHT(A47,LEN(A47)-SEARCH(" ",A47)),Tájbeosztás!$B$3:$B$111,0))</f>
        <v>Alföld</v>
      </c>
    </row>
    <row r="48" spans="1:8" ht="30" customHeight="1" x14ac:dyDescent="0.25">
      <c r="A48" s="5" t="s">
        <v>69</v>
      </c>
      <c r="B48" s="4">
        <v>92785</v>
      </c>
      <c r="C48" s="4">
        <v>11865</v>
      </c>
      <c r="D48" s="4">
        <v>5707</v>
      </c>
      <c r="E48" s="4">
        <v>79</v>
      </c>
      <c r="F48" s="4">
        <v>52</v>
      </c>
      <c r="G48" s="4" t="s">
        <v>70</v>
      </c>
      <c r="H48" s="4" t="str">
        <f>INDEX(Tájbeosztás!$D$3:$D$111,MATCH(RIGHT(A48,LEN(A48)-SEARCH(" ",A48)),Tájbeosztás!$B$3:$B$111,0))</f>
        <v>Alföld</v>
      </c>
    </row>
    <row r="49" spans="1:8" ht="30" customHeight="1" x14ac:dyDescent="0.25">
      <c r="A49" s="5" t="s">
        <v>71</v>
      </c>
      <c r="B49" s="4">
        <v>54845</v>
      </c>
      <c r="C49" s="4">
        <v>3790</v>
      </c>
      <c r="D49" s="4">
        <v>1901</v>
      </c>
      <c r="E49" s="4">
        <v>82</v>
      </c>
      <c r="F49" s="4">
        <v>51</v>
      </c>
      <c r="G49" s="4" t="s">
        <v>32</v>
      </c>
      <c r="H49" s="4" t="str">
        <f>INDEX(Tájbeosztás!$D$3:$D$111,MATCH(RIGHT(A49,LEN(A49)-SEARCH(" ",A49)),Tájbeosztás!$B$3:$B$111,0))</f>
        <v>Alföld</v>
      </c>
    </row>
    <row r="50" spans="1:8" ht="30" customHeight="1" x14ac:dyDescent="0.25">
      <c r="A50" s="5" t="s">
        <v>72</v>
      </c>
      <c r="B50" s="4">
        <v>6650</v>
      </c>
      <c r="C50" s="4">
        <v>1597</v>
      </c>
      <c r="D50" s="4">
        <v>1007</v>
      </c>
      <c r="E50" s="4">
        <v>47</v>
      </c>
      <c r="F50" s="4">
        <v>19</v>
      </c>
      <c r="G50" s="4" t="s">
        <v>70</v>
      </c>
      <c r="H50" s="4" t="str">
        <f>INDEX(Tájbeosztás!$D$3:$D$111,MATCH(RIGHT(A50,LEN(A50)-SEARCH(" ",A50)),Tájbeosztás!$B$3:$B$111,0))</f>
        <v>Alföld</v>
      </c>
    </row>
    <row r="51" spans="1:8" ht="30" customHeight="1" x14ac:dyDescent="0.25">
      <c r="A51" s="5" t="s">
        <v>73</v>
      </c>
      <c r="B51" s="4">
        <v>138775</v>
      </c>
      <c r="C51" s="4">
        <v>6929</v>
      </c>
      <c r="D51" s="4">
        <v>3286</v>
      </c>
      <c r="E51" s="4">
        <v>86</v>
      </c>
      <c r="F51" s="4">
        <v>52</v>
      </c>
      <c r="G51" s="4" t="s">
        <v>36</v>
      </c>
      <c r="H51" s="4" t="str">
        <f>INDEX(Tájbeosztás!$D$3:$D$111,MATCH(RIGHT(A51,LEN(A51)-SEARCH(" ",A51)),Tájbeosztás!$B$3:$B$111,0))</f>
        <v>Alföld</v>
      </c>
    </row>
    <row r="52" spans="1:8" ht="30" customHeight="1" x14ac:dyDescent="0.25">
      <c r="A52" s="5" t="s">
        <v>74</v>
      </c>
      <c r="B52" s="4">
        <v>78925</v>
      </c>
      <c r="C52" s="4">
        <v>6372</v>
      </c>
      <c r="D52" s="4">
        <v>3453</v>
      </c>
      <c r="E52" s="4">
        <v>85</v>
      </c>
      <c r="F52" s="4">
        <v>66</v>
      </c>
      <c r="G52" s="4" t="s">
        <v>34</v>
      </c>
      <c r="H52" s="4" t="str">
        <f>INDEX(Tájbeosztás!$D$3:$D$111,MATCH(RIGHT(A52,LEN(A52)-SEARCH(" ",A52)),Tájbeosztás!$B$3:$B$111,0))</f>
        <v>Alföld</v>
      </c>
    </row>
    <row r="53" spans="1:8" ht="30" customHeight="1" x14ac:dyDescent="0.25">
      <c r="A53" s="5" t="s">
        <v>75</v>
      </c>
      <c r="B53" s="4">
        <v>117432</v>
      </c>
      <c r="C53" s="4">
        <v>15446</v>
      </c>
      <c r="D53" s="4">
        <v>9164</v>
      </c>
      <c r="E53" s="4">
        <v>85</v>
      </c>
      <c r="F53" s="4">
        <v>51</v>
      </c>
      <c r="G53" s="4" t="s">
        <v>76</v>
      </c>
      <c r="H53" s="4" t="str">
        <f>INDEX(Tájbeosztás!$D$3:$D$111,MATCH(RIGHT(A53,LEN(A53)-SEARCH(" ",A53)),Tájbeosztás!$B$3:$B$111,0))</f>
        <v>Alföld</v>
      </c>
    </row>
    <row r="54" spans="1:8" ht="30" customHeight="1" x14ac:dyDescent="0.25">
      <c r="A54" s="5" t="s">
        <v>77</v>
      </c>
      <c r="B54" s="4">
        <v>116865</v>
      </c>
      <c r="C54" s="4">
        <v>25676</v>
      </c>
      <c r="D54" s="4">
        <v>19291</v>
      </c>
      <c r="E54" s="4">
        <v>73</v>
      </c>
      <c r="F54" s="4">
        <v>33</v>
      </c>
      <c r="G54" s="4" t="s">
        <v>32</v>
      </c>
      <c r="H54" s="4" t="str">
        <f>INDEX(Tájbeosztás!$D$3:$D$111,MATCH(RIGHT(A54,LEN(A54)-SEARCH(" ",A54)),Tájbeosztás!$B$3:$B$111,0))</f>
        <v>Alföld</v>
      </c>
    </row>
    <row r="55" spans="1:8" ht="30" customHeight="1" x14ac:dyDescent="0.25">
      <c r="A55" s="5" t="s">
        <v>78</v>
      </c>
      <c r="B55" s="4">
        <v>172095</v>
      </c>
      <c r="C55" s="4">
        <v>26380</v>
      </c>
      <c r="D55" s="4">
        <v>20403</v>
      </c>
      <c r="E55" s="4">
        <v>68</v>
      </c>
      <c r="F55" s="4">
        <v>25</v>
      </c>
      <c r="G55" s="4" t="s">
        <v>68</v>
      </c>
      <c r="H55" s="4" t="str">
        <f>INDEX(Tájbeosztás!$D$3:$D$111,MATCH(RIGHT(A55,LEN(A55)-SEARCH(" ",A55)),Tájbeosztás!$B$3:$B$111,0))</f>
        <v>Alföld</v>
      </c>
    </row>
    <row r="56" spans="1:8" ht="30" customHeight="1" x14ac:dyDescent="0.25">
      <c r="A56" s="5" t="s">
        <v>79</v>
      </c>
      <c r="B56" s="4">
        <v>251230</v>
      </c>
      <c r="C56" s="4">
        <v>27612</v>
      </c>
      <c r="D56" s="4">
        <v>17506</v>
      </c>
      <c r="E56" s="4">
        <v>82</v>
      </c>
      <c r="F56" s="4">
        <v>44</v>
      </c>
      <c r="G56" s="4" t="s">
        <v>80</v>
      </c>
      <c r="H56" s="4" t="str">
        <f>INDEX(Tájbeosztás!$D$3:$D$111,MATCH(RIGHT(A56,LEN(A56)-SEARCH(" ",A56)),Tájbeosztás!$B$3:$B$111,0))</f>
        <v>Alföld</v>
      </c>
    </row>
    <row r="57" spans="1:8" ht="30" customHeight="1" x14ac:dyDescent="0.25">
      <c r="A57" s="5" t="s">
        <v>81</v>
      </c>
      <c r="B57" s="4">
        <v>288155</v>
      </c>
      <c r="C57" s="4">
        <v>22475</v>
      </c>
      <c r="D57" s="4">
        <v>12246</v>
      </c>
      <c r="E57" s="4">
        <v>87</v>
      </c>
      <c r="F57" s="4">
        <v>57</v>
      </c>
      <c r="G57" s="4" t="s">
        <v>82</v>
      </c>
      <c r="H57" s="4" t="str">
        <f>INDEX(Tájbeosztás!$D$3:$D$111,MATCH(RIGHT(A57,LEN(A57)-SEARCH(" ",A57)),Tájbeosztás!$B$3:$B$111,0))</f>
        <v>Alföld</v>
      </c>
    </row>
    <row r="58" spans="1:8" ht="30" customHeight="1" x14ac:dyDescent="0.25">
      <c r="A58" s="5" t="s">
        <v>83</v>
      </c>
      <c r="B58" s="4">
        <v>182722</v>
      </c>
      <c r="C58" s="4">
        <v>41256</v>
      </c>
      <c r="D58" s="4">
        <v>20240</v>
      </c>
      <c r="E58" s="4">
        <v>94</v>
      </c>
      <c r="F58" s="4">
        <v>51</v>
      </c>
      <c r="G58" s="4" t="s">
        <v>84</v>
      </c>
      <c r="H58" s="4" t="str">
        <f>INDEX(Tájbeosztás!$D$3:$D$111,MATCH(RIGHT(A58,LEN(A58)-SEARCH(" ",A58)),Tájbeosztás!$B$3:$B$111,0))</f>
        <v>Alföld</v>
      </c>
    </row>
    <row r="59" spans="1:8" ht="30" customHeight="1" x14ac:dyDescent="0.25">
      <c r="A59" s="5" t="s">
        <v>85</v>
      </c>
      <c r="B59" s="4">
        <v>117995</v>
      </c>
      <c r="C59" s="4">
        <v>4204</v>
      </c>
      <c r="D59" s="4">
        <v>2116</v>
      </c>
      <c r="E59" s="4">
        <v>92</v>
      </c>
      <c r="F59" s="4">
        <v>70</v>
      </c>
      <c r="G59" s="4" t="s">
        <v>82</v>
      </c>
      <c r="H59" s="4" t="str">
        <f>INDEX(Tájbeosztás!$D$3:$D$111,MATCH(RIGHT(A59,LEN(A59)-SEARCH(" ",A59)),Tájbeosztás!$B$3:$B$111,0))</f>
        <v>Alföld</v>
      </c>
    </row>
    <row r="60" spans="1:8" ht="30" customHeight="1" x14ac:dyDescent="0.25">
      <c r="A60" s="5" t="s">
        <v>86</v>
      </c>
      <c r="B60" s="4">
        <v>145053</v>
      </c>
      <c r="C60" s="4">
        <v>19738</v>
      </c>
      <c r="D60" s="4">
        <v>12759</v>
      </c>
      <c r="E60" s="4">
        <v>85</v>
      </c>
      <c r="F60" s="4">
        <v>26</v>
      </c>
      <c r="G60" s="4" t="s">
        <v>87</v>
      </c>
      <c r="H60" s="4" t="str">
        <f>INDEX(Tájbeosztás!$D$3:$D$111,MATCH(RIGHT(A60,LEN(A60)-SEARCH(" ",A60)),Tájbeosztás!$B$3:$B$111,0))</f>
        <v>Alföld</v>
      </c>
    </row>
    <row r="61" spans="1:8" ht="30" customHeight="1" x14ac:dyDescent="0.25">
      <c r="A61" s="5" t="s">
        <v>88</v>
      </c>
      <c r="B61" s="4">
        <v>500761</v>
      </c>
      <c r="C61" s="4">
        <v>30612</v>
      </c>
      <c r="D61" s="4">
        <v>18443</v>
      </c>
      <c r="E61" s="4">
        <v>74</v>
      </c>
      <c r="F61" s="4">
        <v>15</v>
      </c>
      <c r="G61" s="4" t="s">
        <v>89</v>
      </c>
      <c r="H61" s="4" t="str">
        <f>INDEX(Tájbeosztás!$D$3:$D$111,MATCH(RIGHT(A61,LEN(A61)-SEARCH(" ",A61)),Tájbeosztás!$B$3:$B$111,0))</f>
        <v>Alföld</v>
      </c>
    </row>
    <row r="62" spans="1:8" ht="30" customHeight="1" x14ac:dyDescent="0.25">
      <c r="A62" s="5" t="s">
        <v>90</v>
      </c>
      <c r="B62" s="4">
        <v>194705</v>
      </c>
      <c r="C62" s="4">
        <v>11218</v>
      </c>
      <c r="D62" s="4">
        <v>7037</v>
      </c>
      <c r="E62" s="4">
        <v>79</v>
      </c>
      <c r="F62" s="4">
        <v>24</v>
      </c>
      <c r="G62" s="4" t="s">
        <v>91</v>
      </c>
      <c r="H62" s="4" t="str">
        <f>INDEX(Tájbeosztás!$D$3:$D$111,MATCH(RIGHT(A62,LEN(A62)-SEARCH(" ",A62)),Tájbeosztás!$B$3:$B$111,0))</f>
        <v>Alföld</v>
      </c>
    </row>
    <row r="63" spans="1:8" ht="30" customHeight="1" x14ac:dyDescent="0.25">
      <c r="A63" s="5" t="s">
        <v>92</v>
      </c>
      <c r="B63" s="4">
        <v>405796</v>
      </c>
      <c r="C63" s="4">
        <v>66542</v>
      </c>
      <c r="D63" s="4">
        <v>36967</v>
      </c>
      <c r="E63" s="4">
        <v>79</v>
      </c>
      <c r="F63" s="4">
        <v>30</v>
      </c>
      <c r="G63" s="4" t="s">
        <v>93</v>
      </c>
      <c r="H63" s="4" t="str">
        <f>INDEX(Tájbeosztás!$D$3:$D$111,MATCH(RIGHT(A63,LEN(A63)-SEARCH(" ",A63)),Tájbeosztás!$B$3:$B$111,0))</f>
        <v>Alföld</v>
      </c>
    </row>
    <row r="64" spans="1:8" ht="30" customHeight="1" x14ac:dyDescent="0.25">
      <c r="A64" s="5" t="s">
        <v>94</v>
      </c>
      <c r="B64" s="4">
        <v>127784</v>
      </c>
      <c r="C64" s="4">
        <v>17362</v>
      </c>
      <c r="D64" s="4">
        <v>11251</v>
      </c>
      <c r="E64" s="4">
        <v>54</v>
      </c>
      <c r="F64" s="4">
        <v>14</v>
      </c>
      <c r="G64" s="4" t="s">
        <v>95</v>
      </c>
      <c r="H64" s="4" t="str">
        <f>INDEX(Tájbeosztás!$D$3:$D$111,MATCH(RIGHT(A64,LEN(A64)-SEARCH(" ",A64)),Tájbeosztás!$B$3:$B$111,0))</f>
        <v>Alföld</v>
      </c>
    </row>
    <row r="65" spans="1:8" ht="30" customHeight="1" x14ac:dyDescent="0.25">
      <c r="A65" s="5" t="s">
        <v>96</v>
      </c>
      <c r="B65" s="4">
        <v>117320</v>
      </c>
      <c r="C65" s="4">
        <v>58992</v>
      </c>
      <c r="D65" s="4">
        <v>38802</v>
      </c>
      <c r="E65" s="4">
        <v>61</v>
      </c>
      <c r="F65" s="4">
        <v>6</v>
      </c>
      <c r="G65" s="4" t="s">
        <v>95</v>
      </c>
      <c r="H65" s="4" t="str">
        <f>INDEX(Tájbeosztás!$D$3:$D$111,MATCH(RIGHT(A65,LEN(A65)-SEARCH(" ",A65)),Tájbeosztás!$B$3:$B$111,0))</f>
        <v>Alföld</v>
      </c>
    </row>
    <row r="66" spans="1:8" ht="30" customHeight="1" x14ac:dyDescent="0.25">
      <c r="A66" s="5" t="s">
        <v>97</v>
      </c>
      <c r="B66" s="4">
        <v>15021</v>
      </c>
      <c r="C66" s="4">
        <v>288</v>
      </c>
      <c r="D66" s="4">
        <v>181</v>
      </c>
      <c r="E66" s="4">
        <v>59</v>
      </c>
      <c r="F66" s="4">
        <v>37</v>
      </c>
      <c r="G66" s="4" t="s">
        <v>82</v>
      </c>
      <c r="H66" s="4" t="str">
        <f>INDEX(Tájbeosztás!$D$3:$D$111,MATCH(RIGHT(A66,LEN(A66)-SEARCH(" ",A66)),Tájbeosztás!$B$3:$B$111,0))</f>
        <v>Alföld</v>
      </c>
    </row>
    <row r="67" spans="1:8" ht="30" customHeight="1" x14ac:dyDescent="0.25">
      <c r="A67" s="5" t="s">
        <v>98</v>
      </c>
      <c r="B67" s="4">
        <v>199010</v>
      </c>
      <c r="C67" s="4">
        <v>7407</v>
      </c>
      <c r="D67" s="4">
        <v>3617</v>
      </c>
      <c r="E67" s="4">
        <v>74</v>
      </c>
      <c r="F67" s="4">
        <v>19</v>
      </c>
      <c r="G67" s="4" t="s">
        <v>99</v>
      </c>
      <c r="H67" s="4" t="str">
        <f>INDEX(Tájbeosztás!$D$3:$D$111,MATCH(RIGHT(A67,LEN(A67)-SEARCH(" ",A67)),Tájbeosztás!$B$3:$B$111,0))</f>
        <v>Alföld</v>
      </c>
    </row>
    <row r="68" spans="1:8" ht="30" customHeight="1" x14ac:dyDescent="0.25">
      <c r="A68" s="5" t="s">
        <v>100</v>
      </c>
      <c r="B68" s="4">
        <v>238385</v>
      </c>
      <c r="C68" s="4">
        <v>14213</v>
      </c>
      <c r="D68" s="4">
        <v>7648</v>
      </c>
      <c r="E68" s="4">
        <v>85</v>
      </c>
      <c r="F68" s="4">
        <v>41</v>
      </c>
      <c r="G68" s="4" t="s">
        <v>24</v>
      </c>
      <c r="H68" s="4" t="str">
        <f>INDEX(Tájbeosztás!$D$3:$D$111,MATCH(RIGHT(A68,LEN(A68)-SEARCH(" ",A68)),Tájbeosztás!$B$3:$B$111,0))</f>
        <v>Alföld</v>
      </c>
    </row>
    <row r="69" spans="1:8" ht="30" customHeight="1" x14ac:dyDescent="0.25">
      <c r="A69" s="5" t="s">
        <v>101</v>
      </c>
      <c r="B69" s="4">
        <v>190656</v>
      </c>
      <c r="C69" s="4">
        <v>14833</v>
      </c>
      <c r="D69" s="4">
        <v>8391</v>
      </c>
      <c r="E69" s="4">
        <v>80</v>
      </c>
      <c r="F69" s="4">
        <v>51</v>
      </c>
      <c r="G69" s="4" t="s">
        <v>82</v>
      </c>
      <c r="H69" s="4" t="str">
        <f>INDEX(Tájbeosztás!$D$3:$D$111,MATCH(RIGHT(A69,LEN(A69)-SEARCH(" ",A69)),Tájbeosztás!$B$3:$B$111,0))</f>
        <v>Alföld</v>
      </c>
    </row>
    <row r="70" spans="1:8" ht="30" customHeight="1" x14ac:dyDescent="0.25">
      <c r="A70" s="5" t="s">
        <v>102</v>
      </c>
      <c r="B70" s="4">
        <v>139519</v>
      </c>
      <c r="C70" s="4">
        <v>31305</v>
      </c>
      <c r="D70" s="4">
        <v>18333</v>
      </c>
      <c r="E70" s="4">
        <v>81</v>
      </c>
      <c r="F70" s="4">
        <v>56</v>
      </c>
      <c r="G70" s="4" t="s">
        <v>103</v>
      </c>
      <c r="H70" s="4" t="str">
        <f>INDEX(Tájbeosztás!$D$3:$D$111,MATCH(RIGHT(A70,LEN(A70)-SEARCH(" ",A70)),Tájbeosztás!$B$3:$B$111,0))</f>
        <v>Alföld</v>
      </c>
    </row>
    <row r="71" spans="1:8" ht="30" customHeight="1" x14ac:dyDescent="0.25">
      <c r="A71" s="5" t="s">
        <v>104</v>
      </c>
      <c r="B71" s="4">
        <v>172302</v>
      </c>
      <c r="C71" s="4">
        <v>31381</v>
      </c>
      <c r="D71" s="4">
        <v>16917</v>
      </c>
      <c r="E71" s="4">
        <v>77</v>
      </c>
      <c r="F71" s="4">
        <v>18</v>
      </c>
      <c r="G71" s="4" t="s">
        <v>105</v>
      </c>
      <c r="H71" s="4" t="str">
        <f>INDEX(Tájbeosztás!$D$3:$D$111,MATCH(RIGHT(A71,LEN(A71)-SEARCH(" ",A71)),Tájbeosztás!$B$3:$B$111,0))</f>
        <v>Alföld</v>
      </c>
    </row>
    <row r="72" spans="1:8" ht="30" customHeight="1" x14ac:dyDescent="0.25">
      <c r="A72" s="5" t="s">
        <v>106</v>
      </c>
      <c r="B72" s="4">
        <v>46705</v>
      </c>
      <c r="C72" s="4">
        <v>6935</v>
      </c>
      <c r="D72" s="4">
        <v>3263</v>
      </c>
      <c r="E72" s="4">
        <v>89</v>
      </c>
      <c r="F72" s="4">
        <v>38</v>
      </c>
      <c r="G72" s="4" t="s">
        <v>107</v>
      </c>
      <c r="H72" s="4" t="str">
        <f>INDEX(Tájbeosztás!$D$3:$D$111,MATCH(RIGHT(A72,LEN(A72)-SEARCH(" ",A72)),Tájbeosztás!$B$3:$B$111,0))</f>
        <v>Alföld</v>
      </c>
    </row>
    <row r="73" spans="1:8" ht="30" customHeight="1" x14ac:dyDescent="0.25">
      <c r="A73" s="5" t="s">
        <v>108</v>
      </c>
      <c r="B73" s="4">
        <v>358680</v>
      </c>
      <c r="C73" s="4">
        <v>42024</v>
      </c>
      <c r="D73" s="4">
        <v>27304</v>
      </c>
      <c r="E73" s="4">
        <v>86</v>
      </c>
      <c r="F73" s="4">
        <v>27</v>
      </c>
      <c r="G73" s="4" t="s">
        <v>99</v>
      </c>
      <c r="H73" s="4" t="str">
        <f>INDEX(Tájbeosztás!$D$3:$D$111,MATCH(RIGHT(A73,LEN(A73)-SEARCH(" ",A73)),Tájbeosztás!$B$3:$B$111,0))</f>
        <v>Alföld</v>
      </c>
    </row>
    <row r="74" spans="1:8" ht="30" customHeight="1" x14ac:dyDescent="0.25">
      <c r="A74" s="5" t="s">
        <v>109</v>
      </c>
      <c r="B74" s="4">
        <v>25550</v>
      </c>
      <c r="C74" s="4">
        <v>15277</v>
      </c>
      <c r="D74" s="4">
        <v>10065</v>
      </c>
      <c r="E74" s="4">
        <v>83</v>
      </c>
      <c r="F74" s="4">
        <v>7</v>
      </c>
      <c r="G74" s="4" t="s">
        <v>110</v>
      </c>
      <c r="H74" s="4" t="str">
        <f>INDEX(Tájbeosztás!$D$3:$D$111,MATCH(RIGHT(A74,LEN(A74)-SEARCH(" ",A74)),Tájbeosztás!$B$3:$B$111,0))</f>
        <v>Északi-középhegység</v>
      </c>
    </row>
    <row r="75" spans="1:8" ht="30" customHeight="1" x14ac:dyDescent="0.25">
      <c r="A75" s="5" t="s">
        <v>111</v>
      </c>
      <c r="B75" s="4">
        <v>21313</v>
      </c>
      <c r="C75" s="4">
        <v>10141</v>
      </c>
      <c r="D75" s="4">
        <v>7313</v>
      </c>
      <c r="E75" s="4">
        <v>94</v>
      </c>
      <c r="F75" s="4">
        <v>21</v>
      </c>
      <c r="G75" s="4" t="s">
        <v>110</v>
      </c>
      <c r="H75" s="4" t="str">
        <f>INDEX(Tájbeosztás!$D$3:$D$111,MATCH(RIGHT(A75,LEN(A75)-SEARCH(" ",A75)),Tájbeosztás!$B$3:$B$111,0))</f>
        <v>Északi-középhegység</v>
      </c>
    </row>
    <row r="76" spans="1:8" ht="30" customHeight="1" x14ac:dyDescent="0.25">
      <c r="A76" s="5" t="s">
        <v>112</v>
      </c>
      <c r="B76" s="4">
        <v>28713</v>
      </c>
      <c r="C76" s="4">
        <v>17494</v>
      </c>
      <c r="D76" s="4">
        <v>12088</v>
      </c>
      <c r="E76" s="4">
        <v>91</v>
      </c>
      <c r="F76" s="4">
        <v>14</v>
      </c>
      <c r="G76" s="4" t="s">
        <v>113</v>
      </c>
      <c r="H76" s="4" t="str">
        <f>INDEX(Tájbeosztás!$D$3:$D$111,MATCH(RIGHT(A76,LEN(A76)-SEARCH(" ",A76)),Tájbeosztás!$B$3:$B$111,0))</f>
        <v>Északi-középhegység</v>
      </c>
    </row>
    <row r="77" spans="1:8" ht="30" customHeight="1" x14ac:dyDescent="0.25">
      <c r="A77" s="5" t="s">
        <v>114</v>
      </c>
      <c r="B77" s="4">
        <v>17158</v>
      </c>
      <c r="C77" s="4">
        <v>4765</v>
      </c>
      <c r="D77" s="4">
        <v>2604</v>
      </c>
      <c r="E77" s="4">
        <v>77</v>
      </c>
      <c r="F77" s="4">
        <v>34</v>
      </c>
      <c r="G77" s="4" t="s">
        <v>115</v>
      </c>
      <c r="H77" s="4" t="str">
        <f>INDEX(Tájbeosztás!$D$3:$D$111,MATCH(RIGHT(A77,LEN(A77)-SEARCH(" ",A77)),Tájbeosztás!$B$3:$B$111,0))</f>
        <v>Északi-középhegység</v>
      </c>
    </row>
    <row r="78" spans="1:8" ht="30" customHeight="1" x14ac:dyDescent="0.25">
      <c r="A78" s="5" t="s">
        <v>116</v>
      </c>
      <c r="B78" s="4">
        <v>33425</v>
      </c>
      <c r="C78" s="4">
        <v>7822</v>
      </c>
      <c r="D78" s="4">
        <v>4473</v>
      </c>
      <c r="E78" s="4">
        <v>70</v>
      </c>
      <c r="F78" s="4">
        <v>30</v>
      </c>
      <c r="G78" s="4" t="s">
        <v>68</v>
      </c>
      <c r="H78" s="4" t="str">
        <f>INDEX(Tájbeosztás!$D$3:$D$111,MATCH(RIGHT(A78,LEN(A78)-SEARCH(" ",A78)),Tájbeosztás!$B$3:$B$111,0))</f>
        <v>Északi-középhegység</v>
      </c>
    </row>
    <row r="79" spans="1:8" ht="30" customHeight="1" x14ac:dyDescent="0.25">
      <c r="A79" s="5" t="s">
        <v>117</v>
      </c>
      <c r="B79" s="4">
        <v>84337</v>
      </c>
      <c r="C79" s="4">
        <v>17848</v>
      </c>
      <c r="D79" s="4">
        <v>10050</v>
      </c>
      <c r="E79" s="4">
        <v>79</v>
      </c>
      <c r="F79" s="4">
        <v>50</v>
      </c>
      <c r="G79" s="4" t="s">
        <v>82</v>
      </c>
      <c r="H79" s="4" t="str">
        <f>INDEX(Tájbeosztás!$D$3:$D$111,MATCH(RIGHT(A79,LEN(A79)-SEARCH(" ",A79)),Tájbeosztás!$B$3:$B$111,0))</f>
        <v>Északi-középhegység</v>
      </c>
    </row>
    <row r="80" spans="1:8" ht="30" customHeight="1" x14ac:dyDescent="0.25">
      <c r="A80" s="5" t="s">
        <v>118</v>
      </c>
      <c r="B80" s="4">
        <v>34090</v>
      </c>
      <c r="C80" s="4">
        <v>10081</v>
      </c>
      <c r="D80" s="4">
        <v>7537</v>
      </c>
      <c r="E80" s="4">
        <v>82</v>
      </c>
      <c r="F80" s="4">
        <v>45</v>
      </c>
      <c r="G80" s="4" t="s">
        <v>119</v>
      </c>
      <c r="H80" s="4" t="str">
        <f>INDEX(Tájbeosztás!$D$3:$D$111,MATCH(RIGHT(A80,LEN(A80)-SEARCH(" ",A80)),Tájbeosztás!$B$3:$B$111,0))</f>
        <v>Északi-középhegység</v>
      </c>
    </row>
    <row r="81" spans="1:8" ht="30" customHeight="1" x14ac:dyDescent="0.25">
      <c r="A81" s="5" t="s">
        <v>120</v>
      </c>
      <c r="B81" s="4">
        <v>54145</v>
      </c>
      <c r="C81" s="4">
        <v>7896</v>
      </c>
      <c r="D81" s="4">
        <v>3829</v>
      </c>
      <c r="E81" s="4">
        <v>87</v>
      </c>
      <c r="F81" s="4">
        <v>42</v>
      </c>
      <c r="G81" s="4" t="s">
        <v>34</v>
      </c>
      <c r="H81" s="4" t="str">
        <f>INDEX(Tájbeosztás!$D$3:$D$111,MATCH(RIGHT(A81,LEN(A81)-SEARCH(" ",A81)),Tájbeosztás!$B$3:$B$111,0))</f>
        <v>Északi-középhegység</v>
      </c>
    </row>
    <row r="82" spans="1:8" ht="30" customHeight="1" x14ac:dyDescent="0.25">
      <c r="A82" s="5" t="s">
        <v>121</v>
      </c>
      <c r="B82" s="4">
        <v>20648</v>
      </c>
      <c r="C82" s="4">
        <v>6062</v>
      </c>
      <c r="D82" s="4">
        <v>6360</v>
      </c>
      <c r="E82" s="4">
        <v>67</v>
      </c>
      <c r="F82" s="4">
        <v>48</v>
      </c>
      <c r="G82" s="4" t="s">
        <v>119</v>
      </c>
      <c r="H82" s="4" t="str">
        <f>INDEX(Tájbeosztás!$D$3:$D$111,MATCH(RIGHT(A82,LEN(A82)-SEARCH(" ",A82)),Tájbeosztás!$B$3:$B$111,0))</f>
        <v>Északi-középhegység</v>
      </c>
    </row>
    <row r="83" spans="1:8" ht="30" customHeight="1" x14ac:dyDescent="0.25">
      <c r="A83" s="5" t="s">
        <v>122</v>
      </c>
      <c r="B83" s="4">
        <v>83580</v>
      </c>
      <c r="C83" s="4">
        <v>1967</v>
      </c>
      <c r="D83" s="4">
        <v>983</v>
      </c>
      <c r="E83" s="4">
        <v>73</v>
      </c>
      <c r="F83" s="4">
        <v>35</v>
      </c>
      <c r="G83" s="4" t="s">
        <v>123</v>
      </c>
      <c r="H83" s="4" t="str">
        <f>INDEX(Tájbeosztás!$D$3:$D$111,MATCH(RIGHT(A83,LEN(A83)-SEARCH(" ",A83)),Tájbeosztás!$B$3:$B$111,0))</f>
        <v>Északi-középhegység</v>
      </c>
    </row>
    <row r="84" spans="1:8" ht="30" customHeight="1" x14ac:dyDescent="0.25">
      <c r="A84" s="5" t="s">
        <v>124</v>
      </c>
      <c r="B84" s="4">
        <v>75670</v>
      </c>
      <c r="C84" s="4">
        <v>6985</v>
      </c>
      <c r="D84" s="4">
        <v>3639</v>
      </c>
      <c r="E84" s="4">
        <v>90</v>
      </c>
      <c r="F84" s="4">
        <v>65</v>
      </c>
      <c r="G84" s="4" t="s">
        <v>38</v>
      </c>
      <c r="H84" s="4" t="str">
        <f>INDEX(Tájbeosztás!$D$3:$D$111,MATCH(RIGHT(A84,LEN(A84)-SEARCH(" ",A84)),Tájbeosztás!$B$3:$B$111,0))</f>
        <v>Északi-középhegység</v>
      </c>
    </row>
    <row r="85" spans="1:8" ht="30" customHeight="1" x14ac:dyDescent="0.25">
      <c r="A85" s="5" t="s">
        <v>125</v>
      </c>
      <c r="B85" s="4">
        <v>56140</v>
      </c>
      <c r="C85" s="4">
        <v>19178</v>
      </c>
      <c r="D85" s="4">
        <v>11739</v>
      </c>
      <c r="E85" s="4">
        <v>91</v>
      </c>
      <c r="F85" s="4">
        <v>26</v>
      </c>
      <c r="G85" s="4" t="s">
        <v>126</v>
      </c>
      <c r="H85" s="4" t="str">
        <f>INDEX(Tájbeosztás!$D$3:$D$111,MATCH(RIGHT(A85,LEN(A85)-SEARCH(" ",A85)),Tájbeosztás!$B$3:$B$111,0))</f>
        <v>Északi-középhegység</v>
      </c>
    </row>
    <row r="86" spans="1:8" ht="30" customHeight="1" x14ac:dyDescent="0.25">
      <c r="A86" s="5" t="s">
        <v>127</v>
      </c>
      <c r="B86" s="4">
        <v>156965</v>
      </c>
      <c r="C86" s="4">
        <v>73425</v>
      </c>
      <c r="D86" s="4">
        <v>41963</v>
      </c>
      <c r="E86" s="4">
        <v>78</v>
      </c>
      <c r="F86" s="4">
        <v>37</v>
      </c>
      <c r="G86" s="4" t="s">
        <v>128</v>
      </c>
      <c r="H86" s="4" t="str">
        <f>INDEX(Tájbeosztás!$D$3:$D$111,MATCH(RIGHT(A86,LEN(A86)-SEARCH(" ",A86)),Tájbeosztás!$B$3:$B$111,0))</f>
        <v>Északi-középhegység</v>
      </c>
    </row>
    <row r="87" spans="1:8" ht="30" customHeight="1" x14ac:dyDescent="0.25">
      <c r="A87" s="5" t="s">
        <v>129</v>
      </c>
      <c r="B87" s="4">
        <v>28983</v>
      </c>
      <c r="C87" s="4">
        <v>22734</v>
      </c>
      <c r="D87" s="4">
        <v>14807</v>
      </c>
      <c r="E87" s="4">
        <v>64</v>
      </c>
      <c r="F87" s="4">
        <v>6</v>
      </c>
      <c r="G87" s="4" t="s">
        <v>119</v>
      </c>
      <c r="H87" s="4" t="str">
        <f>INDEX(Tájbeosztás!$D$3:$D$111,MATCH(RIGHT(A87,LEN(A87)-SEARCH(" ",A87)),Tájbeosztás!$B$3:$B$111,0))</f>
        <v>Északi-középhegység</v>
      </c>
    </row>
    <row r="88" spans="1:8" ht="30" customHeight="1" x14ac:dyDescent="0.25">
      <c r="A88" s="5" t="s">
        <v>130</v>
      </c>
      <c r="B88" s="4">
        <v>102235</v>
      </c>
      <c r="C88" s="4">
        <v>45562</v>
      </c>
      <c r="D88" s="4">
        <v>26406</v>
      </c>
      <c r="E88" s="4">
        <v>79</v>
      </c>
      <c r="F88" s="4">
        <v>25</v>
      </c>
      <c r="G88" s="4" t="s">
        <v>52</v>
      </c>
      <c r="H88" s="4" t="str">
        <f>INDEX(Tájbeosztás!$D$3:$D$111,MATCH(RIGHT(A88,LEN(A88)-SEARCH(" ",A88)),Tájbeosztás!$B$3:$B$111,0))</f>
        <v>Északi-középhegység</v>
      </c>
    </row>
    <row r="89" spans="1:8" ht="30" customHeight="1" x14ac:dyDescent="0.25">
      <c r="A89" s="5" t="s">
        <v>131</v>
      </c>
      <c r="B89" s="4">
        <v>40426</v>
      </c>
      <c r="C89" s="4">
        <v>18217</v>
      </c>
      <c r="D89" s="4">
        <v>11378</v>
      </c>
      <c r="E89" s="4">
        <v>60</v>
      </c>
      <c r="F89" s="4">
        <v>19</v>
      </c>
      <c r="G89" s="4" t="s">
        <v>107</v>
      </c>
      <c r="H89" s="4" t="str">
        <f>INDEX(Tájbeosztás!$D$3:$D$111,MATCH(RIGHT(A89,LEN(A89)-SEARCH(" ",A89)),Tájbeosztás!$B$3:$B$111,0))</f>
        <v>Északi-középhegység</v>
      </c>
    </row>
    <row r="90" spans="1:8" ht="30" customHeight="1" x14ac:dyDescent="0.25">
      <c r="A90" s="5" t="s">
        <v>132</v>
      </c>
      <c r="B90" s="4">
        <v>32980</v>
      </c>
      <c r="C90" s="4">
        <v>13564</v>
      </c>
      <c r="D90" s="4">
        <v>10033</v>
      </c>
      <c r="E90" s="4">
        <v>67</v>
      </c>
      <c r="F90" s="4">
        <v>9</v>
      </c>
      <c r="G90" s="4" t="s">
        <v>38</v>
      </c>
      <c r="H90" s="4" t="str">
        <f>INDEX(Tájbeosztás!$D$3:$D$111,MATCH(RIGHT(A90,LEN(A90)-SEARCH(" ",A90)),Tájbeosztás!$B$3:$B$111,0))</f>
        <v>Északi-középhegység</v>
      </c>
    </row>
    <row r="91" spans="1:8" ht="30" customHeight="1" x14ac:dyDescent="0.25">
      <c r="A91" s="5" t="s">
        <v>133</v>
      </c>
      <c r="B91" s="4">
        <v>87577</v>
      </c>
      <c r="C91" s="4">
        <v>28526</v>
      </c>
      <c r="D91" s="4">
        <v>13148</v>
      </c>
      <c r="E91" s="4">
        <v>83</v>
      </c>
      <c r="F91" s="4">
        <v>19</v>
      </c>
      <c r="G91" s="4" t="s">
        <v>107</v>
      </c>
      <c r="H91" s="4" t="str">
        <f>INDEX(Tájbeosztás!$D$3:$D$111,MATCH(RIGHT(A91,LEN(A91)-SEARCH(" ",A91)),Tájbeosztás!$B$3:$B$111,0))</f>
        <v>Északi-középhegység</v>
      </c>
    </row>
    <row r="92" spans="1:8" ht="30" customHeight="1" x14ac:dyDescent="0.25">
      <c r="A92" s="5" t="s">
        <v>134</v>
      </c>
      <c r="B92" s="4">
        <v>52430</v>
      </c>
      <c r="C92" s="4">
        <v>3971</v>
      </c>
      <c r="D92" s="4">
        <v>2039</v>
      </c>
      <c r="E92" s="4">
        <v>92</v>
      </c>
      <c r="F92" s="4">
        <v>35</v>
      </c>
      <c r="G92" s="4" t="s">
        <v>107</v>
      </c>
      <c r="H92" s="4" t="str">
        <f>INDEX(Tájbeosztás!$D$3:$D$111,MATCH(RIGHT(A92,LEN(A92)-SEARCH(" ",A92)),Tájbeosztás!$B$3:$B$111,0))</f>
        <v>Északi-középhegység</v>
      </c>
    </row>
    <row r="93" spans="1:8" ht="30" customHeight="1" x14ac:dyDescent="0.25">
      <c r="A93" s="5" t="s">
        <v>135</v>
      </c>
      <c r="B93" s="4">
        <v>104780</v>
      </c>
      <c r="C93" s="4">
        <v>43010</v>
      </c>
      <c r="D93" s="4">
        <v>29698</v>
      </c>
      <c r="E93" s="4">
        <v>68</v>
      </c>
      <c r="F93" s="4">
        <v>21</v>
      </c>
      <c r="G93" s="4" t="s">
        <v>52</v>
      </c>
      <c r="H93" s="4" t="str">
        <f>INDEX(Tájbeosztás!$D$3:$D$111,MATCH(RIGHT(A93,LEN(A93)-SEARCH(" ",A93)),Tájbeosztás!$B$3:$B$111,0))</f>
        <v>Északi-középhegység</v>
      </c>
    </row>
  </sheetData>
  <conditionalFormatting sqref="A4:H93">
    <cfRule type="expression" dxfId="1" priority="1">
      <formula>AND($E4&gt;=90,$F4&gt;=50)</formula>
    </cfRule>
    <cfRule type="expression" dxfId="0" priority="2">
      <formula>$E4&gt;=90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8</xdr:col>
                    <xdr:colOff>600075</xdr:colOff>
                    <xdr:row>3</xdr:row>
                    <xdr:rowOff>0</xdr:rowOff>
                  </from>
                  <to>
                    <xdr:col>10</xdr:col>
                    <xdr:colOff>619125</xdr:colOff>
                    <xdr:row>3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showGridLines="0" topLeftCell="E1" workbookViewId="0">
      <selection activeCell="E16" sqref="E16"/>
    </sheetView>
  </sheetViews>
  <sheetFormatPr defaultRowHeight="15" x14ac:dyDescent="0.25"/>
  <cols>
    <col min="1" max="1" width="3.85546875" customWidth="1"/>
    <col min="2" max="2" width="40.42578125" customWidth="1"/>
    <col min="3" max="3" width="30" bestFit="1" customWidth="1"/>
    <col min="4" max="4" width="23.42578125" bestFit="1" customWidth="1"/>
    <col min="5" max="5" width="26.28515625" bestFit="1" customWidth="1"/>
    <col min="7" max="7" width="23.42578125" bestFit="1" customWidth="1"/>
    <col min="10" max="10" width="10.28515625" bestFit="1" customWidth="1"/>
  </cols>
  <sheetData>
    <row r="1" spans="1:10" x14ac:dyDescent="0.25">
      <c r="A1" t="s">
        <v>137</v>
      </c>
    </row>
    <row r="2" spans="1:10" x14ac:dyDescent="0.25">
      <c r="A2" t="s">
        <v>138</v>
      </c>
      <c r="B2" t="s">
        <v>139</v>
      </c>
      <c r="C2" t="s">
        <v>140</v>
      </c>
      <c r="D2" t="s">
        <v>141</v>
      </c>
      <c r="E2" t="s">
        <v>142</v>
      </c>
      <c r="G2" t="str">
        <f t="array" ref="G2">INDEX($D$3:$D$111,SMALL((IF($D$3:$D$111&lt;&gt;$D$2:$D$110,ROW($D$3:$D$111),"")),ROW()-1))</f>
        <v>Nyugat-Dunántúl</v>
      </c>
      <c r="H2">
        <f>COUNTIF($D$3:$D$111,G2)</f>
        <v>12</v>
      </c>
      <c r="I2">
        <f t="array" ref="I2">SUM(IF(nagytáj=Tájbeosztás!G2,becsültterület,0))</f>
        <v>147803</v>
      </c>
      <c r="J2">
        <f t="array" ref="J2">AVERAGE(IF(nagytáj=Tájbeosztás!G2,'Növényzeti terület'!$E$4:$E$93,""))</f>
        <v>80.5</v>
      </c>
    </row>
    <row r="3" spans="1:10" x14ac:dyDescent="0.25">
      <c r="A3">
        <v>1</v>
      </c>
      <c r="B3" t="s">
        <v>143</v>
      </c>
      <c r="D3" t="s">
        <v>144</v>
      </c>
      <c r="E3" t="s">
        <v>145</v>
      </c>
      <c r="G3" t="str">
        <f t="array" ref="G3">INDEX($D$3:$D$111,SMALL((IF($D$3:$D$111&lt;&gt;$D$2:$D$110,ROW($D$3:$D$111),"")),ROW()-1))</f>
        <v>Dél-Dunántúl</v>
      </c>
      <c r="H3">
        <f t="shared" ref="H3:H7" si="0">COUNTIF($D$3:$D$111,G3)</f>
        <v>9</v>
      </c>
      <c r="I3">
        <f t="array" ref="I3">SUM(IF(nagytáj=Tájbeosztás!G3,becsültterület,0))</f>
        <v>198419</v>
      </c>
      <c r="J3">
        <f t="array" ref="J3">AVERAGE(IF(nagytáj=Tájbeosztás!G3,'Növényzeti terület'!$E$4:$E$93,""))</f>
        <v>82</v>
      </c>
    </row>
    <row r="4" spans="1:10" x14ac:dyDescent="0.25">
      <c r="A4">
        <v>2</v>
      </c>
      <c r="B4" t="s">
        <v>146</v>
      </c>
      <c r="C4" t="s">
        <v>147</v>
      </c>
      <c r="D4" t="s">
        <v>144</v>
      </c>
      <c r="E4" t="s">
        <v>145</v>
      </c>
      <c r="G4" t="str">
        <f t="array" ref="G4">INDEX($D$3:$D$111,SMALL((IF($D$3:$D$111&lt;&gt;$D$2:$D$110,ROW($D$3:$D$111),"")),ROW()-1))</f>
        <v>Dunántúli-középhegység</v>
      </c>
      <c r="H4">
        <f t="shared" si="0"/>
        <v>20</v>
      </c>
      <c r="I4">
        <f t="array" ref="I4">SUM(IF(nagytáj=Tájbeosztás!G4,becsültterület,0))</f>
        <v>188808</v>
      </c>
      <c r="J4">
        <f t="array" ref="J4">AVERAGE(IF(nagytáj=Tájbeosztás!G4,'Növényzeti terület'!$E$4:$E$93,""))</f>
        <v>85.875</v>
      </c>
    </row>
    <row r="5" spans="1:10" x14ac:dyDescent="0.25">
      <c r="A5">
        <v>3</v>
      </c>
      <c r="B5" t="s">
        <v>146</v>
      </c>
      <c r="C5" t="s">
        <v>148</v>
      </c>
      <c r="D5" t="s">
        <v>144</v>
      </c>
      <c r="E5" t="s">
        <v>145</v>
      </c>
      <c r="G5" t="str">
        <f t="array" ref="G5">INDEX($D$3:$D$111,SMALL((IF($D$3:$D$111&lt;&gt;$D$2:$D$110,ROW($D$3:$D$111),"")),ROW()-1))</f>
        <v>Kisalföld</v>
      </c>
      <c r="H5">
        <f t="shared" si="0"/>
        <v>6</v>
      </c>
      <c r="I5">
        <f t="array" ref="I5">SUM(IF(nagytáj=Tájbeosztás!G5,becsültterület,0))</f>
        <v>49164</v>
      </c>
      <c r="J5">
        <f t="array" ref="J5">AVERAGE(IF(nagytáj=Tájbeosztás!G5,'Növényzeti terület'!$E$4:$E$93,""))</f>
        <v>72.333333333333329</v>
      </c>
    </row>
    <row r="6" spans="1:10" x14ac:dyDescent="0.25">
      <c r="A6">
        <v>4</v>
      </c>
      <c r="B6" t="s">
        <v>146</v>
      </c>
      <c r="C6" t="s">
        <v>149</v>
      </c>
      <c r="D6" t="s">
        <v>144</v>
      </c>
      <c r="E6" t="s">
        <v>145</v>
      </c>
      <c r="G6" t="str">
        <f t="array" ref="G6">INDEX($D$3:$D$111,SMALL((IF($D$3:$D$111&lt;&gt;$D$2:$D$110,ROW($D$3:$D$111),"")),ROW()-1))</f>
        <v>Alföld</v>
      </c>
      <c r="H6">
        <f t="shared" si="0"/>
        <v>34</v>
      </c>
      <c r="I6">
        <f t="array" ref="I6">SUM(IF(nagytáj=Tájbeosztás!G6,becsültterület,0))</f>
        <v>591976</v>
      </c>
      <c r="J6">
        <f t="array" ref="J6">AVERAGE(IF(nagytáj=Tájbeosztás!G6,'Növényzeti terület'!$E$4:$E$93,""))</f>
        <v>78.793103448275858</v>
      </c>
    </row>
    <row r="7" spans="1:10" x14ac:dyDescent="0.25">
      <c r="A7">
        <v>5</v>
      </c>
      <c r="B7" t="s">
        <v>150</v>
      </c>
      <c r="D7" t="s">
        <v>144</v>
      </c>
      <c r="E7" t="s">
        <v>145</v>
      </c>
      <c r="G7" t="str">
        <f t="array" ref="G7">INDEX($D$3:$D$111,SMALL((IF($D$3:$D$111&lt;&gt;$D$2:$D$110,ROW($D$3:$D$111),"")),ROW()-1))</f>
        <v>Északi-középhegység</v>
      </c>
      <c r="H7">
        <f t="shared" si="0"/>
        <v>28</v>
      </c>
      <c r="I7">
        <f t="array" ref="I7">SUM(IF(nagytáj=Tájbeosztás!G7,becsültterület,0))</f>
        <v>374525</v>
      </c>
      <c r="J7">
        <f t="array" ref="J7">AVERAGE(IF(nagytáj=Tájbeosztás!G7,'Növényzeti terület'!$E$4:$E$93,""))</f>
        <v>78.75</v>
      </c>
    </row>
    <row r="8" spans="1:10" x14ac:dyDescent="0.25">
      <c r="A8">
        <v>6</v>
      </c>
      <c r="B8" t="s">
        <v>151</v>
      </c>
      <c r="D8" t="s">
        <v>144</v>
      </c>
      <c r="E8" t="s">
        <v>152</v>
      </c>
    </row>
    <row r="9" spans="1:10" x14ac:dyDescent="0.25">
      <c r="A9">
        <v>7</v>
      </c>
      <c r="B9" t="s">
        <v>153</v>
      </c>
      <c r="D9" t="s">
        <v>144</v>
      </c>
      <c r="E9" t="s">
        <v>152</v>
      </c>
    </row>
    <row r="10" spans="1:10" x14ac:dyDescent="0.25">
      <c r="A10">
        <v>8</v>
      </c>
      <c r="B10" t="s">
        <v>154</v>
      </c>
      <c r="D10" t="s">
        <v>144</v>
      </c>
      <c r="E10" t="s">
        <v>155</v>
      </c>
    </row>
    <row r="11" spans="1:10" x14ac:dyDescent="0.25">
      <c r="A11">
        <v>9</v>
      </c>
      <c r="B11" t="s">
        <v>156</v>
      </c>
      <c r="D11" t="s">
        <v>144</v>
      </c>
      <c r="E11" t="s">
        <v>157</v>
      </c>
    </row>
    <row r="12" spans="1:10" x14ac:dyDescent="0.25">
      <c r="A12">
        <v>10</v>
      </c>
      <c r="B12" t="s">
        <v>158</v>
      </c>
      <c r="D12" t="s">
        <v>144</v>
      </c>
      <c r="E12" t="s">
        <v>159</v>
      </c>
    </row>
    <row r="13" spans="1:10" x14ac:dyDescent="0.25">
      <c r="A13">
        <v>11</v>
      </c>
      <c r="B13" t="s">
        <v>160</v>
      </c>
      <c r="D13" t="s">
        <v>144</v>
      </c>
      <c r="E13" t="s">
        <v>161</v>
      </c>
    </row>
    <row r="14" spans="1:10" x14ac:dyDescent="0.25">
      <c r="A14">
        <v>12</v>
      </c>
      <c r="B14" t="s">
        <v>162</v>
      </c>
      <c r="D14" t="s">
        <v>144</v>
      </c>
      <c r="E14" t="s">
        <v>163</v>
      </c>
    </row>
    <row r="15" spans="1:10" x14ac:dyDescent="0.25">
      <c r="A15">
        <v>13</v>
      </c>
      <c r="B15" t="s">
        <v>164</v>
      </c>
      <c r="D15" t="s">
        <v>165</v>
      </c>
      <c r="E15" t="s">
        <v>166</v>
      </c>
    </row>
    <row r="16" spans="1:10" x14ac:dyDescent="0.25">
      <c r="A16">
        <v>14</v>
      </c>
      <c r="B16" t="s">
        <v>167</v>
      </c>
      <c r="D16" t="s">
        <v>165</v>
      </c>
      <c r="E16" t="s">
        <v>168</v>
      </c>
    </row>
    <row r="17" spans="1:5" x14ac:dyDescent="0.25">
      <c r="A17">
        <v>15</v>
      </c>
      <c r="B17" t="s">
        <v>169</v>
      </c>
      <c r="D17" t="s">
        <v>165</v>
      </c>
      <c r="E17" t="s">
        <v>168</v>
      </c>
    </row>
    <row r="18" spans="1:5" x14ac:dyDescent="0.25">
      <c r="A18">
        <v>16</v>
      </c>
      <c r="B18" t="s">
        <v>170</v>
      </c>
      <c r="D18" t="s">
        <v>165</v>
      </c>
      <c r="E18" t="s">
        <v>171</v>
      </c>
    </row>
    <row r="19" spans="1:5" x14ac:dyDescent="0.25">
      <c r="A19">
        <v>17</v>
      </c>
      <c r="B19" t="s">
        <v>172</v>
      </c>
      <c r="D19" t="s">
        <v>165</v>
      </c>
      <c r="E19" t="s">
        <v>173</v>
      </c>
    </row>
    <row r="20" spans="1:5" x14ac:dyDescent="0.25">
      <c r="A20">
        <v>18</v>
      </c>
      <c r="B20" t="s">
        <v>174</v>
      </c>
      <c r="D20" t="s">
        <v>165</v>
      </c>
      <c r="E20" t="s">
        <v>175</v>
      </c>
    </row>
    <row r="21" spans="1:5" x14ac:dyDescent="0.25">
      <c r="A21">
        <v>19</v>
      </c>
      <c r="B21" t="s">
        <v>176</v>
      </c>
      <c r="D21" t="s">
        <v>165</v>
      </c>
      <c r="E21" t="s">
        <v>177</v>
      </c>
    </row>
    <row r="22" spans="1:5" x14ac:dyDescent="0.25">
      <c r="A22">
        <v>20</v>
      </c>
      <c r="B22" t="s">
        <v>178</v>
      </c>
      <c r="D22" t="s">
        <v>165</v>
      </c>
      <c r="E22" t="s">
        <v>179</v>
      </c>
    </row>
    <row r="23" spans="1:5" x14ac:dyDescent="0.25">
      <c r="A23">
        <v>21</v>
      </c>
      <c r="B23" t="s">
        <v>180</v>
      </c>
      <c r="D23" t="s">
        <v>165</v>
      </c>
      <c r="E23" t="s">
        <v>181</v>
      </c>
    </row>
    <row r="24" spans="1:5" x14ac:dyDescent="0.25">
      <c r="A24">
        <v>22</v>
      </c>
      <c r="B24" t="s">
        <v>182</v>
      </c>
      <c r="D24" t="s">
        <v>183</v>
      </c>
      <c r="E24" t="s">
        <v>184</v>
      </c>
    </row>
    <row r="25" spans="1:5" x14ac:dyDescent="0.25">
      <c r="A25">
        <v>23</v>
      </c>
      <c r="B25" t="s">
        <v>185</v>
      </c>
      <c r="C25" t="s">
        <v>186</v>
      </c>
      <c r="D25" t="s">
        <v>183</v>
      </c>
      <c r="E25" t="s">
        <v>187</v>
      </c>
    </row>
    <row r="26" spans="1:5" x14ac:dyDescent="0.25">
      <c r="A26">
        <v>24</v>
      </c>
      <c r="B26" t="s">
        <v>185</v>
      </c>
      <c r="C26" t="s">
        <v>188</v>
      </c>
      <c r="D26" t="s">
        <v>183</v>
      </c>
      <c r="E26" t="s">
        <v>187</v>
      </c>
    </row>
    <row r="27" spans="1:5" x14ac:dyDescent="0.25">
      <c r="A27">
        <v>25</v>
      </c>
      <c r="B27" t="s">
        <v>185</v>
      </c>
      <c r="C27" t="s">
        <v>189</v>
      </c>
      <c r="D27" t="s">
        <v>183</v>
      </c>
      <c r="E27" t="s">
        <v>187</v>
      </c>
    </row>
    <row r="28" spans="1:5" x14ac:dyDescent="0.25">
      <c r="A28">
        <v>26</v>
      </c>
      <c r="B28" t="s">
        <v>185</v>
      </c>
      <c r="C28" t="s">
        <v>190</v>
      </c>
      <c r="D28" t="s">
        <v>183</v>
      </c>
      <c r="E28" t="s">
        <v>187</v>
      </c>
    </row>
    <row r="29" spans="1:5" x14ac:dyDescent="0.25">
      <c r="A29">
        <v>27</v>
      </c>
      <c r="B29" t="s">
        <v>191</v>
      </c>
      <c r="D29" t="s">
        <v>183</v>
      </c>
      <c r="E29" t="s">
        <v>192</v>
      </c>
    </row>
    <row r="30" spans="1:5" x14ac:dyDescent="0.25">
      <c r="A30">
        <v>28</v>
      </c>
      <c r="B30" t="s">
        <v>193</v>
      </c>
      <c r="D30" t="s">
        <v>183</v>
      </c>
      <c r="E30" t="s">
        <v>187</v>
      </c>
    </row>
    <row r="31" spans="1:5" x14ac:dyDescent="0.25">
      <c r="A31">
        <v>29</v>
      </c>
      <c r="B31" t="s">
        <v>194</v>
      </c>
      <c r="D31" t="s">
        <v>183</v>
      </c>
      <c r="E31" t="s">
        <v>195</v>
      </c>
    </row>
    <row r="32" spans="1:5" x14ac:dyDescent="0.25">
      <c r="A32">
        <v>30</v>
      </c>
      <c r="B32" t="s">
        <v>196</v>
      </c>
      <c r="D32" t="s">
        <v>183</v>
      </c>
      <c r="E32" t="s">
        <v>195</v>
      </c>
    </row>
    <row r="33" spans="1:5" x14ac:dyDescent="0.25">
      <c r="A33">
        <v>31</v>
      </c>
      <c r="B33" t="s">
        <v>197</v>
      </c>
      <c r="D33" t="s">
        <v>183</v>
      </c>
      <c r="E33" t="s">
        <v>195</v>
      </c>
    </row>
    <row r="34" spans="1:5" x14ac:dyDescent="0.25">
      <c r="A34">
        <v>32</v>
      </c>
      <c r="B34" t="s">
        <v>198</v>
      </c>
      <c r="D34" t="s">
        <v>183</v>
      </c>
      <c r="E34" t="s">
        <v>199</v>
      </c>
    </row>
    <row r="35" spans="1:5" x14ac:dyDescent="0.25">
      <c r="A35">
        <v>33</v>
      </c>
      <c r="B35" t="s">
        <v>200</v>
      </c>
      <c r="D35" t="s">
        <v>183</v>
      </c>
      <c r="E35" t="s">
        <v>201</v>
      </c>
    </row>
    <row r="36" spans="1:5" x14ac:dyDescent="0.25">
      <c r="A36">
        <v>34</v>
      </c>
      <c r="B36" t="s">
        <v>202</v>
      </c>
      <c r="D36" t="s">
        <v>183</v>
      </c>
      <c r="E36" t="s">
        <v>203</v>
      </c>
    </row>
    <row r="37" spans="1:5" x14ac:dyDescent="0.25">
      <c r="A37">
        <v>35</v>
      </c>
      <c r="B37" t="s">
        <v>204</v>
      </c>
      <c r="D37" t="s">
        <v>183</v>
      </c>
      <c r="E37" t="s">
        <v>205</v>
      </c>
    </row>
    <row r="38" spans="1:5" x14ac:dyDescent="0.25">
      <c r="A38">
        <v>36</v>
      </c>
      <c r="B38" t="s">
        <v>206</v>
      </c>
      <c r="C38" t="s">
        <v>207</v>
      </c>
      <c r="D38" t="s">
        <v>183</v>
      </c>
      <c r="E38" t="s">
        <v>203</v>
      </c>
    </row>
    <row r="39" spans="1:5" x14ac:dyDescent="0.25">
      <c r="A39">
        <v>37</v>
      </c>
      <c r="B39" t="s">
        <v>206</v>
      </c>
      <c r="C39" t="s">
        <v>208</v>
      </c>
      <c r="D39" t="s">
        <v>183</v>
      </c>
      <c r="E39" t="s">
        <v>203</v>
      </c>
    </row>
    <row r="40" spans="1:5" x14ac:dyDescent="0.25">
      <c r="A40">
        <v>38</v>
      </c>
      <c r="B40" t="s">
        <v>209</v>
      </c>
      <c r="D40" t="s">
        <v>183</v>
      </c>
      <c r="E40" t="s">
        <v>203</v>
      </c>
    </row>
    <row r="41" spans="1:5" x14ac:dyDescent="0.25">
      <c r="A41">
        <v>39</v>
      </c>
      <c r="B41" t="s">
        <v>210</v>
      </c>
      <c r="D41" t="s">
        <v>183</v>
      </c>
      <c r="E41" t="s">
        <v>203</v>
      </c>
    </row>
    <row r="42" spans="1:5" x14ac:dyDescent="0.25">
      <c r="A42">
        <v>40</v>
      </c>
      <c r="B42" t="s">
        <v>211</v>
      </c>
      <c r="D42" t="s">
        <v>183</v>
      </c>
      <c r="E42" t="s">
        <v>212</v>
      </c>
    </row>
    <row r="43" spans="1:5" x14ac:dyDescent="0.25">
      <c r="A43">
        <v>41</v>
      </c>
      <c r="B43" t="s">
        <v>213</v>
      </c>
      <c r="D43" t="s">
        <v>183</v>
      </c>
      <c r="E43" t="s">
        <v>214</v>
      </c>
    </row>
    <row r="44" spans="1:5" x14ac:dyDescent="0.25">
      <c r="A44">
        <v>42</v>
      </c>
      <c r="B44" t="s">
        <v>215</v>
      </c>
      <c r="D44" t="s">
        <v>216</v>
      </c>
      <c r="E44" t="s">
        <v>145</v>
      </c>
    </row>
    <row r="45" spans="1:5" x14ac:dyDescent="0.25">
      <c r="A45">
        <v>43</v>
      </c>
      <c r="B45" t="s">
        <v>217</v>
      </c>
      <c r="D45" t="s">
        <v>216</v>
      </c>
      <c r="E45" t="s">
        <v>218</v>
      </c>
    </row>
    <row r="46" spans="1:5" x14ac:dyDescent="0.25">
      <c r="A46">
        <v>44</v>
      </c>
      <c r="B46" t="s">
        <v>219</v>
      </c>
      <c r="D46" t="s">
        <v>216</v>
      </c>
      <c r="E46" t="s">
        <v>145</v>
      </c>
    </row>
    <row r="47" spans="1:5" x14ac:dyDescent="0.25">
      <c r="A47">
        <v>45</v>
      </c>
      <c r="B47" t="s">
        <v>220</v>
      </c>
      <c r="D47" t="s">
        <v>216</v>
      </c>
      <c r="E47" t="s">
        <v>145</v>
      </c>
    </row>
    <row r="48" spans="1:5" x14ac:dyDescent="0.25">
      <c r="A48">
        <v>46</v>
      </c>
      <c r="B48" t="s">
        <v>221</v>
      </c>
      <c r="D48" t="s">
        <v>216</v>
      </c>
      <c r="E48" t="s">
        <v>222</v>
      </c>
    </row>
    <row r="49" spans="1:5" x14ac:dyDescent="0.25">
      <c r="A49">
        <v>47</v>
      </c>
      <c r="B49" t="s">
        <v>223</v>
      </c>
      <c r="D49" t="s">
        <v>216</v>
      </c>
      <c r="E49" t="s">
        <v>224</v>
      </c>
    </row>
    <row r="50" spans="1:5" x14ac:dyDescent="0.25">
      <c r="A50">
        <v>48</v>
      </c>
      <c r="B50" t="s">
        <v>225</v>
      </c>
      <c r="D50" t="s">
        <v>226</v>
      </c>
      <c r="E50" t="s">
        <v>227</v>
      </c>
    </row>
    <row r="51" spans="1:5" x14ac:dyDescent="0.25">
      <c r="A51">
        <v>49</v>
      </c>
      <c r="B51" t="s">
        <v>228</v>
      </c>
      <c r="D51" t="s">
        <v>226</v>
      </c>
      <c r="E51" t="s">
        <v>229</v>
      </c>
    </row>
    <row r="52" spans="1:5" x14ac:dyDescent="0.25">
      <c r="A52">
        <v>50</v>
      </c>
      <c r="B52" t="s">
        <v>230</v>
      </c>
      <c r="D52" t="s">
        <v>226</v>
      </c>
      <c r="E52" t="s">
        <v>231</v>
      </c>
    </row>
    <row r="53" spans="1:5" x14ac:dyDescent="0.25">
      <c r="A53">
        <v>51</v>
      </c>
      <c r="B53" t="s">
        <v>232</v>
      </c>
      <c r="D53" t="s">
        <v>226</v>
      </c>
      <c r="E53" t="s">
        <v>233</v>
      </c>
    </row>
    <row r="54" spans="1:5" x14ac:dyDescent="0.25">
      <c r="A54">
        <v>52</v>
      </c>
      <c r="B54" t="s">
        <v>234</v>
      </c>
      <c r="D54" t="s">
        <v>226</v>
      </c>
      <c r="E54" t="s">
        <v>229</v>
      </c>
    </row>
    <row r="55" spans="1:5" x14ac:dyDescent="0.25">
      <c r="A55">
        <v>53</v>
      </c>
      <c r="B55" t="s">
        <v>235</v>
      </c>
      <c r="D55" t="s">
        <v>226</v>
      </c>
      <c r="E55" t="s">
        <v>236</v>
      </c>
    </row>
    <row r="56" spans="1:5" x14ac:dyDescent="0.25">
      <c r="A56">
        <v>54</v>
      </c>
      <c r="B56" t="s">
        <v>237</v>
      </c>
      <c r="D56" t="s">
        <v>226</v>
      </c>
      <c r="E56" t="s">
        <v>236</v>
      </c>
    </row>
    <row r="57" spans="1:5" x14ac:dyDescent="0.25">
      <c r="A57">
        <v>55</v>
      </c>
      <c r="B57" t="s">
        <v>238</v>
      </c>
      <c r="D57" t="s">
        <v>226</v>
      </c>
      <c r="E57" t="s">
        <v>239</v>
      </c>
    </row>
    <row r="58" spans="1:5" x14ac:dyDescent="0.25">
      <c r="A58">
        <v>56</v>
      </c>
      <c r="B58" t="s">
        <v>240</v>
      </c>
      <c r="D58" t="s">
        <v>226</v>
      </c>
      <c r="E58" t="s">
        <v>241</v>
      </c>
    </row>
    <row r="59" spans="1:5" x14ac:dyDescent="0.25">
      <c r="A59">
        <v>57</v>
      </c>
      <c r="B59" t="s">
        <v>242</v>
      </c>
      <c r="D59" t="s">
        <v>226</v>
      </c>
      <c r="E59" t="s">
        <v>243</v>
      </c>
    </row>
    <row r="60" spans="1:5" x14ac:dyDescent="0.25">
      <c r="A60">
        <v>58</v>
      </c>
      <c r="B60" t="s">
        <v>244</v>
      </c>
      <c r="D60" t="s">
        <v>226</v>
      </c>
      <c r="E60" t="s">
        <v>245</v>
      </c>
    </row>
    <row r="61" spans="1:5" x14ac:dyDescent="0.25">
      <c r="A61">
        <v>59</v>
      </c>
      <c r="B61" t="s">
        <v>246</v>
      </c>
      <c r="D61" t="s">
        <v>226</v>
      </c>
      <c r="E61" t="s">
        <v>247</v>
      </c>
    </row>
    <row r="62" spans="1:5" x14ac:dyDescent="0.25">
      <c r="A62">
        <v>60</v>
      </c>
      <c r="B62" t="s">
        <v>248</v>
      </c>
      <c r="D62" t="s">
        <v>226</v>
      </c>
      <c r="E62" t="s">
        <v>249</v>
      </c>
    </row>
    <row r="63" spans="1:5" x14ac:dyDescent="0.25">
      <c r="A63">
        <v>61</v>
      </c>
      <c r="B63" t="s">
        <v>250</v>
      </c>
      <c r="D63" t="s">
        <v>226</v>
      </c>
      <c r="E63" t="s">
        <v>251</v>
      </c>
    </row>
    <row r="64" spans="1:5" x14ac:dyDescent="0.25">
      <c r="A64">
        <v>62</v>
      </c>
      <c r="B64" t="s">
        <v>252</v>
      </c>
      <c r="D64" t="s">
        <v>226</v>
      </c>
      <c r="E64" t="s">
        <v>253</v>
      </c>
    </row>
    <row r="65" spans="1:5" x14ac:dyDescent="0.25">
      <c r="A65">
        <v>63</v>
      </c>
      <c r="B65" t="s">
        <v>254</v>
      </c>
      <c r="C65" t="s">
        <v>255</v>
      </c>
      <c r="D65" t="s">
        <v>226</v>
      </c>
      <c r="E65" t="s">
        <v>256</v>
      </c>
    </row>
    <row r="66" spans="1:5" x14ac:dyDescent="0.25">
      <c r="A66">
        <v>64</v>
      </c>
      <c r="B66" t="s">
        <v>254</v>
      </c>
      <c r="C66" t="s">
        <v>257</v>
      </c>
      <c r="D66" t="s">
        <v>226</v>
      </c>
      <c r="E66" t="s">
        <v>258</v>
      </c>
    </row>
    <row r="67" spans="1:5" x14ac:dyDescent="0.25">
      <c r="A67">
        <v>65</v>
      </c>
      <c r="B67" t="s">
        <v>254</v>
      </c>
      <c r="C67" t="s">
        <v>259</v>
      </c>
      <c r="D67" t="s">
        <v>226</v>
      </c>
      <c r="E67" t="s">
        <v>260</v>
      </c>
    </row>
    <row r="68" spans="1:5" x14ac:dyDescent="0.25">
      <c r="A68">
        <v>66</v>
      </c>
      <c r="B68" t="s">
        <v>261</v>
      </c>
      <c r="D68" t="s">
        <v>226</v>
      </c>
      <c r="E68" t="s">
        <v>262</v>
      </c>
    </row>
    <row r="69" spans="1:5" x14ac:dyDescent="0.25">
      <c r="A69">
        <v>67</v>
      </c>
      <c r="B69" t="s">
        <v>263</v>
      </c>
      <c r="D69" t="s">
        <v>226</v>
      </c>
      <c r="E69" t="s">
        <v>260</v>
      </c>
    </row>
    <row r="70" spans="1:5" x14ac:dyDescent="0.25">
      <c r="A70">
        <v>68</v>
      </c>
      <c r="B70" t="s">
        <v>264</v>
      </c>
      <c r="D70" t="s">
        <v>226</v>
      </c>
      <c r="E70" t="s">
        <v>265</v>
      </c>
    </row>
    <row r="71" spans="1:5" x14ac:dyDescent="0.25">
      <c r="A71">
        <v>69</v>
      </c>
      <c r="B71" t="s">
        <v>266</v>
      </c>
      <c r="D71" t="s">
        <v>226</v>
      </c>
      <c r="E71" t="s">
        <v>267</v>
      </c>
    </row>
    <row r="72" spans="1:5" x14ac:dyDescent="0.25">
      <c r="A72">
        <v>70</v>
      </c>
      <c r="B72" t="s">
        <v>268</v>
      </c>
      <c r="D72" t="s">
        <v>226</v>
      </c>
      <c r="E72" t="s">
        <v>269</v>
      </c>
    </row>
    <row r="73" spans="1:5" x14ac:dyDescent="0.25">
      <c r="A73">
        <v>71</v>
      </c>
      <c r="B73" t="s">
        <v>270</v>
      </c>
      <c r="D73" t="s">
        <v>226</v>
      </c>
      <c r="E73" t="s">
        <v>271</v>
      </c>
    </row>
    <row r="74" spans="1:5" x14ac:dyDescent="0.25">
      <c r="A74">
        <v>72</v>
      </c>
      <c r="B74" t="s">
        <v>272</v>
      </c>
      <c r="D74" t="s">
        <v>226</v>
      </c>
      <c r="E74" t="s">
        <v>273</v>
      </c>
    </row>
    <row r="75" spans="1:5" x14ac:dyDescent="0.25">
      <c r="A75">
        <v>73</v>
      </c>
      <c r="B75" t="s">
        <v>274</v>
      </c>
      <c r="D75" t="s">
        <v>226</v>
      </c>
      <c r="E75" t="s">
        <v>275</v>
      </c>
    </row>
    <row r="76" spans="1:5" x14ac:dyDescent="0.25">
      <c r="A76">
        <v>74</v>
      </c>
      <c r="B76" t="s">
        <v>276</v>
      </c>
      <c r="D76" t="s">
        <v>226</v>
      </c>
      <c r="E76" t="s">
        <v>273</v>
      </c>
    </row>
    <row r="77" spans="1:5" x14ac:dyDescent="0.25">
      <c r="A77">
        <v>75</v>
      </c>
      <c r="B77" t="s">
        <v>277</v>
      </c>
      <c r="D77" t="s">
        <v>226</v>
      </c>
      <c r="E77" t="s">
        <v>273</v>
      </c>
    </row>
    <row r="78" spans="1:5" x14ac:dyDescent="0.25">
      <c r="A78">
        <v>76</v>
      </c>
      <c r="B78" t="s">
        <v>278</v>
      </c>
      <c r="D78" t="s">
        <v>226</v>
      </c>
      <c r="E78" t="s">
        <v>273</v>
      </c>
    </row>
    <row r="79" spans="1:5" x14ac:dyDescent="0.25">
      <c r="A79">
        <v>77</v>
      </c>
      <c r="B79" t="s">
        <v>279</v>
      </c>
      <c r="D79" t="s">
        <v>226</v>
      </c>
      <c r="E79" t="s">
        <v>273</v>
      </c>
    </row>
    <row r="80" spans="1:5" x14ac:dyDescent="0.25">
      <c r="A80">
        <v>78</v>
      </c>
      <c r="B80" t="s">
        <v>280</v>
      </c>
      <c r="D80" t="s">
        <v>226</v>
      </c>
      <c r="E80" t="s">
        <v>281</v>
      </c>
    </row>
    <row r="81" spans="1:5" x14ac:dyDescent="0.25">
      <c r="A81">
        <v>79</v>
      </c>
      <c r="B81" t="s">
        <v>282</v>
      </c>
      <c r="D81" t="s">
        <v>226</v>
      </c>
      <c r="E81" t="s">
        <v>273</v>
      </c>
    </row>
    <row r="82" spans="1:5" x14ac:dyDescent="0.25">
      <c r="A82">
        <v>80</v>
      </c>
      <c r="B82" t="s">
        <v>283</v>
      </c>
      <c r="D82" t="s">
        <v>226</v>
      </c>
      <c r="E82" t="s">
        <v>284</v>
      </c>
    </row>
    <row r="83" spans="1:5" x14ac:dyDescent="0.25">
      <c r="A83">
        <v>81</v>
      </c>
      <c r="B83" t="s">
        <v>285</v>
      </c>
      <c r="D83" t="s">
        <v>226</v>
      </c>
      <c r="E83" t="s">
        <v>286</v>
      </c>
    </row>
    <row r="84" spans="1:5" x14ac:dyDescent="0.25">
      <c r="A84">
        <v>82</v>
      </c>
      <c r="B84" t="s">
        <v>287</v>
      </c>
      <c r="D84" t="s">
        <v>288</v>
      </c>
      <c r="E84" t="s">
        <v>212</v>
      </c>
    </row>
    <row r="85" spans="1:5" x14ac:dyDescent="0.25">
      <c r="A85">
        <v>83</v>
      </c>
      <c r="B85" t="s">
        <v>289</v>
      </c>
      <c r="D85" t="s">
        <v>288</v>
      </c>
      <c r="E85" t="s">
        <v>290</v>
      </c>
    </row>
    <row r="86" spans="1:5" x14ac:dyDescent="0.25">
      <c r="A86">
        <v>84</v>
      </c>
      <c r="B86" t="s">
        <v>291</v>
      </c>
      <c r="D86" t="s">
        <v>288</v>
      </c>
      <c r="E86" t="s">
        <v>290</v>
      </c>
    </row>
    <row r="87" spans="1:5" x14ac:dyDescent="0.25">
      <c r="A87">
        <v>85</v>
      </c>
      <c r="B87" t="s">
        <v>292</v>
      </c>
      <c r="D87" t="s">
        <v>288</v>
      </c>
      <c r="E87" t="s">
        <v>293</v>
      </c>
    </row>
    <row r="88" spans="1:5" x14ac:dyDescent="0.25">
      <c r="A88">
        <v>86</v>
      </c>
      <c r="B88" t="s">
        <v>294</v>
      </c>
      <c r="D88" t="s">
        <v>288</v>
      </c>
      <c r="E88" t="s">
        <v>293</v>
      </c>
    </row>
    <row r="89" spans="1:5" x14ac:dyDescent="0.25">
      <c r="A89">
        <v>87</v>
      </c>
      <c r="B89" t="s">
        <v>295</v>
      </c>
      <c r="D89" t="s">
        <v>288</v>
      </c>
      <c r="E89" t="s">
        <v>296</v>
      </c>
    </row>
    <row r="90" spans="1:5" x14ac:dyDescent="0.25">
      <c r="A90">
        <v>88</v>
      </c>
      <c r="B90" t="s">
        <v>297</v>
      </c>
      <c r="D90" t="s">
        <v>288</v>
      </c>
      <c r="E90" t="s">
        <v>298</v>
      </c>
    </row>
    <row r="91" spans="1:5" x14ac:dyDescent="0.25">
      <c r="A91">
        <v>89</v>
      </c>
      <c r="B91" t="s">
        <v>299</v>
      </c>
      <c r="D91" t="s">
        <v>288</v>
      </c>
      <c r="E91" t="s">
        <v>300</v>
      </c>
    </row>
    <row r="92" spans="1:5" x14ac:dyDescent="0.25">
      <c r="A92">
        <v>90</v>
      </c>
      <c r="B92" t="s">
        <v>301</v>
      </c>
      <c r="D92" t="s">
        <v>288</v>
      </c>
      <c r="E92" t="s">
        <v>302</v>
      </c>
    </row>
    <row r="93" spans="1:5" x14ac:dyDescent="0.25">
      <c r="A93">
        <v>91</v>
      </c>
      <c r="B93" t="s">
        <v>303</v>
      </c>
      <c r="C93" t="s">
        <v>304</v>
      </c>
      <c r="D93" t="s">
        <v>288</v>
      </c>
      <c r="E93" t="s">
        <v>305</v>
      </c>
    </row>
    <row r="94" spans="1:5" x14ac:dyDescent="0.25">
      <c r="A94">
        <v>92</v>
      </c>
      <c r="B94" t="s">
        <v>303</v>
      </c>
      <c r="C94" t="s">
        <v>306</v>
      </c>
      <c r="D94" t="s">
        <v>288</v>
      </c>
      <c r="E94" t="s">
        <v>307</v>
      </c>
    </row>
    <row r="95" spans="1:5" x14ac:dyDescent="0.25">
      <c r="A95">
        <v>93</v>
      </c>
      <c r="B95" t="s">
        <v>303</v>
      </c>
      <c r="C95" t="s">
        <v>308</v>
      </c>
      <c r="D95" t="s">
        <v>288</v>
      </c>
      <c r="E95" t="s">
        <v>307</v>
      </c>
    </row>
    <row r="96" spans="1:5" x14ac:dyDescent="0.25">
      <c r="A96">
        <v>94</v>
      </c>
      <c r="B96" t="s">
        <v>309</v>
      </c>
      <c r="D96" t="s">
        <v>288</v>
      </c>
      <c r="E96" t="s">
        <v>310</v>
      </c>
    </row>
    <row r="97" spans="1:5" x14ac:dyDescent="0.25">
      <c r="A97">
        <v>95</v>
      </c>
      <c r="B97" t="s">
        <v>311</v>
      </c>
      <c r="D97" t="s">
        <v>288</v>
      </c>
      <c r="E97" t="s">
        <v>312</v>
      </c>
    </row>
    <row r="98" spans="1:5" x14ac:dyDescent="0.25">
      <c r="A98">
        <v>96</v>
      </c>
      <c r="B98" t="s">
        <v>313</v>
      </c>
      <c r="D98" t="s">
        <v>288</v>
      </c>
      <c r="E98" t="s">
        <v>314</v>
      </c>
    </row>
    <row r="99" spans="1:5" x14ac:dyDescent="0.25">
      <c r="A99">
        <v>97</v>
      </c>
      <c r="B99" t="s">
        <v>315</v>
      </c>
      <c r="C99" t="s">
        <v>316</v>
      </c>
      <c r="D99" t="s">
        <v>288</v>
      </c>
      <c r="E99" t="s">
        <v>317</v>
      </c>
    </row>
    <row r="100" spans="1:5" x14ac:dyDescent="0.25">
      <c r="A100">
        <v>98</v>
      </c>
      <c r="B100" t="s">
        <v>315</v>
      </c>
      <c r="C100" t="s">
        <v>318</v>
      </c>
      <c r="D100" t="s">
        <v>288</v>
      </c>
      <c r="E100" t="s">
        <v>307</v>
      </c>
    </row>
    <row r="101" spans="1:5" x14ac:dyDescent="0.25">
      <c r="A101">
        <v>99</v>
      </c>
      <c r="B101" t="s">
        <v>315</v>
      </c>
      <c r="C101" t="s">
        <v>319</v>
      </c>
      <c r="D101" t="s">
        <v>288</v>
      </c>
      <c r="E101" t="s">
        <v>284</v>
      </c>
    </row>
    <row r="102" spans="1:5" x14ac:dyDescent="0.25">
      <c r="A102">
        <v>100</v>
      </c>
      <c r="B102" t="s">
        <v>315</v>
      </c>
      <c r="C102" t="s">
        <v>320</v>
      </c>
      <c r="D102" t="s">
        <v>288</v>
      </c>
      <c r="E102" t="s">
        <v>284</v>
      </c>
    </row>
    <row r="103" spans="1:5" x14ac:dyDescent="0.25">
      <c r="A103">
        <v>101</v>
      </c>
      <c r="B103" t="s">
        <v>321</v>
      </c>
      <c r="D103" t="s">
        <v>288</v>
      </c>
      <c r="E103" t="s">
        <v>307</v>
      </c>
    </row>
    <row r="104" spans="1:5" x14ac:dyDescent="0.25">
      <c r="A104">
        <v>102</v>
      </c>
      <c r="B104" t="s">
        <v>322</v>
      </c>
      <c r="D104" t="s">
        <v>288</v>
      </c>
      <c r="E104" t="s">
        <v>323</v>
      </c>
    </row>
    <row r="105" spans="1:5" x14ac:dyDescent="0.25">
      <c r="A105">
        <v>103</v>
      </c>
      <c r="B105" t="s">
        <v>324</v>
      </c>
      <c r="D105" t="s">
        <v>288</v>
      </c>
      <c r="E105" t="s">
        <v>323</v>
      </c>
    </row>
    <row r="106" spans="1:5" x14ac:dyDescent="0.25">
      <c r="A106">
        <v>104</v>
      </c>
      <c r="B106" t="s">
        <v>325</v>
      </c>
      <c r="D106" t="s">
        <v>288</v>
      </c>
      <c r="E106" t="s">
        <v>326</v>
      </c>
    </row>
    <row r="107" spans="1:5" x14ac:dyDescent="0.25">
      <c r="A107">
        <v>105</v>
      </c>
      <c r="B107" t="s">
        <v>327</v>
      </c>
      <c r="C107" t="s">
        <v>328</v>
      </c>
      <c r="D107" t="s">
        <v>288</v>
      </c>
      <c r="E107" t="s">
        <v>307</v>
      </c>
    </row>
    <row r="108" spans="1:5" x14ac:dyDescent="0.25">
      <c r="A108">
        <v>106</v>
      </c>
      <c r="B108" t="s">
        <v>327</v>
      </c>
      <c r="C108" t="s">
        <v>329</v>
      </c>
      <c r="D108" t="s">
        <v>288</v>
      </c>
      <c r="E108" t="s">
        <v>307</v>
      </c>
    </row>
    <row r="109" spans="1:5" x14ac:dyDescent="0.25">
      <c r="A109">
        <v>107</v>
      </c>
      <c r="B109" t="s">
        <v>330</v>
      </c>
      <c r="D109" t="s">
        <v>288</v>
      </c>
      <c r="E109" t="s">
        <v>307</v>
      </c>
    </row>
    <row r="110" spans="1:5" x14ac:dyDescent="0.25">
      <c r="A110">
        <v>108</v>
      </c>
      <c r="B110" t="s">
        <v>331</v>
      </c>
      <c r="D110" t="s">
        <v>288</v>
      </c>
      <c r="E110" t="s">
        <v>307</v>
      </c>
    </row>
    <row r="111" spans="1:5" x14ac:dyDescent="0.25">
      <c r="A111">
        <v>109</v>
      </c>
      <c r="B111" t="s">
        <v>332</v>
      </c>
      <c r="D111" t="s">
        <v>288</v>
      </c>
      <c r="E111" t="s">
        <v>307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s="7" t="s">
        <v>337</v>
      </c>
    </row>
    <row r="2" spans="1:1" x14ac:dyDescent="0.25">
      <c r="A2" s="7" t="s">
        <v>338</v>
      </c>
    </row>
    <row r="3" spans="1:1" x14ac:dyDescent="0.25">
      <c r="A3" s="7" t="s">
        <v>339</v>
      </c>
    </row>
    <row r="4" spans="1:1" x14ac:dyDescent="0.25">
      <c r="A4" s="7" t="s">
        <v>340</v>
      </c>
    </row>
    <row r="5" spans="1:1" x14ac:dyDescent="0.25">
      <c r="A5" s="7" t="s">
        <v>341</v>
      </c>
    </row>
    <row r="6" spans="1:1" x14ac:dyDescent="0.25">
      <c r="A6" s="7" t="s">
        <v>342</v>
      </c>
    </row>
    <row r="7" spans="1:1" x14ac:dyDescent="0.25">
      <c r="A7" s="7" t="s">
        <v>343</v>
      </c>
    </row>
    <row r="8" spans="1:1" x14ac:dyDescent="0.25">
      <c r="A8" s="7" t="s">
        <v>344</v>
      </c>
    </row>
    <row r="9" spans="1:1" x14ac:dyDescent="0.25">
      <c r="A9" s="7" t="s">
        <v>345</v>
      </c>
    </row>
    <row r="10" spans="1:1" x14ac:dyDescent="0.25">
      <c r="A10" s="7" t="s">
        <v>346</v>
      </c>
    </row>
    <row r="11" spans="1:1" x14ac:dyDescent="0.25">
      <c r="A11" s="7" t="s">
        <v>347</v>
      </c>
    </row>
    <row r="12" spans="1:1" x14ac:dyDescent="0.25">
      <c r="A12" s="7" t="s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E7" sqref="E7"/>
    </sheetView>
  </sheetViews>
  <sheetFormatPr defaultRowHeight="15" x14ac:dyDescent="0.25"/>
  <sheetData>
    <row r="1" spans="2:4" x14ac:dyDescent="0.25">
      <c r="B1" t="s">
        <v>334</v>
      </c>
      <c r="C1" t="s">
        <v>335</v>
      </c>
      <c r="D1" t="s">
        <v>336</v>
      </c>
    </row>
    <row r="2" spans="2:4" x14ac:dyDescent="0.25">
      <c r="B2">
        <v>1</v>
      </c>
      <c r="C2" t="str">
        <f>IF(B2=MAX($B$2:$B$8),B2,"")</f>
        <v/>
      </c>
      <c r="D2">
        <f>IF(B2&lt;MAX($B$2:$B$8),B2,"")</f>
        <v>1</v>
      </c>
    </row>
    <row r="3" spans="2:4" x14ac:dyDescent="0.25">
      <c r="B3">
        <v>4</v>
      </c>
      <c r="C3" t="str">
        <f t="shared" ref="C3:C8" si="0">IF(B3=MAX($B$2:$B$8),B3,"")</f>
        <v/>
      </c>
      <c r="D3">
        <f t="shared" ref="D3:D8" si="1">IF(B3&lt;MAX($B$2:$B$8),B3,"")</f>
        <v>4</v>
      </c>
    </row>
    <row r="4" spans="2:4" x14ac:dyDescent="0.25">
      <c r="B4">
        <v>7</v>
      </c>
      <c r="C4">
        <f t="shared" si="0"/>
        <v>7</v>
      </c>
      <c r="D4" t="str">
        <f t="shared" si="1"/>
        <v/>
      </c>
    </row>
    <row r="5" spans="2:4" x14ac:dyDescent="0.25">
      <c r="B5">
        <v>2</v>
      </c>
      <c r="C5" t="str">
        <f t="shared" si="0"/>
        <v/>
      </c>
      <c r="D5">
        <f t="shared" si="1"/>
        <v>2</v>
      </c>
    </row>
    <row r="6" spans="2:4" x14ac:dyDescent="0.25">
      <c r="B6">
        <v>5</v>
      </c>
      <c r="C6" t="str">
        <f t="shared" si="0"/>
        <v/>
      </c>
      <c r="D6">
        <f t="shared" si="1"/>
        <v>5</v>
      </c>
    </row>
    <row r="7" spans="2:4" x14ac:dyDescent="0.25">
      <c r="B7">
        <v>7</v>
      </c>
      <c r="C7">
        <f t="shared" si="0"/>
        <v>7</v>
      </c>
      <c r="D7" t="str">
        <f t="shared" si="1"/>
        <v/>
      </c>
    </row>
    <row r="8" spans="2:4" x14ac:dyDescent="0.25">
      <c r="B8">
        <v>2</v>
      </c>
      <c r="C8" t="str">
        <f t="shared" si="0"/>
        <v/>
      </c>
      <c r="D8">
        <f t="shared" si="1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4</vt:i4>
      </vt:variant>
      <vt:variant>
        <vt:lpstr>Névvel ellátott tartományok</vt:lpstr>
      </vt:variant>
      <vt:variant>
        <vt:i4>3</vt:i4>
      </vt:variant>
    </vt:vector>
  </HeadingPairs>
  <TitlesOfParts>
    <vt:vector size="7" baseType="lpstr">
      <vt:lpstr>Növényzeti terület</vt:lpstr>
      <vt:lpstr>Tájbeosztás</vt:lpstr>
      <vt:lpstr>özöngyomok</vt:lpstr>
      <vt:lpstr>Munka3</vt:lpstr>
      <vt:lpstr>becsültterület</vt:lpstr>
      <vt:lpstr>nagytáj</vt:lpstr>
      <vt:lpstr>vegetációtáj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Takács Imre</dc:creator>
  <cp:lastModifiedBy>LencsesA</cp:lastModifiedBy>
  <dcterms:created xsi:type="dcterms:W3CDTF">2015-03-18T13:50:31Z</dcterms:created>
  <dcterms:modified xsi:type="dcterms:W3CDTF">2015-03-18T15:25:23Z</dcterms:modified>
</cp:coreProperties>
</file>