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fespbr-my.sharepoint.com/personal/raphael_autuori_unifesp_br/Documents/Desktop/"/>
    </mc:Choice>
  </mc:AlternateContent>
  <xr:revisionPtr revIDLastSave="1" documentId="8_{5297D86C-7407-402A-B5BC-41DB21E01B4D}" xr6:coauthVersionLast="46" xr6:coauthVersionMax="46" xr10:uidLastSave="{F4765BF8-22E7-4EEC-B364-7F91B7333B67}"/>
  <bookViews>
    <workbookView xWindow="-96" yWindow="-96" windowWidth="23232" windowHeight="13152" xr2:uid="{6B11C4B3-B6D8-43C6-B521-F4F56680CF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1" l="1"/>
  <c r="D61" i="1"/>
  <c r="E60" i="1"/>
  <c r="D60" i="1"/>
  <c r="E59" i="1"/>
  <c r="D59" i="1"/>
  <c r="E58" i="1"/>
  <c r="D58" i="1"/>
  <c r="E32" i="1"/>
  <c r="D32" i="1"/>
  <c r="E31" i="1"/>
  <c r="D31" i="1"/>
  <c r="E30" i="1"/>
  <c r="D30" i="1"/>
  <c r="E29" i="1"/>
  <c r="D29" i="1"/>
  <c r="E5" i="1"/>
  <c r="E4" i="1"/>
  <c r="E3" i="1"/>
  <c r="E2" i="1"/>
  <c r="D5" i="1"/>
  <c r="D4" i="1"/>
  <c r="D3" i="1"/>
  <c r="D2" i="1"/>
</calcChain>
</file>

<file path=xl/sharedStrings.xml><?xml version="1.0" encoding="utf-8"?>
<sst xmlns="http://schemas.openxmlformats.org/spreadsheetml/2006/main" count="15" uniqueCount="5">
  <si>
    <t>N threads</t>
  </si>
  <si>
    <t>Tempo (S)</t>
  </si>
  <si>
    <t>Speedup</t>
  </si>
  <si>
    <t>Eficiência</t>
  </si>
  <si>
    <t>T. 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</si>
</sst>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2">
    <dxf>
      <numFmt numFmtId="164" formatCode="0.000"/>
    </dxf>
    <dxf>
      <numFmt numFmtId="164" formatCode="0.000"/>
    </dxf>
    <dxf>
      <numFmt numFmtId="0" formatCode="General"/>
    </dxf>
    <dxf>
      <numFmt numFmtId="165" formatCode="0.000%"/>
    </dxf>
    <dxf>
      <numFmt numFmtId="164" formatCode="0.000"/>
    </dxf>
    <dxf>
      <numFmt numFmtId="164" formatCode="0.000"/>
    </dxf>
    <dxf>
      <numFmt numFmtId="165" formatCode="0.000%"/>
    </dxf>
    <dxf>
      <numFmt numFmtId="164" formatCode="0.000"/>
    </dxf>
    <dxf>
      <numFmt numFmtId="164" formatCode="0.000"/>
    </dxf>
    <dxf>
      <numFmt numFmtId="165" formatCode="0.000%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Critical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Sheet1!$D$2:$D$5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1.6198049217393204</c:v>
                </c:pt>
                <c:pt idx="2">
                  <c:v>2.229877452823096</c:v>
                </c:pt>
                <c:pt idx="3">
                  <c:v>2.2905996107627198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5A-44C7-B870-E916AB60C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21903"/>
        <c:axId val="413622319"/>
      </c:scatte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Tempo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Sheet1!$B$2:$B$5</c:f>
              <c:numCache>
                <c:formatCode>0.000</c:formatCode>
                <c:ptCount val="4"/>
                <c:pt idx="0">
                  <c:v>148.298</c:v>
                </c:pt>
                <c:pt idx="1">
                  <c:v>91.552999999999997</c:v>
                </c:pt>
                <c:pt idx="2">
                  <c:v>66.504999999999995</c:v>
                </c:pt>
                <c:pt idx="3">
                  <c:v>64.742000000000004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A-44C7-B870-E916AB60C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83551"/>
        <c:axId val="603784383"/>
      </c:scatterChart>
      <c:valAx>
        <c:axId val="4136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22319"/>
        <c:crosses val="autoZero"/>
        <c:crossBetween val="midCat"/>
      </c:valAx>
      <c:valAx>
        <c:axId val="4136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21903"/>
        <c:crosses val="autoZero"/>
        <c:crossBetween val="midCat"/>
      </c:valAx>
      <c:valAx>
        <c:axId val="603784383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83551"/>
        <c:crosses val="max"/>
        <c:crossBetween val="midCat"/>
      </c:valAx>
      <c:valAx>
        <c:axId val="603783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37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Reduc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539598090779196E-2"/>
          <c:y val="0.15899333641869143"/>
          <c:w val="0.81797099686863461"/>
          <c:h val="0.67820822145355708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Sheet1!$D$28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Sheet1!$A$29:$A$32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Sheet1!$D$29:$D$32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1.6241799028437309</c:v>
                </c:pt>
                <c:pt idx="2">
                  <c:v>2.1556817687883045</c:v>
                </c:pt>
                <c:pt idx="3">
                  <c:v>2.2374056362597368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0-42A5-8A8B-7CD03F431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21903"/>
        <c:axId val="413622319"/>
      </c:scatterChart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Tempo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Sheet1!$A$29:$A$32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Sheet1!$B$29:$B$32</c:f>
              <c:numCache>
                <c:formatCode>0.000</c:formatCode>
                <c:ptCount val="4"/>
                <c:pt idx="0">
                  <c:v>148.78299999999999</c:v>
                </c:pt>
                <c:pt idx="1">
                  <c:v>91.605000000000004</c:v>
                </c:pt>
                <c:pt idx="2">
                  <c:v>69.019000000000005</c:v>
                </c:pt>
                <c:pt idx="3">
                  <c:v>66.498000000000005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A0-42A5-8A8B-7CD03F431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83551"/>
        <c:axId val="603784383"/>
      </c:scatterChart>
      <c:valAx>
        <c:axId val="4136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22319"/>
        <c:crosses val="autoZero"/>
        <c:crossBetween val="midCat"/>
      </c:valAx>
      <c:valAx>
        <c:axId val="4136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21903"/>
        <c:crosses val="autoZero"/>
        <c:crossBetween val="midCat"/>
      </c:valAx>
      <c:valAx>
        <c:axId val="603784383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83551"/>
        <c:crosses val="max"/>
        <c:crossBetween val="midCat"/>
      </c:valAx>
      <c:valAx>
        <c:axId val="603783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37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Usual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539598090779196E-2"/>
          <c:y val="0.15899333641869143"/>
          <c:w val="0.81797099686863461"/>
          <c:h val="0.67820822145355708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Sheet1!$D$57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Sheet1!$A$58:$A$61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Sheet1!$D$58:$D$61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0.77124578001917232</c:v>
                </c:pt>
                <c:pt idx="2">
                  <c:v>2.1875840463418599</c:v>
                </c:pt>
                <c:pt idx="3">
                  <c:v>2.2906215668373902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9-49C4-8B7B-200AB22FC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21903"/>
        <c:axId val="413622319"/>
      </c:scatterChart>
      <c:scatterChart>
        <c:scatterStyle val="lineMarker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Tempo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Sheet1!$A$58:$A$61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Sheet1!$B$58:$B$61</c:f>
              <c:numCache>
                <c:formatCode>0.000</c:formatCode>
                <c:ptCount val="4"/>
                <c:pt idx="0">
                  <c:v>148.036</c:v>
                </c:pt>
                <c:pt idx="1">
                  <c:v>191.94399999999999</c:v>
                </c:pt>
                <c:pt idx="2">
                  <c:v>67.671000000000006</c:v>
                </c:pt>
                <c:pt idx="3">
                  <c:v>64.626999999999995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9-49C4-8B7B-200AB22FC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83551"/>
        <c:axId val="603784383"/>
      </c:scatterChart>
      <c:valAx>
        <c:axId val="4136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22319"/>
        <c:crosses val="autoZero"/>
        <c:crossBetween val="midCat"/>
      </c:valAx>
      <c:valAx>
        <c:axId val="4136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21903"/>
        <c:crosses val="autoZero"/>
        <c:crossBetween val="midCat"/>
      </c:valAx>
      <c:valAx>
        <c:axId val="603784383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83551"/>
        <c:crosses val="max"/>
        <c:crossBetween val="midCat"/>
      </c:valAx>
      <c:valAx>
        <c:axId val="603783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37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150349</xdr:colOff>
      <xdr:row>6</xdr:row>
      <xdr:rowOff>82940</xdr:rowOff>
    </xdr:from>
    <xdr:to>
      <xdr:col>3</xdr:col>
      <xdr:colOff>2856914</xdr:colOff>
      <xdr:row>24</xdr:row>
      <xdr:rowOff>94370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4FCA28-AB1B-43A0-B899-DE51EDF86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146538</xdr:colOff>
      <xdr:row>33</xdr:row>
      <xdr:rowOff>169985</xdr:rowOff>
    </xdr:from>
    <xdr:to>
      <xdr:col>3</xdr:col>
      <xdr:colOff>2853103</xdr:colOff>
      <xdr:row>51</xdr:row>
      <xdr:rowOff>181416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DB3D97-28F6-4EE0-A876-C9C2D68F5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3</xdr:col>
      <xdr:colOff>2706565</xdr:colOff>
      <xdr:row>82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FE2490-B2E2-4D4E-A07B-984BB35B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E3AC0C-F458-4AE7-B0A2-72C87B216355}" name="Table1" displayName="Table1" ref="A1:E5" totalsRowShown="0">
  <autoFilter ref="A1:E5" xr:uid="{21451D68-75E6-4A7C-926F-1DBCBDB4859E}"/>
  <tableColumns count="5">
    <tableColumn id="1" xr3:uid="{AC4730CA-A18E-4860-B160-314E29D21BAE}" name="N threads"/>
    <tableColumn id="2" xr3:uid="{AA852055-E273-4B45-BF26-6ABA30851610}" name="Tempo (S)" dataDxfId="11"/>
    <tableColumn id="5" xr3:uid="{DABBC60B-2616-4C9C-A2ED-0A8E080BE67F}" name="T. Func" dataDxfId="2"/>
    <tableColumn id="3" xr3:uid="{67C1D14D-1503-4D0E-88C8-CEF343154CDB}" name="Speedup" dataDxfId="10"/>
    <tableColumn id="4" xr3:uid="{92508FA5-18A6-4171-811E-B9CD1B4F3F14}" name="Eficiência" dataDxfId="9">
      <calculatedColumnFormula>(Table1[[#This Row],[Tempo (S)]]/(Table1[[#This Row],[Tempo (S)]]*1))*100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8AC241-ADE5-49F0-B117-7B84F353C7A0}" name="Table14" displayName="Table14" ref="A28:E32" totalsRowShown="0">
  <autoFilter ref="A28:E32" xr:uid="{7ABC78A7-7C91-438D-A293-77A9DE826C9C}"/>
  <tableColumns count="5">
    <tableColumn id="1" xr3:uid="{EAD9CA82-11D1-47CB-A042-7F078AC5DB6F}" name="N threads"/>
    <tableColumn id="2" xr3:uid="{7CE2968B-EA38-4CD2-BC97-61A41717A7AE}" name="Tempo (S)" dataDxfId="8"/>
    <tableColumn id="5" xr3:uid="{AE081E2D-C7DE-4E1C-8378-ADED9C4BA3A0}" name="T. Func" dataDxfId="1"/>
    <tableColumn id="3" xr3:uid="{721AE46F-62FA-4F95-81DF-D9D1A4A0DCE7}" name="Speedup" dataDxfId="7"/>
    <tableColumn id="4" xr3:uid="{AAF5BEF5-2FEC-4283-B2CA-19D1978FA818}" name="Eficiência" dataDxfId="6">
      <calculatedColumnFormula>(Table14[[#This Row],[Tempo (S)]]/(Table14[[#This Row],[Tempo (S)]]*1))*100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F9B84D-D4E0-4E30-B347-A3859D9E84B5}" name="Table145" displayName="Table145" ref="A57:E61" totalsRowShown="0">
  <autoFilter ref="A57:E61" xr:uid="{3D46D11B-B29A-4EF5-A1CF-79357F653C92}"/>
  <tableColumns count="5">
    <tableColumn id="1" xr3:uid="{FB1F6C1A-5CEE-4345-AD0F-550EB5CE8F7E}" name="N threads"/>
    <tableColumn id="2" xr3:uid="{19485F59-9F4E-44F2-873A-459366CEC09E}" name="Tempo (S)" dataDxfId="5"/>
    <tableColumn id="5" xr3:uid="{0C8B0DDC-B261-4D7C-9746-C80F093B7FCB}" name="T. Func" dataDxfId="0"/>
    <tableColumn id="3" xr3:uid="{087BAFFF-9613-4B75-A40C-55B0A42BBE57}" name="Speedup" dataDxfId="4"/>
    <tableColumn id="4" xr3:uid="{F39F3820-401E-4501-B12A-0AC4CFB4D91D}" name="Eficiência" dataDxfId="3">
      <calculatedColumnFormula>(Table145[[#This Row],[Tempo (S)]]/(Table145[[#This Row],[Tempo (S)]]*1))*100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B9BE-AA33-4A2B-A766-599B33259F61}">
  <dimension ref="A1:E61"/>
  <sheetViews>
    <sheetView tabSelected="1" topLeftCell="A52" zoomScale="130" zoomScaleNormal="130" workbookViewId="0">
      <selection activeCell="G53" sqref="G53"/>
    </sheetView>
  </sheetViews>
  <sheetFormatPr defaultRowHeight="14.4" x14ac:dyDescent="0.55000000000000004"/>
  <cols>
    <col min="1" max="1" width="10.41796875" customWidth="1"/>
    <col min="2" max="2" width="10.734375" customWidth="1"/>
    <col min="3" max="3" width="9.62890625" customWidth="1"/>
    <col min="4" max="4" width="40.261718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55000000000000004">
      <c r="A2">
        <v>1</v>
      </c>
      <c r="B2" s="1">
        <v>148.298</v>
      </c>
      <c r="C2" s="3">
        <v>8.6E-3</v>
      </c>
      <c r="D2">
        <f>B2/B2</f>
        <v>1</v>
      </c>
      <c r="E2" s="2">
        <f>Table1[[#This Row],[Tempo (S)]]/(Table1[[#This Row],[Tempo (S)]]*1)</f>
        <v>1</v>
      </c>
    </row>
    <row r="3" spans="1:5" x14ac:dyDescent="0.55000000000000004">
      <c r="A3">
        <v>2</v>
      </c>
      <c r="B3" s="1">
        <v>91.552999999999997</v>
      </c>
      <c r="C3" s="3">
        <v>9.7000000000000003E-3</v>
      </c>
      <c r="D3" s="1">
        <f>B2/B3</f>
        <v>1.6198049217393204</v>
      </c>
      <c r="E3" s="2">
        <f>B2/(Table1[[#This Row],[Tempo (S)]]*2)</f>
        <v>0.80990246086966022</v>
      </c>
    </row>
    <row r="4" spans="1:5" x14ac:dyDescent="0.55000000000000004">
      <c r="A4">
        <v>4</v>
      </c>
      <c r="B4" s="1">
        <v>66.504999999999995</v>
      </c>
      <c r="C4" s="3">
        <v>2.3199999999999998E-2</v>
      </c>
      <c r="D4" s="1">
        <f>B2/B4</f>
        <v>2.229877452823096</v>
      </c>
      <c r="E4" s="2">
        <f>B2/(Table1[[#This Row],[Tempo (S)]]*4)</f>
        <v>0.557469363205774</v>
      </c>
    </row>
    <row r="5" spans="1:5" x14ac:dyDescent="0.55000000000000004">
      <c r="A5">
        <v>8</v>
      </c>
      <c r="B5" s="1">
        <v>64.742000000000004</v>
      </c>
      <c r="C5" s="3">
        <v>2.93E-2</v>
      </c>
      <c r="D5" s="1">
        <f>B2/B5</f>
        <v>2.2905996107627198</v>
      </c>
      <c r="E5" s="2">
        <f>B2/(Table1[[#This Row],[Tempo (S)]]*8)</f>
        <v>0.28632495134533997</v>
      </c>
    </row>
    <row r="28" spans="1:5" x14ac:dyDescent="0.55000000000000004">
      <c r="A28" t="s">
        <v>0</v>
      </c>
      <c r="B28" t="s">
        <v>1</v>
      </c>
      <c r="C28" t="s">
        <v>4</v>
      </c>
      <c r="D28" t="s">
        <v>2</v>
      </c>
      <c r="E28" t="s">
        <v>3</v>
      </c>
    </row>
    <row r="29" spans="1:5" x14ac:dyDescent="0.55000000000000004">
      <c r="A29">
        <v>1</v>
      </c>
      <c r="B29" s="1">
        <v>148.78299999999999</v>
      </c>
      <c r="C29">
        <v>7.6E-3</v>
      </c>
      <c r="D29">
        <f>B29/B29</f>
        <v>1</v>
      </c>
      <c r="E29" s="2">
        <f>Table14[[#This Row],[Tempo (S)]]/(Table14[[#This Row],[Tempo (S)]]*1)</f>
        <v>1</v>
      </c>
    </row>
    <row r="30" spans="1:5" x14ac:dyDescent="0.55000000000000004">
      <c r="A30">
        <v>2</v>
      </c>
      <c r="B30" s="1">
        <v>91.605000000000004</v>
      </c>
      <c r="C30">
        <v>4.4000000000000003E-3</v>
      </c>
      <c r="D30" s="1">
        <f>B29/B30</f>
        <v>1.6241799028437309</v>
      </c>
      <c r="E30" s="2">
        <f>B29/(Table14[[#This Row],[Tempo (S)]]*2)</f>
        <v>0.81208995142186546</v>
      </c>
    </row>
    <row r="31" spans="1:5" x14ac:dyDescent="0.55000000000000004">
      <c r="A31">
        <v>4</v>
      </c>
      <c r="B31" s="1">
        <v>69.019000000000005</v>
      </c>
      <c r="C31">
        <v>2.8E-3</v>
      </c>
      <c r="D31" s="1">
        <f>B29/B31</f>
        <v>2.1556817687883045</v>
      </c>
      <c r="E31" s="2">
        <f>B29/(Table14[[#This Row],[Tempo (S)]]*4)</f>
        <v>0.53892044219707613</v>
      </c>
    </row>
    <row r="32" spans="1:5" x14ac:dyDescent="0.55000000000000004">
      <c r="A32">
        <v>8</v>
      </c>
      <c r="B32" s="1">
        <v>66.498000000000005</v>
      </c>
      <c r="C32">
        <v>2.3999999999999998E-3</v>
      </c>
      <c r="D32" s="1">
        <f>B29/B32</f>
        <v>2.2374056362597368</v>
      </c>
      <c r="E32" s="2">
        <f>B29/(Table14[[#This Row],[Tempo (S)]]*8)</f>
        <v>0.2796757045324671</v>
      </c>
    </row>
    <row r="57" spans="1:5" x14ac:dyDescent="0.55000000000000004">
      <c r="A57" t="s">
        <v>0</v>
      </c>
      <c r="B57" t="s">
        <v>1</v>
      </c>
      <c r="C57" t="s">
        <v>4</v>
      </c>
      <c r="D57" t="s">
        <v>2</v>
      </c>
      <c r="E57" t="s">
        <v>3</v>
      </c>
    </row>
    <row r="58" spans="1:5" x14ac:dyDescent="0.55000000000000004">
      <c r="A58">
        <v>1</v>
      </c>
      <c r="B58" s="1">
        <v>148.036</v>
      </c>
      <c r="C58">
        <v>9.5999999999999992E-3</v>
      </c>
      <c r="D58">
        <f>B58/B58</f>
        <v>1</v>
      </c>
      <c r="E58" s="2">
        <f>Table145[[#This Row],[Tempo (S)]]/(Table145[[#This Row],[Tempo (S)]]*1)</f>
        <v>1</v>
      </c>
    </row>
    <row r="59" spans="1:5" x14ac:dyDescent="0.55000000000000004">
      <c r="A59">
        <v>2</v>
      </c>
      <c r="B59" s="1">
        <v>191.94399999999999</v>
      </c>
      <c r="C59">
        <v>6.1000000000000004E-3</v>
      </c>
      <c r="D59" s="1">
        <f>B58/B59</f>
        <v>0.77124578001917232</v>
      </c>
      <c r="E59" s="2">
        <f>B58/(Table145[[#This Row],[Tempo (S)]]*2)</f>
        <v>0.38562289000958616</v>
      </c>
    </row>
    <row r="60" spans="1:5" x14ac:dyDescent="0.55000000000000004">
      <c r="A60">
        <v>4</v>
      </c>
      <c r="B60" s="1">
        <v>67.671000000000006</v>
      </c>
      <c r="C60">
        <v>4.1999999999999997E-3</v>
      </c>
      <c r="D60" s="1">
        <f>B58/B60</f>
        <v>2.1875840463418599</v>
      </c>
      <c r="E60" s="2">
        <f>B58/(Table145[[#This Row],[Tempo (S)]]*4)</f>
        <v>0.54689601158546497</v>
      </c>
    </row>
    <row r="61" spans="1:5" x14ac:dyDescent="0.55000000000000004">
      <c r="A61">
        <v>8</v>
      </c>
      <c r="B61" s="1">
        <v>64.626999999999995</v>
      </c>
      <c r="C61">
        <v>3.8999999999999998E-3</v>
      </c>
      <c r="D61" s="1">
        <f>B58/B61</f>
        <v>2.2906215668373902</v>
      </c>
      <c r="E61" s="2">
        <f>B58/(Table145[[#This Row],[Tempo (S)]]*8)</f>
        <v>0.28632769585467377</v>
      </c>
    </row>
  </sheetData>
  <pageMargins left="0.7" right="0.7" top="0.75" bottom="0.75" header="0.3" footer="0.3"/>
  <pageSetup orientation="portrait" horizontalDpi="300" verticalDpi="3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Autuori</dc:creator>
  <cp:lastModifiedBy>Raphaela Autuori</cp:lastModifiedBy>
  <dcterms:created xsi:type="dcterms:W3CDTF">2020-12-03T18:29:43Z</dcterms:created>
  <dcterms:modified xsi:type="dcterms:W3CDTF">2021-01-13T00:43:05Z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b4dabbcb-dc96-4b7e-a7b0-8825a51085c2</vt:lpwstr>
  </property>
</Properties>
</file>