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151" documentId="11_9248486D44C93C52631DEA188F3E8C1851038387" xr6:coauthVersionLast="47" xr6:coauthVersionMax="47" xr10:uidLastSave="{A0847D4D-9A9D-42A1-8B47-9A6D0C7255E6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9" i="1"/>
  <c r="B18" i="1"/>
  <c r="B17" i="1"/>
  <c r="B15" i="1"/>
  <c r="B20" i="1"/>
  <c r="D21" i="1"/>
  <c r="D22" i="1" s="1"/>
  <c r="B22" i="1"/>
  <c r="D15" i="1"/>
  <c r="D13" i="1"/>
  <c r="B13" i="1"/>
  <c r="C3" i="1" l="1"/>
  <c r="C4" i="1"/>
  <c r="C5" i="1"/>
  <c r="C6" i="1"/>
  <c r="C7" i="1"/>
  <c r="C8" i="1"/>
  <c r="C9" i="1"/>
  <c r="C10" i="1"/>
  <c r="C11" i="1"/>
  <c r="C2" i="1"/>
  <c r="C14" i="1" s="1"/>
  <c r="B14" i="1" s="1"/>
  <c r="E3" i="1"/>
  <c r="E4" i="1"/>
  <c r="E5" i="1"/>
  <c r="E6" i="1"/>
  <c r="E7" i="1"/>
  <c r="E8" i="1"/>
  <c r="E9" i="1"/>
  <c r="E10" i="1"/>
  <c r="E11" i="1"/>
  <c r="E2" i="1"/>
  <c r="E14" i="1" s="1"/>
  <c r="D14" i="1" s="1"/>
</calcChain>
</file>

<file path=xl/sharedStrings.xml><?xml version="1.0" encoding="utf-8"?>
<sst xmlns="http://schemas.openxmlformats.org/spreadsheetml/2006/main" count="18" uniqueCount="18">
  <si>
    <t>Gliceryna</t>
  </si>
  <si>
    <t xml:space="preserve">olej </t>
  </si>
  <si>
    <t>olej</t>
  </si>
  <si>
    <t>kulka</t>
  </si>
  <si>
    <t>gliceryna</t>
  </si>
  <si>
    <t>gestosc[kg/m3]</t>
  </si>
  <si>
    <t xml:space="preserve">Przyspieszenie </t>
  </si>
  <si>
    <t>1. sr opadanie[m]</t>
  </si>
  <si>
    <t>2. Sr czas[s]</t>
  </si>
  <si>
    <t>3. błąd kwadratowy</t>
  </si>
  <si>
    <t>4. lepkosc</t>
  </si>
  <si>
    <t>5.niepewnosci</t>
  </si>
  <si>
    <t>ur</t>
  </si>
  <si>
    <t>uL</t>
  </si>
  <si>
    <t>ut</t>
  </si>
  <si>
    <t>uR</t>
  </si>
  <si>
    <t>6.niepewnosc zl</t>
  </si>
  <si>
    <t>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</si>
</sst>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1" sqref="B21"/>
    </sheetView>
  </sheetViews>
  <sheetFormatPr defaultRowHeight="15"/>
  <cols>
    <col min="1" max="1" width="18.5703125" bestFit="1" customWidth="1"/>
    <col min="4" max="4" width="12.5703125" bestFit="1" customWidth="1"/>
    <col min="8" max="8" width="14.7109375" bestFit="1" customWidth="1"/>
  </cols>
  <sheetData>
    <row r="1" spans="1:11">
      <c r="B1" s="2" t="s">
        <v>0</v>
      </c>
      <c r="D1" s="3" t="s">
        <v>1</v>
      </c>
      <c r="I1" s="3" t="s">
        <v>2</v>
      </c>
      <c r="J1" t="s">
        <v>3</v>
      </c>
      <c r="K1" t="s">
        <v>4</v>
      </c>
    </row>
    <row r="2" spans="1:11">
      <c r="B2">
        <v>1.78</v>
      </c>
      <c r="C2">
        <f>(B2-$B$13)^2</f>
        <v>2.5000000000000044E-3</v>
      </c>
      <c r="D2">
        <v>2.72</v>
      </c>
      <c r="E2">
        <f>(D2-$D$13)^2</f>
        <v>1.3688999999999894E-2</v>
      </c>
      <c r="H2" t="s">
        <v>5</v>
      </c>
      <c r="I2">
        <v>886</v>
      </c>
      <c r="J2">
        <v>7875</v>
      </c>
      <c r="K2">
        <v>1260</v>
      </c>
    </row>
    <row r="3" spans="1:11">
      <c r="B3">
        <v>1.79</v>
      </c>
      <c r="C3">
        <f>(B3-$B$13)^2</f>
        <v>3.6000000000000064E-3</v>
      </c>
      <c r="D3">
        <v>2.82</v>
      </c>
      <c r="E3">
        <f>(D3-$D$13)^2</f>
        <v>2.8899999999999672E-4</v>
      </c>
    </row>
    <row r="4" spans="1:11">
      <c r="B4">
        <v>1.66</v>
      </c>
      <c r="C4">
        <f>(B4-$B$13)^2</f>
        <v>4.9000000000000085E-3</v>
      </c>
      <c r="D4">
        <v>2.92</v>
      </c>
      <c r="E4">
        <f>(D4-$D$13)^2</f>
        <v>6.8890000000000305E-3</v>
      </c>
      <c r="J4">
        <v>2E-3</v>
      </c>
    </row>
    <row r="5" spans="1:11">
      <c r="B5">
        <v>1.65</v>
      </c>
      <c r="C5">
        <f>(B5-$B$13)^2</f>
        <v>6.4000000000000116E-3</v>
      </c>
      <c r="D5">
        <v>2.84</v>
      </c>
      <c r="E5">
        <f>(D5-$D$13)^2</f>
        <v>9.0000000000006829E-6</v>
      </c>
    </row>
    <row r="6" spans="1:11">
      <c r="B6">
        <v>1.78</v>
      </c>
      <c r="C6">
        <f>(B6-$B$13)^2</f>
        <v>2.5000000000000044E-3</v>
      </c>
      <c r="D6">
        <v>2.85</v>
      </c>
      <c r="E6">
        <f>(D6-$D$13)^2</f>
        <v>1.6900000000000896E-4</v>
      </c>
    </row>
    <row r="7" spans="1:11">
      <c r="B7">
        <v>1.79</v>
      </c>
      <c r="C7">
        <f>(B7-$B$13)^2</f>
        <v>3.6000000000000064E-3</v>
      </c>
      <c r="D7">
        <v>2.8</v>
      </c>
      <c r="E7">
        <f>(D7-$D$13)^2</f>
        <v>1.3689999999999941E-3</v>
      </c>
    </row>
    <row r="8" spans="1:11">
      <c r="B8">
        <v>1.72</v>
      </c>
      <c r="C8">
        <f>(B8-$B$13)^2</f>
        <v>1.0000000000000018E-4</v>
      </c>
      <c r="D8">
        <v>2.85</v>
      </c>
      <c r="E8">
        <f>(D8-$D$13)^2</f>
        <v>1.6900000000000896E-4</v>
      </c>
      <c r="H8" t="s">
        <v>6</v>
      </c>
    </row>
    <row r="9" spans="1:11">
      <c r="B9">
        <v>1.73</v>
      </c>
      <c r="C9">
        <f>(B9-$B$13)^2</f>
        <v>0</v>
      </c>
      <c r="D9">
        <v>2.86</v>
      </c>
      <c r="E9">
        <f>(D9-$D$13)^2</f>
        <v>5.2900000000000603E-4</v>
      </c>
      <c r="H9">
        <v>9.8123000000000005</v>
      </c>
    </row>
    <row r="10" spans="1:11">
      <c r="B10">
        <v>1.73</v>
      </c>
      <c r="C10">
        <f>(B10-$B$13)^2</f>
        <v>0</v>
      </c>
      <c r="D10">
        <v>2.79</v>
      </c>
      <c r="E10">
        <f>(D10-$D$13)^2</f>
        <v>2.2089999999999727E-3</v>
      </c>
    </row>
    <row r="11" spans="1:11">
      <c r="B11">
        <v>1.67</v>
      </c>
      <c r="C11">
        <f>(B11-$B$13)^2</f>
        <v>3.6000000000000064E-3</v>
      </c>
      <c r="D11">
        <v>2.92</v>
      </c>
      <c r="E11">
        <f>(D11-$D$13)^2</f>
        <v>6.8890000000000305E-3</v>
      </c>
    </row>
    <row r="12" spans="1:11">
      <c r="A12" t="s">
        <v>7</v>
      </c>
      <c r="B12" s="2">
        <v>0.68</v>
      </c>
      <c r="D12" s="3">
        <v>0.68600000000000005</v>
      </c>
    </row>
    <row r="13" spans="1:11">
      <c r="A13" t="s">
        <v>8</v>
      </c>
      <c r="B13" s="1">
        <f>AVERAGE(B2:B11)</f>
        <v>1.73</v>
      </c>
      <c r="D13" s="3">
        <f>AVERAGE(D2:D11)</f>
        <v>2.8369999999999997</v>
      </c>
    </row>
    <row r="14" spans="1:11">
      <c r="A14" t="s">
        <v>9</v>
      </c>
      <c r="B14" s="2">
        <f>SQRT(C14/90)</f>
        <v>1.7384539747207078E-2</v>
      </c>
      <c r="C14">
        <f>SUM(C2:C13)</f>
        <v>2.7200000000000051E-2</v>
      </c>
      <c r="D14" s="3">
        <f>SQRT(E14/90)</f>
        <v>1.8917951498216932E-2</v>
      </c>
      <c r="E14">
        <f>SUM(E2:E13)</f>
        <v>3.2209999999999947E-2</v>
      </c>
    </row>
    <row r="15" spans="1:11">
      <c r="A15" t="s">
        <v>10</v>
      </c>
      <c r="B15" s="4">
        <f>(2*H9*(J2-K2)*J4*J4*B13)/(9*B12*(1+2.4*(J4/0.022)))</f>
        <v>0.12049616392888499</v>
      </c>
      <c r="D15" s="3">
        <f>(2*H9*(J2-I2)*J4*J4*D13)/(9*D12*(1+2.4*(J4/0.022)))</f>
        <v>0.206945717069937</v>
      </c>
    </row>
    <row r="16" spans="1:11">
      <c r="A16" t="s">
        <v>11</v>
      </c>
    </row>
    <row r="17" spans="1:4">
      <c r="A17" t="s">
        <v>12</v>
      </c>
      <c r="B17">
        <f>0.00002/SQRT(3)</f>
        <v>1.1547005383792517E-5</v>
      </c>
    </row>
    <row r="18" spans="1:4">
      <c r="A18" t="s">
        <v>13</v>
      </c>
      <c r="B18">
        <f>0.001/SQRT(3)</f>
        <v>5.773502691896258E-4</v>
      </c>
    </row>
    <row r="19" spans="1:4">
      <c r="A19" t="s">
        <v>14</v>
      </c>
      <c r="B19">
        <f>0.16/SQRT(3)</f>
        <v>9.2376043070340128E-2</v>
      </c>
    </row>
    <row r="20" spans="1:4">
      <c r="A20" t="s">
        <v>15</v>
      </c>
      <c r="B20">
        <f>0.0005/SQRT(3)</f>
        <v>2.886751345948129E-4</v>
      </c>
    </row>
    <row r="21" spans="1:4">
      <c r="A21" t="s">
        <v>16</v>
      </c>
      <c r="B21" s="2">
        <f>SQRT((3*$B$17/$J$4)^2+($B$18/B12)^2+($B$19/B13)^2+($B$20/0.022)^2)</f>
        <v>5.7654916973896096E-2</v>
      </c>
      <c r="D21" s="3">
        <f t="shared" ref="C21:D21" si="0">SQRT((3*$B$17/$J$4)^2+($B$18/D12)^2+($B$19/D13)^2+($B$20/0.022)^2)</f>
        <v>3.9155006177132128E-2</v>
      </c>
    </row>
    <row r="22" spans="1:4">
      <c r="A22" t="s">
        <v>17</v>
      </c>
      <c r="B22" s="2">
        <f>B15*B21</f>
        <v>6.9471963269928374E-3</v>
      </c>
      <c r="D22" s="3">
        <f t="shared" ref="C22:D22" si="1">D15*D21</f>
        <v>8.1029608302044202E-3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Niski Rafał</cp:lastModifiedBy>
  <cp:revision/>
  <dcterms:created xsi:type="dcterms:W3CDTF">2023-05-27T09:05:30Z</dcterms:created>
  <dcterms:modified xsi:type="dcterms:W3CDTF">2023-06-20T16:05:53Z</dcterms:modified>
  <cp:category/>
  <cp:contentStatus/>
</cp:coreProperties>
</file>