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A\Desktop\"/>
    </mc:Choice>
  </mc:AlternateContent>
  <xr:revisionPtr revIDLastSave="0" documentId="13_ncr:1_{36D60162-2689-4933-A32A-A598D2CC1690}" xr6:coauthVersionLast="47" xr6:coauthVersionMax="47" xr10:uidLastSave="{00000000-0000-0000-0000-000000000000}"/>
  <bookViews>
    <workbookView xWindow="-120" yWindow="-120" windowWidth="20730" windowHeight="11160" firstSheet="2" activeTab="5" xr2:uid="{00000000-000D-0000-FFFF-FFFF00000000}"/>
  </bookViews>
  <sheets>
    <sheet name="Data" sheetId="2" r:id="rId1"/>
    <sheet name="top 5" sheetId="6" r:id="rId2"/>
    <sheet name="content score" sheetId="5" r:id="rId3"/>
    <sheet name="category score" sheetId="4" r:id="rId4"/>
    <sheet name="reaction score" sheetId="3" r:id="rId5"/>
    <sheet name="charts" sheetId="7" r:id="rId6"/>
  </sheets>
  <externalReferences>
    <externalReference r:id="rId7"/>
  </externalReferences>
  <definedNames>
    <definedName name="Slicer_Content_Type">#N/A</definedName>
    <definedName name="Slicer_Reaction_Type">#N/A</definedName>
    <definedName name="Slicer_Top_5_category">#N/A</definedName>
  </definedNames>
  <calcPr calcId="191029"/>
  <pivotCaches>
    <pivotCache cacheId="28" r:id="rId8"/>
    <pivotCache cacheId="32" r:id="rId9"/>
  </pivotCaches>
  <extLst>
    <ext xmlns:x14="http://schemas.microsoft.com/office/spreadsheetml/2009/9/main" uri="{BBE1A952-AA13-448e-AADC-164F8A28A991}">
      <x14:slicerCaches>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964" i="2" l="1"/>
  <c r="E964" i="2" a="1"/>
  <c r="E964" i="2" s="1"/>
  <c r="H963" i="2"/>
  <c r="F963" i="2"/>
  <c r="E963" i="2" a="1"/>
  <c r="E963" i="2" s="1"/>
  <c r="G963" i="2" s="1"/>
  <c r="F962" i="2"/>
  <c r="E962" i="2"/>
  <c r="E962" i="2" a="1"/>
  <c r="F961" i="2"/>
  <c r="E961" i="2"/>
  <c r="E961" i="2" a="1"/>
  <c r="G960" i="2"/>
  <c r="F960" i="2"/>
  <c r="E960" i="2" a="1"/>
  <c r="E960" i="2" s="1"/>
  <c r="H960" i="2" s="1"/>
  <c r="H959" i="2"/>
  <c r="G959" i="2"/>
  <c r="F959" i="2"/>
  <c r="E959" i="2" a="1"/>
  <c r="E959" i="2" s="1"/>
  <c r="H958" i="2"/>
  <c r="F958" i="2"/>
  <c r="E958" i="2"/>
  <c r="G958" i="2" s="1"/>
  <c r="E958" i="2" a="1"/>
  <c r="F957" i="2"/>
  <c r="E957" i="2"/>
  <c r="E957" i="2" a="1"/>
  <c r="F956" i="2"/>
  <c r="E956" i="2" a="1"/>
  <c r="E956" i="2" s="1"/>
  <c r="F955" i="2"/>
  <c r="E955" i="2" a="1"/>
  <c r="E955" i="2" s="1"/>
  <c r="F954" i="2"/>
  <c r="E954" i="2" a="1"/>
  <c r="E954" i="2" s="1"/>
  <c r="F953" i="2"/>
  <c r="E953" i="2"/>
  <c r="E953" i="2" a="1"/>
  <c r="G952" i="2"/>
  <c r="F952" i="2"/>
  <c r="E952" i="2" a="1"/>
  <c r="E952" i="2" s="1"/>
  <c r="H952" i="2" s="1"/>
  <c r="H951" i="2"/>
  <c r="G951" i="2"/>
  <c r="F951" i="2"/>
  <c r="E951" i="2" a="1"/>
  <c r="E951" i="2" s="1"/>
  <c r="F950" i="2"/>
  <c r="E950" i="2"/>
  <c r="E950" i="2" a="1"/>
  <c r="F949" i="2"/>
  <c r="E949" i="2"/>
  <c r="E949" i="2" a="1"/>
  <c r="F948" i="2"/>
  <c r="E948" i="2" a="1"/>
  <c r="E948" i="2" s="1"/>
  <c r="H947" i="2"/>
  <c r="F947" i="2"/>
  <c r="E947" i="2" a="1"/>
  <c r="E947" i="2" s="1"/>
  <c r="G947" i="2" s="1"/>
  <c r="F946" i="2"/>
  <c r="E946" i="2"/>
  <c r="E946" i="2" a="1"/>
  <c r="F945" i="2"/>
  <c r="E945" i="2"/>
  <c r="E945" i="2" a="1"/>
  <c r="G944" i="2"/>
  <c r="F944" i="2"/>
  <c r="E944" i="2" a="1"/>
  <c r="E944" i="2" s="1"/>
  <c r="H944" i="2" s="1"/>
  <c r="H943" i="2"/>
  <c r="G943" i="2"/>
  <c r="F943" i="2"/>
  <c r="E943" i="2" a="1"/>
  <c r="E943" i="2" s="1"/>
  <c r="H942" i="2"/>
  <c r="F942" i="2"/>
  <c r="E942" i="2"/>
  <c r="G942" i="2" s="1"/>
  <c r="E942" i="2" a="1"/>
  <c r="F941" i="2"/>
  <c r="E941" i="2"/>
  <c r="E941" i="2" a="1"/>
  <c r="F940" i="2"/>
  <c r="E940" i="2" a="1"/>
  <c r="E940" i="2" s="1"/>
  <c r="F939" i="2"/>
  <c r="E939" i="2" a="1"/>
  <c r="E939" i="2" s="1"/>
  <c r="F938" i="2"/>
  <c r="E938" i="2" a="1"/>
  <c r="E938" i="2" s="1"/>
  <c r="F937" i="2"/>
  <c r="E937" i="2"/>
  <c r="E937" i="2" a="1"/>
  <c r="G936" i="2"/>
  <c r="F936" i="2"/>
  <c r="E936" i="2" a="1"/>
  <c r="E936" i="2" s="1"/>
  <c r="H936" i="2" s="1"/>
  <c r="H935" i="2"/>
  <c r="G935" i="2"/>
  <c r="F935" i="2"/>
  <c r="E935" i="2" a="1"/>
  <c r="E935" i="2" s="1"/>
  <c r="F934" i="2"/>
  <c r="E934" i="2"/>
  <c r="E934" i="2" a="1"/>
  <c r="F933" i="2"/>
  <c r="E933" i="2"/>
  <c r="E933" i="2" a="1"/>
  <c r="F932" i="2"/>
  <c r="E932" i="2"/>
  <c r="E932" i="2" a="1"/>
  <c r="G931" i="2"/>
  <c r="F931" i="2"/>
  <c r="E931" i="2" a="1"/>
  <c r="E931" i="2" s="1"/>
  <c r="H931" i="2" s="1"/>
  <c r="G930" i="2"/>
  <c r="F930" i="2"/>
  <c r="E930" i="2"/>
  <c r="H930" i="2" s="1"/>
  <c r="E930" i="2" a="1"/>
  <c r="H929" i="2"/>
  <c r="F929" i="2"/>
  <c r="E929" i="2"/>
  <c r="G929" i="2" s="1"/>
  <c r="E929" i="2" a="1"/>
  <c r="G928" i="2"/>
  <c r="F928" i="2"/>
  <c r="E928" i="2"/>
  <c r="H928" i="2" s="1"/>
  <c r="E928" i="2" a="1"/>
  <c r="H927" i="2"/>
  <c r="G927" i="2"/>
  <c r="F927" i="2"/>
  <c r="E927" i="2" a="1"/>
  <c r="E927" i="2" s="1"/>
  <c r="H926" i="2"/>
  <c r="G926" i="2"/>
  <c r="F926" i="2"/>
  <c r="E926" i="2" a="1"/>
  <c r="E926" i="2" s="1"/>
  <c r="H925" i="2"/>
  <c r="F925" i="2"/>
  <c r="E925" i="2" a="1"/>
  <c r="E925" i="2" s="1"/>
  <c r="G925" i="2" s="1"/>
  <c r="G924" i="2"/>
  <c r="F924" i="2"/>
  <c r="E924" i="2"/>
  <c r="H924" i="2" s="1"/>
  <c r="E924" i="2" a="1"/>
  <c r="H923" i="2"/>
  <c r="G923" i="2"/>
  <c r="F923" i="2"/>
  <c r="E923" i="2" a="1"/>
  <c r="E923" i="2" s="1"/>
  <c r="F922" i="2"/>
  <c r="E922" i="2" a="1"/>
  <c r="E922" i="2" s="1"/>
  <c r="F921" i="2"/>
  <c r="E921" i="2" a="1"/>
  <c r="E921" i="2" s="1"/>
  <c r="G920" i="2"/>
  <c r="F920" i="2"/>
  <c r="E920" i="2"/>
  <c r="H920" i="2" s="1"/>
  <c r="E920" i="2" a="1"/>
  <c r="H919" i="2"/>
  <c r="F919" i="2"/>
  <c r="E919" i="2" a="1"/>
  <c r="E919" i="2" s="1"/>
  <c r="G919" i="2" s="1"/>
  <c r="F918" i="2"/>
  <c r="E918" i="2"/>
  <c r="E918" i="2" a="1"/>
  <c r="F917" i="2"/>
  <c r="E917" i="2" a="1"/>
  <c r="E917" i="2" s="1"/>
  <c r="F916" i="2"/>
  <c r="E916" i="2"/>
  <c r="E916" i="2" a="1"/>
  <c r="G915" i="2"/>
  <c r="F915" i="2"/>
  <c r="E915" i="2" a="1"/>
  <c r="E915" i="2" s="1"/>
  <c r="H915" i="2" s="1"/>
  <c r="G914" i="2"/>
  <c r="F914" i="2"/>
  <c r="E914" i="2"/>
  <c r="H914" i="2" s="1"/>
  <c r="E914" i="2" a="1"/>
  <c r="H913" i="2"/>
  <c r="F913" i="2"/>
  <c r="E913" i="2"/>
  <c r="G913" i="2" s="1"/>
  <c r="E913" i="2" a="1"/>
  <c r="G912" i="2"/>
  <c r="F912" i="2"/>
  <c r="E912" i="2"/>
  <c r="H912" i="2" s="1"/>
  <c r="E912" i="2" a="1"/>
  <c r="H911" i="2"/>
  <c r="G911" i="2"/>
  <c r="F911" i="2"/>
  <c r="E911" i="2" a="1"/>
  <c r="E911" i="2" s="1"/>
  <c r="H910" i="2"/>
  <c r="G910" i="2"/>
  <c r="F910" i="2"/>
  <c r="E910" i="2" a="1"/>
  <c r="E910" i="2" s="1"/>
  <c r="H909" i="2"/>
  <c r="F909" i="2"/>
  <c r="E909" i="2" a="1"/>
  <c r="E909" i="2" s="1"/>
  <c r="G909" i="2" s="1"/>
  <c r="G908" i="2"/>
  <c r="F908" i="2"/>
  <c r="E908" i="2"/>
  <c r="H908" i="2" s="1"/>
  <c r="E908" i="2" a="1"/>
  <c r="H907" i="2"/>
  <c r="G907" i="2"/>
  <c r="F907" i="2"/>
  <c r="E907" i="2" a="1"/>
  <c r="E907" i="2" s="1"/>
  <c r="F906" i="2"/>
  <c r="E906" i="2" a="1"/>
  <c r="E906" i="2" s="1"/>
  <c r="F905" i="2"/>
  <c r="E905" i="2" a="1"/>
  <c r="E905" i="2" s="1"/>
  <c r="G904" i="2"/>
  <c r="F904" i="2"/>
  <c r="E904" i="2"/>
  <c r="H904" i="2" s="1"/>
  <c r="E904" i="2" a="1"/>
  <c r="H903" i="2"/>
  <c r="F903" i="2"/>
  <c r="E903" i="2" a="1"/>
  <c r="E903" i="2" s="1"/>
  <c r="G903" i="2" s="1"/>
  <c r="F902" i="2"/>
  <c r="E902" i="2"/>
  <c r="E902" i="2" a="1"/>
  <c r="F901" i="2"/>
  <c r="E901" i="2" a="1"/>
  <c r="E901" i="2" s="1"/>
  <c r="F900" i="2"/>
  <c r="E900" i="2"/>
  <c r="E900" i="2" a="1"/>
  <c r="G899" i="2"/>
  <c r="F899" i="2"/>
  <c r="E899" i="2" a="1"/>
  <c r="E899" i="2" s="1"/>
  <c r="H899" i="2" s="1"/>
  <c r="G898" i="2"/>
  <c r="F898" i="2"/>
  <c r="E898" i="2"/>
  <c r="H898" i="2" s="1"/>
  <c r="E898" i="2" a="1"/>
  <c r="H897" i="2"/>
  <c r="F897" i="2"/>
  <c r="E897" i="2"/>
  <c r="G897" i="2" s="1"/>
  <c r="E897" i="2" a="1"/>
  <c r="G896" i="2"/>
  <c r="F896" i="2"/>
  <c r="E896" i="2"/>
  <c r="H896" i="2" s="1"/>
  <c r="E896" i="2" a="1"/>
  <c r="H895" i="2"/>
  <c r="G895" i="2"/>
  <c r="F895" i="2"/>
  <c r="E895" i="2" a="1"/>
  <c r="E895" i="2" s="1"/>
  <c r="H894" i="2"/>
  <c r="G894" i="2"/>
  <c r="F894" i="2"/>
  <c r="E894" i="2" a="1"/>
  <c r="E894" i="2" s="1"/>
  <c r="H893" i="2"/>
  <c r="F893" i="2"/>
  <c r="E893" i="2" a="1"/>
  <c r="E893" i="2" s="1"/>
  <c r="G893" i="2" s="1"/>
  <c r="G892" i="2"/>
  <c r="F892" i="2"/>
  <c r="E892" i="2"/>
  <c r="H892" i="2" s="1"/>
  <c r="E892" i="2" a="1"/>
  <c r="H891" i="2"/>
  <c r="G891" i="2"/>
  <c r="F891" i="2"/>
  <c r="E891" i="2" a="1"/>
  <c r="E891" i="2" s="1"/>
  <c r="G890" i="2"/>
  <c r="F890" i="2"/>
  <c r="E890" i="2" a="1"/>
  <c r="E890" i="2" s="1"/>
  <c r="H890" i="2" s="1"/>
  <c r="F889" i="2"/>
  <c r="E889" i="2" a="1"/>
  <c r="E889" i="2" s="1"/>
  <c r="G888" i="2"/>
  <c r="F888" i="2"/>
  <c r="E888" i="2"/>
  <c r="H888" i="2" s="1"/>
  <c r="E888" i="2" a="1"/>
  <c r="H887" i="2"/>
  <c r="F887" i="2"/>
  <c r="E887" i="2" a="1"/>
  <c r="E887" i="2" s="1"/>
  <c r="G887" i="2" s="1"/>
  <c r="H886" i="2"/>
  <c r="F886" i="2"/>
  <c r="E886" i="2"/>
  <c r="G886" i="2" s="1"/>
  <c r="E886" i="2" a="1"/>
  <c r="F885" i="2"/>
  <c r="E885" i="2" a="1"/>
  <c r="E885" i="2" s="1"/>
  <c r="F884" i="2"/>
  <c r="E884" i="2"/>
  <c r="E884" i="2" a="1"/>
  <c r="F883" i="2"/>
  <c r="E883" i="2" a="1"/>
  <c r="E883" i="2" s="1"/>
  <c r="G882" i="2"/>
  <c r="F882" i="2"/>
  <c r="E882" i="2"/>
  <c r="H882" i="2" s="1"/>
  <c r="E882" i="2" a="1"/>
  <c r="H881" i="2"/>
  <c r="F881" i="2"/>
  <c r="E881" i="2"/>
  <c r="G881" i="2" s="1"/>
  <c r="E881" i="2" a="1"/>
  <c r="G880" i="2"/>
  <c r="F880" i="2"/>
  <c r="E880" i="2"/>
  <c r="H880" i="2" s="1"/>
  <c r="E880" i="2" a="1"/>
  <c r="H879" i="2"/>
  <c r="G879" i="2"/>
  <c r="F879" i="2"/>
  <c r="E879" i="2" a="1"/>
  <c r="E879" i="2" s="1"/>
  <c r="F878" i="2"/>
  <c r="E878" i="2" a="1"/>
  <c r="E878" i="2" s="1"/>
  <c r="H877" i="2"/>
  <c r="F877" i="2"/>
  <c r="E877" i="2" a="1"/>
  <c r="E877" i="2" s="1"/>
  <c r="G877" i="2" s="1"/>
  <c r="G876" i="2"/>
  <c r="F876" i="2"/>
  <c r="E876" i="2"/>
  <c r="H876" i="2" s="1"/>
  <c r="E876" i="2" a="1"/>
  <c r="H875" i="2"/>
  <c r="G875" i="2"/>
  <c r="F875" i="2"/>
  <c r="E875" i="2" a="1"/>
  <c r="E875" i="2" s="1"/>
  <c r="H874" i="2"/>
  <c r="F874" i="2"/>
  <c r="E874" i="2" a="1"/>
  <c r="E874" i="2" s="1"/>
  <c r="G874" i="2" s="1"/>
  <c r="H873" i="2"/>
  <c r="F873" i="2"/>
  <c r="E873" i="2" a="1"/>
  <c r="E873" i="2" s="1"/>
  <c r="G873" i="2" s="1"/>
  <c r="G872" i="2"/>
  <c r="F872" i="2"/>
  <c r="E872" i="2"/>
  <c r="H872" i="2" s="1"/>
  <c r="E872" i="2" a="1"/>
  <c r="H871" i="2"/>
  <c r="F871" i="2"/>
  <c r="E871" i="2" a="1"/>
  <c r="E871" i="2" s="1"/>
  <c r="G871" i="2" s="1"/>
  <c r="F870" i="2"/>
  <c r="E870" i="2"/>
  <c r="E870" i="2" a="1"/>
  <c r="F869" i="2"/>
  <c r="E869" i="2" a="1"/>
  <c r="E869" i="2" s="1"/>
  <c r="F868" i="2"/>
  <c r="E868" i="2"/>
  <c r="E868" i="2" a="1"/>
  <c r="G867" i="2"/>
  <c r="F867" i="2"/>
  <c r="E867" i="2" a="1"/>
  <c r="E867" i="2" s="1"/>
  <c r="H867" i="2" s="1"/>
  <c r="G866" i="2"/>
  <c r="F866" i="2"/>
  <c r="E866" i="2"/>
  <c r="H866" i="2" s="1"/>
  <c r="E866" i="2" a="1"/>
  <c r="H865" i="2"/>
  <c r="F865" i="2"/>
  <c r="E865" i="2"/>
  <c r="G865" i="2" s="1"/>
  <c r="E865" i="2" a="1"/>
  <c r="G864" i="2"/>
  <c r="F864" i="2"/>
  <c r="E864" i="2"/>
  <c r="H864" i="2" s="1"/>
  <c r="E864" i="2" a="1"/>
  <c r="H863" i="2"/>
  <c r="G863" i="2"/>
  <c r="F863" i="2"/>
  <c r="E863" i="2" a="1"/>
  <c r="E863" i="2" s="1"/>
  <c r="H862" i="2"/>
  <c r="G862" i="2"/>
  <c r="F862" i="2"/>
  <c r="E862" i="2" a="1"/>
  <c r="E862" i="2" s="1"/>
  <c r="H861" i="2"/>
  <c r="F861" i="2"/>
  <c r="E861" i="2" a="1"/>
  <c r="E861" i="2" s="1"/>
  <c r="G861" i="2" s="1"/>
  <c r="G860" i="2"/>
  <c r="F860" i="2"/>
  <c r="E860" i="2"/>
  <c r="H860" i="2" s="1"/>
  <c r="E860" i="2" a="1"/>
  <c r="H859" i="2"/>
  <c r="G859" i="2"/>
  <c r="F859" i="2"/>
  <c r="E859" i="2" a="1"/>
  <c r="E859" i="2" s="1"/>
  <c r="H858" i="2"/>
  <c r="G858" i="2"/>
  <c r="F858" i="2"/>
  <c r="E858" i="2" a="1"/>
  <c r="E858" i="2" s="1"/>
  <c r="F857" i="2"/>
  <c r="E857" i="2" a="1"/>
  <c r="E857" i="2" s="1"/>
  <c r="G856" i="2"/>
  <c r="F856" i="2"/>
  <c r="E856" i="2"/>
  <c r="H856" i="2" s="1"/>
  <c r="E856" i="2" a="1"/>
  <c r="H855" i="2"/>
  <c r="F855" i="2"/>
  <c r="E855" i="2" a="1"/>
  <c r="E855" i="2" s="1"/>
  <c r="G855" i="2" s="1"/>
  <c r="H854" i="2"/>
  <c r="F854" i="2"/>
  <c r="E854" i="2"/>
  <c r="G854" i="2" s="1"/>
  <c r="E854" i="2" a="1"/>
  <c r="F853" i="2"/>
  <c r="E853" i="2" a="1"/>
  <c r="E853" i="2" s="1"/>
  <c r="F852" i="2"/>
  <c r="E852" i="2"/>
  <c r="E852" i="2" a="1"/>
  <c r="F851" i="2"/>
  <c r="E851" i="2"/>
  <c r="E851" i="2" a="1"/>
  <c r="F850" i="2"/>
  <c r="E850" i="2" a="1"/>
  <c r="E850" i="2" s="1"/>
  <c r="F849" i="2"/>
  <c r="E849" i="2"/>
  <c r="E849" i="2" a="1"/>
  <c r="F848" i="2"/>
  <c r="E848" i="2" a="1"/>
  <c r="E848" i="2" s="1"/>
  <c r="F847" i="2"/>
  <c r="E847" i="2"/>
  <c r="E847" i="2" a="1"/>
  <c r="G846" i="2"/>
  <c r="F846" i="2"/>
  <c r="E846" i="2" a="1"/>
  <c r="E846" i="2" s="1"/>
  <c r="H846" i="2" s="1"/>
  <c r="F845" i="2"/>
  <c r="E845" i="2"/>
  <c r="E845" i="2" a="1"/>
  <c r="F844" i="2"/>
  <c r="E844" i="2"/>
  <c r="E844" i="2" a="1"/>
  <c r="F843" i="2"/>
  <c r="E843" i="2"/>
  <c r="E843" i="2" a="1"/>
  <c r="H842" i="2"/>
  <c r="G842" i="2"/>
  <c r="F842" i="2"/>
  <c r="E842" i="2" a="1"/>
  <c r="E842" i="2" s="1"/>
  <c r="H841" i="2"/>
  <c r="G841" i="2"/>
  <c r="F841" i="2"/>
  <c r="E841" i="2" a="1"/>
  <c r="E841" i="2" s="1"/>
  <c r="F840" i="2"/>
  <c r="E840" i="2" a="1"/>
  <c r="E840" i="2" s="1"/>
  <c r="G839" i="2"/>
  <c r="F839" i="2"/>
  <c r="E839" i="2"/>
  <c r="H839" i="2" s="1"/>
  <c r="E839" i="2" a="1"/>
  <c r="F838" i="2"/>
  <c r="E838" i="2" a="1"/>
  <c r="E838" i="2" s="1"/>
  <c r="F837" i="2"/>
  <c r="E837" i="2"/>
  <c r="E837" i="2" a="1"/>
  <c r="F836" i="2"/>
  <c r="E836" i="2"/>
  <c r="E836" i="2" a="1"/>
  <c r="F835" i="2"/>
  <c r="E835" i="2"/>
  <c r="E835" i="2" a="1"/>
  <c r="F834" i="2"/>
  <c r="E834" i="2" a="1"/>
  <c r="E834" i="2" s="1"/>
  <c r="F833" i="2"/>
  <c r="E833" i="2" a="1"/>
  <c r="E833" i="2" s="1"/>
  <c r="F832" i="2"/>
  <c r="E832" i="2" a="1"/>
  <c r="E832" i="2" s="1"/>
  <c r="F831" i="2"/>
  <c r="E831" i="2"/>
  <c r="E831" i="2" a="1"/>
  <c r="G830" i="2"/>
  <c r="F830" i="2"/>
  <c r="E830" i="2" a="1"/>
  <c r="E830" i="2" s="1"/>
  <c r="H830" i="2" s="1"/>
  <c r="F829" i="2"/>
  <c r="E829" i="2"/>
  <c r="E829" i="2" a="1"/>
  <c r="F828" i="2"/>
  <c r="E828" i="2"/>
  <c r="E828" i="2" a="1"/>
  <c r="F827" i="2"/>
  <c r="E827" i="2"/>
  <c r="E827" i="2" a="1"/>
  <c r="H826" i="2"/>
  <c r="G826" i="2"/>
  <c r="F826" i="2"/>
  <c r="E826" i="2" a="1"/>
  <c r="E826" i="2" s="1"/>
  <c r="H825" i="2"/>
  <c r="G825" i="2"/>
  <c r="F825" i="2"/>
  <c r="E825" i="2" a="1"/>
  <c r="E825" i="2" s="1"/>
  <c r="F824" i="2"/>
  <c r="E824" i="2" a="1"/>
  <c r="E824" i="2" s="1"/>
  <c r="G823" i="2"/>
  <c r="F823" i="2"/>
  <c r="E823" i="2"/>
  <c r="H823" i="2" s="1"/>
  <c r="E823" i="2" a="1"/>
  <c r="F822" i="2"/>
  <c r="E822" i="2" a="1"/>
  <c r="E822" i="2" s="1"/>
  <c r="F821" i="2"/>
  <c r="E821" i="2"/>
  <c r="E821" i="2" a="1"/>
  <c r="F820" i="2"/>
  <c r="E820" i="2"/>
  <c r="E820" i="2" a="1"/>
  <c r="F819" i="2"/>
  <c r="E819" i="2"/>
  <c r="E819" i="2" a="1"/>
  <c r="F818" i="2"/>
  <c r="E818" i="2" a="1"/>
  <c r="E818" i="2" s="1"/>
  <c r="F817" i="2"/>
  <c r="E817" i="2" a="1"/>
  <c r="E817" i="2" s="1"/>
  <c r="F816" i="2"/>
  <c r="E816" i="2" a="1"/>
  <c r="E816" i="2" s="1"/>
  <c r="F815" i="2"/>
  <c r="E815" i="2"/>
  <c r="E815" i="2" a="1"/>
  <c r="G814" i="2"/>
  <c r="F814" i="2"/>
  <c r="E814" i="2" a="1"/>
  <c r="E814" i="2" s="1"/>
  <c r="H814" i="2" s="1"/>
  <c r="F813" i="2"/>
  <c r="E813" i="2"/>
  <c r="E813" i="2" a="1"/>
  <c r="F812" i="2"/>
  <c r="E812" i="2"/>
  <c r="E812" i="2" a="1"/>
  <c r="F811" i="2"/>
  <c r="E811" i="2"/>
  <c r="E811" i="2" a="1"/>
  <c r="H810" i="2"/>
  <c r="G810" i="2"/>
  <c r="F810" i="2"/>
  <c r="E810" i="2" a="1"/>
  <c r="E810" i="2" s="1"/>
  <c r="G809" i="2"/>
  <c r="F809" i="2"/>
  <c r="E809" i="2" a="1"/>
  <c r="E809" i="2" s="1"/>
  <c r="H809" i="2" s="1"/>
  <c r="F808" i="2"/>
  <c r="E808" i="2" a="1"/>
  <c r="E808" i="2" s="1"/>
  <c r="G807" i="2"/>
  <c r="F807" i="2"/>
  <c r="E807" i="2"/>
  <c r="H807" i="2" s="1"/>
  <c r="E807" i="2" a="1"/>
  <c r="F806" i="2"/>
  <c r="E806" i="2" a="1"/>
  <c r="E806" i="2" s="1"/>
  <c r="F805" i="2"/>
  <c r="E805" i="2"/>
  <c r="E805" i="2" a="1"/>
  <c r="F804" i="2"/>
  <c r="E804" i="2"/>
  <c r="E804" i="2" a="1"/>
  <c r="F803" i="2"/>
  <c r="E803" i="2"/>
  <c r="E803" i="2" a="1"/>
  <c r="F802" i="2"/>
  <c r="E802" i="2" a="1"/>
  <c r="E802" i="2" s="1"/>
  <c r="F801" i="2"/>
  <c r="E801" i="2"/>
  <c r="E801" i="2" a="1"/>
  <c r="F800" i="2"/>
  <c r="E800" i="2" a="1"/>
  <c r="E800" i="2" s="1"/>
  <c r="F799" i="2"/>
  <c r="E799" i="2"/>
  <c r="E799" i="2" a="1"/>
  <c r="G798" i="2"/>
  <c r="F798" i="2"/>
  <c r="E798" i="2" a="1"/>
  <c r="E798" i="2" s="1"/>
  <c r="H798" i="2" s="1"/>
  <c r="F797" i="2"/>
  <c r="E797" i="2"/>
  <c r="E797" i="2" a="1"/>
  <c r="F796" i="2"/>
  <c r="E796" i="2"/>
  <c r="E796" i="2" a="1"/>
  <c r="F795" i="2"/>
  <c r="E795" i="2"/>
  <c r="E795" i="2" a="1"/>
  <c r="H794" i="2"/>
  <c r="G794" i="2"/>
  <c r="F794" i="2"/>
  <c r="E794" i="2" a="1"/>
  <c r="E794" i="2" s="1"/>
  <c r="G793" i="2"/>
  <c r="F793" i="2"/>
  <c r="E793" i="2" a="1"/>
  <c r="E793" i="2" s="1"/>
  <c r="H793" i="2" s="1"/>
  <c r="F792" i="2"/>
  <c r="E792" i="2" a="1"/>
  <c r="E792" i="2" s="1"/>
  <c r="G791" i="2"/>
  <c r="F791" i="2"/>
  <c r="E791" i="2"/>
  <c r="H791" i="2" s="1"/>
  <c r="E791" i="2" a="1"/>
  <c r="F790" i="2"/>
  <c r="E790" i="2" a="1"/>
  <c r="E790" i="2" s="1"/>
  <c r="F789" i="2"/>
  <c r="E789" i="2"/>
  <c r="E789" i="2" a="1"/>
  <c r="F788" i="2"/>
  <c r="E788" i="2"/>
  <c r="E788" i="2" a="1"/>
  <c r="F787" i="2"/>
  <c r="E787" i="2"/>
  <c r="E787" i="2" a="1"/>
  <c r="F786" i="2"/>
  <c r="E786" i="2" a="1"/>
  <c r="E786" i="2" s="1"/>
  <c r="F785" i="2"/>
  <c r="E785" i="2" a="1"/>
  <c r="E785" i="2" s="1"/>
  <c r="F784" i="2"/>
  <c r="E784" i="2" a="1"/>
  <c r="E784" i="2" s="1"/>
  <c r="F783" i="2"/>
  <c r="E783" i="2"/>
  <c r="E783" i="2" a="1"/>
  <c r="G782" i="2"/>
  <c r="F782" i="2"/>
  <c r="E782" i="2" a="1"/>
  <c r="E782" i="2" s="1"/>
  <c r="H782" i="2" s="1"/>
  <c r="F781" i="2"/>
  <c r="E781" i="2"/>
  <c r="E781" i="2" a="1"/>
  <c r="F780" i="2"/>
  <c r="E780" i="2"/>
  <c r="E780" i="2" a="1"/>
  <c r="F779" i="2"/>
  <c r="E779" i="2"/>
  <c r="E779" i="2" a="1"/>
  <c r="H778" i="2"/>
  <c r="G778" i="2"/>
  <c r="F778" i="2"/>
  <c r="E778" i="2" a="1"/>
  <c r="E778" i="2" s="1"/>
  <c r="F777" i="2"/>
  <c r="E777" i="2" a="1"/>
  <c r="E777" i="2" s="1"/>
  <c r="F776" i="2"/>
  <c r="E776" i="2" a="1"/>
  <c r="E776" i="2" s="1"/>
  <c r="G775" i="2"/>
  <c r="F775" i="2"/>
  <c r="E775" i="2"/>
  <c r="H775" i="2" s="1"/>
  <c r="E775" i="2" a="1"/>
  <c r="F774" i="2"/>
  <c r="E774" i="2" a="1"/>
  <c r="E774" i="2" s="1"/>
  <c r="F773" i="2"/>
  <c r="E773" i="2"/>
  <c r="E773" i="2" a="1"/>
  <c r="F772" i="2"/>
  <c r="E772" i="2" a="1"/>
  <c r="E772" i="2" s="1"/>
  <c r="F771" i="2"/>
  <c r="E771" i="2"/>
  <c r="E771" i="2" a="1"/>
  <c r="F770" i="2"/>
  <c r="E770" i="2" a="1"/>
  <c r="E770" i="2" s="1"/>
  <c r="F769" i="2"/>
  <c r="E769" i="2" a="1"/>
  <c r="E769" i="2" s="1"/>
  <c r="F768" i="2"/>
  <c r="E768" i="2" a="1"/>
  <c r="E768" i="2" s="1"/>
  <c r="F767" i="2"/>
  <c r="E767" i="2"/>
  <c r="E767" i="2" a="1"/>
  <c r="F766" i="2"/>
  <c r="E766" i="2" a="1"/>
  <c r="E766" i="2" s="1"/>
  <c r="F765" i="2"/>
  <c r="E765" i="2"/>
  <c r="E765" i="2" a="1"/>
  <c r="F764" i="2"/>
  <c r="E764" i="2"/>
  <c r="E764" i="2" a="1"/>
  <c r="F763" i="2"/>
  <c r="E763" i="2"/>
  <c r="E763" i="2" a="1"/>
  <c r="H762" i="2"/>
  <c r="G762" i="2"/>
  <c r="F762" i="2"/>
  <c r="E762" i="2" a="1"/>
  <c r="E762" i="2" s="1"/>
  <c r="F761" i="2"/>
  <c r="E761" i="2" a="1"/>
  <c r="E761" i="2" s="1"/>
  <c r="F760" i="2"/>
  <c r="E760" i="2" a="1"/>
  <c r="E760" i="2" s="1"/>
  <c r="G759" i="2"/>
  <c r="F759" i="2"/>
  <c r="E759" i="2"/>
  <c r="H759" i="2" s="1"/>
  <c r="E759" i="2" a="1"/>
  <c r="H758" i="2"/>
  <c r="F758" i="2"/>
  <c r="E758" i="2" a="1"/>
  <c r="E758" i="2" s="1"/>
  <c r="G758" i="2" s="1"/>
  <c r="F757" i="2"/>
  <c r="E757" i="2"/>
  <c r="E757" i="2" a="1"/>
  <c r="F756" i="2"/>
  <c r="E756" i="2" a="1"/>
  <c r="E756" i="2" s="1"/>
  <c r="F755" i="2"/>
  <c r="E755" i="2"/>
  <c r="E755" i="2" a="1"/>
  <c r="F754" i="2"/>
  <c r="E754" i="2" a="1"/>
  <c r="E754" i="2" s="1"/>
  <c r="F753" i="2"/>
  <c r="E753" i="2"/>
  <c r="E753" i="2" a="1"/>
  <c r="F752" i="2"/>
  <c r="E752" i="2" a="1"/>
  <c r="E752" i="2" s="1"/>
  <c r="F751" i="2"/>
  <c r="E751" i="2"/>
  <c r="E751" i="2" a="1"/>
  <c r="G750" i="2"/>
  <c r="F750" i="2"/>
  <c r="E750" i="2" a="1"/>
  <c r="E750" i="2" s="1"/>
  <c r="H750" i="2" s="1"/>
  <c r="F749" i="2"/>
  <c r="E749" i="2"/>
  <c r="E749" i="2" a="1"/>
  <c r="F748" i="2"/>
  <c r="E748" i="2"/>
  <c r="E748" i="2" a="1"/>
  <c r="F747" i="2"/>
  <c r="E747" i="2"/>
  <c r="E747" i="2" a="1"/>
  <c r="H746" i="2"/>
  <c r="G746" i="2"/>
  <c r="F746" i="2"/>
  <c r="E746" i="2" a="1"/>
  <c r="E746" i="2" s="1"/>
  <c r="G745" i="2"/>
  <c r="F745" i="2"/>
  <c r="E745" i="2" a="1"/>
  <c r="E745" i="2" s="1"/>
  <c r="H745" i="2" s="1"/>
  <c r="F744" i="2"/>
  <c r="E744" i="2" a="1"/>
  <c r="E744" i="2" s="1"/>
  <c r="G743" i="2"/>
  <c r="F743" i="2"/>
  <c r="E743" i="2"/>
  <c r="H743" i="2" s="1"/>
  <c r="E743" i="2" a="1"/>
  <c r="H742" i="2"/>
  <c r="F742" i="2"/>
  <c r="E742" i="2" a="1"/>
  <c r="E742" i="2" s="1"/>
  <c r="G742" i="2" s="1"/>
  <c r="H741" i="2"/>
  <c r="F741" i="2"/>
  <c r="E741" i="2"/>
  <c r="G741" i="2" s="1"/>
  <c r="E741" i="2" a="1"/>
  <c r="H740" i="2"/>
  <c r="F740" i="2"/>
  <c r="E740" i="2"/>
  <c r="G740" i="2" s="1"/>
  <c r="E740" i="2" a="1"/>
  <c r="G739" i="2"/>
  <c r="F739" i="2"/>
  <c r="E739" i="2"/>
  <c r="H739" i="2" s="1"/>
  <c r="E739" i="2" a="1"/>
  <c r="H738" i="2"/>
  <c r="F738" i="2"/>
  <c r="E738" i="2" a="1"/>
  <c r="E738" i="2" s="1"/>
  <c r="G738" i="2" s="1"/>
  <c r="F737" i="2"/>
  <c r="E737" i="2"/>
  <c r="E737" i="2" a="1"/>
  <c r="F736" i="2"/>
  <c r="E736" i="2" a="1"/>
  <c r="E736" i="2" s="1"/>
  <c r="F735" i="2"/>
  <c r="E735" i="2"/>
  <c r="E735" i="2" a="1"/>
  <c r="G734" i="2"/>
  <c r="F734" i="2"/>
  <c r="E734" i="2" a="1"/>
  <c r="E734" i="2" s="1"/>
  <c r="H734" i="2" s="1"/>
  <c r="G733" i="2"/>
  <c r="F733" i="2"/>
  <c r="E733" i="2"/>
  <c r="H733" i="2" s="1"/>
  <c r="E733" i="2" a="1"/>
  <c r="H732" i="2"/>
  <c r="F732" i="2"/>
  <c r="E732" i="2"/>
  <c r="G732" i="2" s="1"/>
  <c r="E732" i="2" a="1"/>
  <c r="G731" i="2"/>
  <c r="F731" i="2"/>
  <c r="E731" i="2"/>
  <c r="H731" i="2" s="1"/>
  <c r="E731" i="2" a="1"/>
  <c r="H730" i="2"/>
  <c r="G730" i="2"/>
  <c r="F730" i="2"/>
  <c r="E730" i="2" a="1"/>
  <c r="E730" i="2" s="1"/>
  <c r="H729" i="2"/>
  <c r="G729" i="2"/>
  <c r="F729" i="2"/>
  <c r="E729" i="2" a="1"/>
  <c r="E729" i="2" s="1"/>
  <c r="H728" i="2"/>
  <c r="F728" i="2"/>
  <c r="E728" i="2" a="1"/>
  <c r="E728" i="2" s="1"/>
  <c r="G728" i="2" s="1"/>
  <c r="G727" i="2"/>
  <c r="F727" i="2"/>
  <c r="E727" i="2"/>
  <c r="H727" i="2" s="1"/>
  <c r="E727" i="2" a="1"/>
  <c r="G726" i="2"/>
  <c r="F726" i="2"/>
  <c r="E726" i="2" a="1"/>
  <c r="E726" i="2" s="1"/>
  <c r="H726" i="2" s="1"/>
  <c r="G725" i="2"/>
  <c r="F725" i="2"/>
  <c r="E725" i="2"/>
  <c r="H725" i="2" s="1"/>
  <c r="E725" i="2" a="1"/>
  <c r="H724" i="2"/>
  <c r="F724" i="2"/>
  <c r="E724" i="2"/>
  <c r="G724" i="2" s="1"/>
  <c r="E724" i="2" a="1"/>
  <c r="G723" i="2"/>
  <c r="F723" i="2"/>
  <c r="E723" i="2"/>
  <c r="H723" i="2" s="1"/>
  <c r="E723" i="2" a="1"/>
  <c r="H722" i="2"/>
  <c r="F722" i="2"/>
  <c r="E722" i="2" a="1"/>
  <c r="E722" i="2" s="1"/>
  <c r="G722" i="2" s="1"/>
  <c r="F721" i="2"/>
  <c r="E721" i="2"/>
  <c r="E721" i="2" a="1"/>
  <c r="F720" i="2"/>
  <c r="E720" i="2" a="1"/>
  <c r="E720" i="2" s="1"/>
  <c r="F719" i="2"/>
  <c r="E719" i="2"/>
  <c r="E719" i="2" a="1"/>
  <c r="G718" i="2"/>
  <c r="F718" i="2"/>
  <c r="E718" i="2" a="1"/>
  <c r="E718" i="2" s="1"/>
  <c r="H718" i="2" s="1"/>
  <c r="G717" i="2"/>
  <c r="F717" i="2"/>
  <c r="E717" i="2"/>
  <c r="H717" i="2" s="1"/>
  <c r="E717" i="2" a="1"/>
  <c r="H716" i="2"/>
  <c r="F716" i="2"/>
  <c r="E716" i="2"/>
  <c r="G716" i="2" s="1"/>
  <c r="E716" i="2" a="1"/>
  <c r="G715" i="2"/>
  <c r="F715" i="2"/>
  <c r="E715" i="2"/>
  <c r="H715" i="2" s="1"/>
  <c r="E715" i="2" a="1"/>
  <c r="H714" i="2"/>
  <c r="G714" i="2"/>
  <c r="F714" i="2"/>
  <c r="E714" i="2" a="1"/>
  <c r="E714" i="2" s="1"/>
  <c r="H713" i="2"/>
  <c r="G713" i="2"/>
  <c r="F713" i="2"/>
  <c r="E713" i="2" a="1"/>
  <c r="E713" i="2" s="1"/>
  <c r="H712" i="2"/>
  <c r="F712" i="2"/>
  <c r="E712" i="2" a="1"/>
  <c r="E712" i="2" s="1"/>
  <c r="G712" i="2" s="1"/>
  <c r="G711" i="2"/>
  <c r="F711" i="2"/>
  <c r="E711" i="2"/>
  <c r="H711" i="2" s="1"/>
  <c r="E711" i="2" a="1"/>
  <c r="G710" i="2"/>
  <c r="F710" i="2"/>
  <c r="E710" i="2" a="1"/>
  <c r="E710" i="2" s="1"/>
  <c r="H710" i="2" s="1"/>
  <c r="G709" i="2"/>
  <c r="F709" i="2"/>
  <c r="E709" i="2"/>
  <c r="H709" i="2" s="1"/>
  <c r="E709" i="2" a="1"/>
  <c r="H708" i="2"/>
  <c r="F708" i="2"/>
  <c r="E708" i="2"/>
  <c r="G708" i="2" s="1"/>
  <c r="E708" i="2" a="1"/>
  <c r="G707" i="2"/>
  <c r="F707" i="2"/>
  <c r="E707" i="2"/>
  <c r="H707" i="2" s="1"/>
  <c r="E707" i="2" a="1"/>
  <c r="H706" i="2"/>
  <c r="F706" i="2"/>
  <c r="E706" i="2" a="1"/>
  <c r="E706" i="2" s="1"/>
  <c r="G706" i="2" s="1"/>
  <c r="F705" i="2"/>
  <c r="E705" i="2"/>
  <c r="E705" i="2" a="1"/>
  <c r="F704" i="2"/>
  <c r="E704" i="2" a="1"/>
  <c r="E704" i="2" s="1"/>
  <c r="F703" i="2"/>
  <c r="E703" i="2"/>
  <c r="E703" i="2" a="1"/>
  <c r="G702" i="2"/>
  <c r="F702" i="2"/>
  <c r="E702" i="2" a="1"/>
  <c r="E702" i="2" s="1"/>
  <c r="H702" i="2" s="1"/>
  <c r="G701" i="2"/>
  <c r="F701" i="2"/>
  <c r="E701" i="2"/>
  <c r="H701" i="2" s="1"/>
  <c r="E701" i="2" a="1"/>
  <c r="H700" i="2"/>
  <c r="F700" i="2"/>
  <c r="E700" i="2"/>
  <c r="G700" i="2" s="1"/>
  <c r="E700" i="2" a="1"/>
  <c r="G699" i="2"/>
  <c r="F699" i="2"/>
  <c r="E699" i="2"/>
  <c r="H699" i="2" s="1"/>
  <c r="E699" i="2" a="1"/>
  <c r="H698" i="2"/>
  <c r="G698" i="2"/>
  <c r="F698" i="2"/>
  <c r="E698" i="2" a="1"/>
  <c r="E698" i="2" s="1"/>
  <c r="H697" i="2"/>
  <c r="G697" i="2"/>
  <c r="F697" i="2"/>
  <c r="E697" i="2" a="1"/>
  <c r="E697" i="2" s="1"/>
  <c r="H696" i="2"/>
  <c r="F696" i="2"/>
  <c r="E696" i="2" a="1"/>
  <c r="E696" i="2" s="1"/>
  <c r="G696" i="2" s="1"/>
  <c r="G695" i="2"/>
  <c r="F695" i="2"/>
  <c r="E695" i="2"/>
  <c r="H695" i="2" s="1"/>
  <c r="E695" i="2" a="1"/>
  <c r="G694" i="2"/>
  <c r="F694" i="2"/>
  <c r="E694" i="2" a="1"/>
  <c r="E694" i="2" s="1"/>
  <c r="H694" i="2" s="1"/>
  <c r="G693" i="2"/>
  <c r="F693" i="2"/>
  <c r="E693" i="2"/>
  <c r="H693" i="2" s="1"/>
  <c r="E693" i="2" a="1"/>
  <c r="H692" i="2"/>
  <c r="F692" i="2"/>
  <c r="E692" i="2"/>
  <c r="G692" i="2" s="1"/>
  <c r="E692" i="2" a="1"/>
  <c r="H691" i="2"/>
  <c r="F691" i="2"/>
  <c r="E691" i="2"/>
  <c r="G691" i="2" s="1"/>
  <c r="E691" i="2" a="1"/>
  <c r="G690" i="2"/>
  <c r="F690" i="2"/>
  <c r="E690" i="2"/>
  <c r="H690" i="2" s="1"/>
  <c r="E690" i="2" a="1"/>
  <c r="H689" i="2"/>
  <c r="G689" i="2"/>
  <c r="F689" i="2"/>
  <c r="E689" i="2" a="1"/>
  <c r="E689" i="2" s="1"/>
  <c r="F688" i="2"/>
  <c r="E688" i="2" a="1"/>
  <c r="E688" i="2" s="1"/>
  <c r="F687" i="2"/>
  <c r="E687" i="2" a="1"/>
  <c r="E687" i="2" s="1"/>
  <c r="G687" i="2" s="1"/>
  <c r="G686" i="2"/>
  <c r="F686" i="2"/>
  <c r="E686" i="2"/>
  <c r="H686" i="2" s="1"/>
  <c r="E686" i="2" a="1"/>
  <c r="H685" i="2"/>
  <c r="F685" i="2"/>
  <c r="E685" i="2" a="1"/>
  <c r="E685" i="2" s="1"/>
  <c r="G685" i="2" s="1"/>
  <c r="F684" i="2"/>
  <c r="E684" i="2" a="1"/>
  <c r="E684" i="2" s="1"/>
  <c r="F683" i="2"/>
  <c r="E683" i="2"/>
  <c r="E683" i="2" a="1"/>
  <c r="F682" i="2"/>
  <c r="E682" i="2"/>
  <c r="E682" i="2" a="1"/>
  <c r="F681" i="2"/>
  <c r="E681" i="2" a="1"/>
  <c r="E681" i="2" s="1"/>
  <c r="F680" i="2"/>
  <c r="E680" i="2"/>
  <c r="E680" i="2" a="1"/>
  <c r="F679" i="2"/>
  <c r="E679" i="2"/>
  <c r="E679" i="2" a="1"/>
  <c r="F678" i="2"/>
  <c r="E678" i="2"/>
  <c r="E678" i="2" a="1"/>
  <c r="G677" i="2"/>
  <c r="F677" i="2"/>
  <c r="E677" i="2" a="1"/>
  <c r="E677" i="2" s="1"/>
  <c r="H677" i="2" s="1"/>
  <c r="G676" i="2"/>
  <c r="F676" i="2"/>
  <c r="E676" i="2"/>
  <c r="H676" i="2" s="1"/>
  <c r="E676" i="2" a="1"/>
  <c r="H675" i="2"/>
  <c r="F675" i="2"/>
  <c r="E675" i="2"/>
  <c r="G675" i="2" s="1"/>
  <c r="E675" i="2" a="1"/>
  <c r="G674" i="2"/>
  <c r="F674" i="2"/>
  <c r="E674" i="2"/>
  <c r="H674" i="2" s="1"/>
  <c r="E674" i="2" a="1"/>
  <c r="H673" i="2"/>
  <c r="G673" i="2"/>
  <c r="F673" i="2"/>
  <c r="E673" i="2" a="1"/>
  <c r="E673" i="2" s="1"/>
  <c r="H672" i="2"/>
  <c r="G672" i="2"/>
  <c r="F672" i="2"/>
  <c r="E672" i="2" a="1"/>
  <c r="E672" i="2" s="1"/>
  <c r="H671" i="2"/>
  <c r="F671" i="2"/>
  <c r="E671" i="2" a="1"/>
  <c r="E671" i="2" s="1"/>
  <c r="G671" i="2" s="1"/>
  <c r="G670" i="2"/>
  <c r="F670" i="2"/>
  <c r="E670" i="2"/>
  <c r="H670" i="2" s="1"/>
  <c r="E670" i="2" a="1"/>
  <c r="F669" i="2"/>
  <c r="E669" i="2" a="1"/>
  <c r="E669" i="2" s="1"/>
  <c r="F668" i="2"/>
  <c r="E668" i="2" a="1"/>
  <c r="E668" i="2" s="1"/>
  <c r="F667" i="2"/>
  <c r="E667" i="2" a="1"/>
  <c r="E667" i="2" s="1"/>
  <c r="F666" i="2"/>
  <c r="E666" i="2"/>
  <c r="E666" i="2" a="1"/>
  <c r="F665" i="2"/>
  <c r="E665" i="2" a="1"/>
  <c r="E665" i="2" s="1"/>
  <c r="F664" i="2"/>
  <c r="E664" i="2"/>
  <c r="E664" i="2" a="1"/>
  <c r="F663" i="2"/>
  <c r="E663" i="2"/>
  <c r="E663" i="2" a="1"/>
  <c r="F662" i="2"/>
  <c r="E662" i="2"/>
  <c r="E662" i="2" a="1"/>
  <c r="G661" i="2"/>
  <c r="F661" i="2"/>
  <c r="E661" i="2" a="1"/>
  <c r="E661" i="2" s="1"/>
  <c r="H661" i="2" s="1"/>
  <c r="G660" i="2"/>
  <c r="F660" i="2"/>
  <c r="E660" i="2"/>
  <c r="H660" i="2" s="1"/>
  <c r="E660" i="2" a="1"/>
  <c r="H659" i="2"/>
  <c r="F659" i="2"/>
  <c r="E659" i="2"/>
  <c r="G659" i="2" s="1"/>
  <c r="E659" i="2" a="1"/>
  <c r="G658" i="2"/>
  <c r="F658" i="2"/>
  <c r="E658" i="2"/>
  <c r="H658" i="2" s="1"/>
  <c r="E658" i="2" a="1"/>
  <c r="H657" i="2"/>
  <c r="G657" i="2"/>
  <c r="F657" i="2"/>
  <c r="E657" i="2" a="1"/>
  <c r="E657" i="2" s="1"/>
  <c r="F656" i="2"/>
  <c r="E656" i="2" a="1"/>
  <c r="E656" i="2" s="1"/>
  <c r="F655" i="2"/>
  <c r="E655" i="2" a="1"/>
  <c r="E655" i="2" s="1"/>
  <c r="G655" i="2" s="1"/>
  <c r="G654" i="2"/>
  <c r="F654" i="2"/>
  <c r="E654" i="2"/>
  <c r="H654" i="2" s="1"/>
  <c r="E654" i="2" a="1"/>
  <c r="H653" i="2"/>
  <c r="F653" i="2"/>
  <c r="E653" i="2" a="1"/>
  <c r="E653" i="2" s="1"/>
  <c r="G653" i="2" s="1"/>
  <c r="F652" i="2"/>
  <c r="E652" i="2" a="1"/>
  <c r="E652" i="2" s="1"/>
  <c r="F651" i="2"/>
  <c r="E651" i="2"/>
  <c r="E651" i="2" a="1"/>
  <c r="F650" i="2"/>
  <c r="E650" i="2"/>
  <c r="E650" i="2" a="1"/>
  <c r="F649" i="2"/>
  <c r="E649" i="2" a="1"/>
  <c r="E649" i="2" s="1"/>
  <c r="F648" i="2"/>
  <c r="E648" i="2"/>
  <c r="E648" i="2" a="1"/>
  <c r="F647" i="2"/>
  <c r="E647" i="2"/>
  <c r="E647" i="2" a="1"/>
  <c r="F646" i="2"/>
  <c r="E646" i="2"/>
  <c r="E646" i="2" a="1"/>
  <c r="G645" i="2"/>
  <c r="F645" i="2"/>
  <c r="E645" i="2" a="1"/>
  <c r="E645" i="2" s="1"/>
  <c r="H645" i="2" s="1"/>
  <c r="G644" i="2"/>
  <c r="F644" i="2"/>
  <c r="E644" i="2"/>
  <c r="H644" i="2" s="1"/>
  <c r="E644" i="2" a="1"/>
  <c r="H643" i="2"/>
  <c r="F643" i="2"/>
  <c r="E643" i="2"/>
  <c r="G643" i="2" s="1"/>
  <c r="E643" i="2" a="1"/>
  <c r="G642" i="2"/>
  <c r="F642" i="2"/>
  <c r="E642" i="2"/>
  <c r="H642" i="2" s="1"/>
  <c r="E642" i="2" a="1"/>
  <c r="H641" i="2"/>
  <c r="G641" i="2"/>
  <c r="F641" i="2"/>
  <c r="E641" i="2" a="1"/>
  <c r="E641" i="2" s="1"/>
  <c r="H640" i="2"/>
  <c r="G640" i="2"/>
  <c r="F640" i="2"/>
  <c r="E640" i="2" a="1"/>
  <c r="E640" i="2" s="1"/>
  <c r="H639" i="2"/>
  <c r="F639" i="2"/>
  <c r="E639" i="2" a="1"/>
  <c r="E639" i="2" s="1"/>
  <c r="G639" i="2" s="1"/>
  <c r="G638" i="2"/>
  <c r="F638" i="2"/>
  <c r="E638" i="2"/>
  <c r="H638" i="2" s="1"/>
  <c r="E638" i="2" a="1"/>
  <c r="F637" i="2"/>
  <c r="E637" i="2" a="1"/>
  <c r="E637" i="2" s="1"/>
  <c r="F636" i="2"/>
  <c r="E636" i="2" a="1"/>
  <c r="E636" i="2" s="1"/>
  <c r="F635" i="2"/>
  <c r="E635" i="2" a="1"/>
  <c r="E635" i="2" s="1"/>
  <c r="F634" i="2"/>
  <c r="E634" i="2"/>
  <c r="E634" i="2" a="1"/>
  <c r="F633" i="2"/>
  <c r="E633" i="2" a="1"/>
  <c r="E633" i="2" s="1"/>
  <c r="F632" i="2"/>
  <c r="E632" i="2"/>
  <c r="E632" i="2" a="1"/>
  <c r="F631" i="2"/>
  <c r="E631" i="2"/>
  <c r="E631" i="2" a="1"/>
  <c r="F630" i="2"/>
  <c r="E630" i="2"/>
  <c r="E630" i="2" a="1"/>
  <c r="G629" i="2"/>
  <c r="F629" i="2"/>
  <c r="E629" i="2" a="1"/>
  <c r="E629" i="2" s="1"/>
  <c r="H629" i="2" s="1"/>
  <c r="G628" i="2"/>
  <c r="F628" i="2"/>
  <c r="E628" i="2"/>
  <c r="H628" i="2" s="1"/>
  <c r="E628" i="2" a="1"/>
  <c r="H627" i="2"/>
  <c r="F627" i="2"/>
  <c r="E627" i="2"/>
  <c r="G627" i="2" s="1"/>
  <c r="E627" i="2" a="1"/>
  <c r="G626" i="2"/>
  <c r="F626" i="2"/>
  <c r="E626" i="2"/>
  <c r="H626" i="2" s="1"/>
  <c r="E626" i="2" a="1"/>
  <c r="H625" i="2"/>
  <c r="G625" i="2"/>
  <c r="F625" i="2"/>
  <c r="E625" i="2" a="1"/>
  <c r="E625" i="2" s="1"/>
  <c r="F624" i="2"/>
  <c r="E624" i="2" a="1"/>
  <c r="E624" i="2" s="1"/>
  <c r="F623" i="2"/>
  <c r="E623" i="2" a="1"/>
  <c r="E623" i="2" s="1"/>
  <c r="G623" i="2" s="1"/>
  <c r="G622" i="2"/>
  <c r="F622" i="2"/>
  <c r="E622" i="2"/>
  <c r="H622" i="2" s="1"/>
  <c r="E622" i="2" a="1"/>
  <c r="H621" i="2"/>
  <c r="F621" i="2"/>
  <c r="E621" i="2" a="1"/>
  <c r="E621" i="2" s="1"/>
  <c r="G621" i="2" s="1"/>
  <c r="F620" i="2"/>
  <c r="E620" i="2" a="1"/>
  <c r="E620" i="2" s="1"/>
  <c r="F619" i="2"/>
  <c r="E619" i="2"/>
  <c r="E619" i="2" a="1"/>
  <c r="F618" i="2"/>
  <c r="E618" i="2"/>
  <c r="E618" i="2" a="1"/>
  <c r="F617" i="2"/>
  <c r="E617" i="2" a="1"/>
  <c r="E617" i="2" s="1"/>
  <c r="F616" i="2"/>
  <c r="E616" i="2"/>
  <c r="E616" i="2" a="1"/>
  <c r="F615" i="2"/>
  <c r="E615" i="2"/>
  <c r="E615" i="2" a="1"/>
  <c r="F614" i="2"/>
  <c r="E614" i="2"/>
  <c r="E614" i="2" a="1"/>
  <c r="G613" i="2"/>
  <c r="F613" i="2"/>
  <c r="E613" i="2" a="1"/>
  <c r="E613" i="2" s="1"/>
  <c r="H613" i="2" s="1"/>
  <c r="G612" i="2"/>
  <c r="F612" i="2"/>
  <c r="E612" i="2"/>
  <c r="H612" i="2" s="1"/>
  <c r="E612" i="2" a="1"/>
  <c r="H611" i="2"/>
  <c r="F611" i="2"/>
  <c r="E611" i="2"/>
  <c r="G611" i="2" s="1"/>
  <c r="E611" i="2" a="1"/>
  <c r="G610" i="2"/>
  <c r="F610" i="2"/>
  <c r="E610" i="2"/>
  <c r="H610" i="2" s="1"/>
  <c r="E610" i="2" a="1"/>
  <c r="H609" i="2"/>
  <c r="G609" i="2"/>
  <c r="F609" i="2"/>
  <c r="E609" i="2" a="1"/>
  <c r="E609" i="2" s="1"/>
  <c r="H608" i="2"/>
  <c r="G608" i="2"/>
  <c r="F608" i="2"/>
  <c r="E608" i="2" a="1"/>
  <c r="E608" i="2" s="1"/>
  <c r="H607" i="2"/>
  <c r="F607" i="2"/>
  <c r="E607" i="2" a="1"/>
  <c r="E607" i="2" s="1"/>
  <c r="G607" i="2" s="1"/>
  <c r="G606" i="2"/>
  <c r="F606" i="2"/>
  <c r="E606" i="2"/>
  <c r="H606" i="2" s="1"/>
  <c r="E606" i="2" a="1"/>
  <c r="F605" i="2"/>
  <c r="E605" i="2" a="1"/>
  <c r="E605" i="2" s="1"/>
  <c r="F604" i="2"/>
  <c r="E604" i="2" a="1"/>
  <c r="E604" i="2" s="1"/>
  <c r="F603" i="2"/>
  <c r="E603" i="2" a="1"/>
  <c r="E603" i="2" s="1"/>
  <c r="F602" i="2"/>
  <c r="E602" i="2"/>
  <c r="E602" i="2" a="1"/>
  <c r="F601" i="2"/>
  <c r="E601" i="2" a="1"/>
  <c r="E601" i="2" s="1"/>
  <c r="F600" i="2"/>
  <c r="E600" i="2"/>
  <c r="E600" i="2" a="1"/>
  <c r="F599" i="2"/>
  <c r="E599" i="2"/>
  <c r="E599" i="2" a="1"/>
  <c r="F598" i="2"/>
  <c r="E598" i="2"/>
  <c r="E598" i="2" a="1"/>
  <c r="G597" i="2"/>
  <c r="F597" i="2"/>
  <c r="E597" i="2" a="1"/>
  <c r="E597" i="2" s="1"/>
  <c r="H597" i="2" s="1"/>
  <c r="G596" i="2"/>
  <c r="F596" i="2"/>
  <c r="E596" i="2"/>
  <c r="H596" i="2" s="1"/>
  <c r="E596" i="2" a="1"/>
  <c r="H595" i="2"/>
  <c r="F595" i="2"/>
  <c r="E595" i="2"/>
  <c r="G595" i="2" s="1"/>
  <c r="E595" i="2" a="1"/>
  <c r="G594" i="2"/>
  <c r="F594" i="2"/>
  <c r="E594" i="2"/>
  <c r="H594" i="2" s="1"/>
  <c r="E594" i="2" a="1"/>
  <c r="H593" i="2"/>
  <c r="G593" i="2"/>
  <c r="F593" i="2"/>
  <c r="E593" i="2" a="1"/>
  <c r="E593" i="2" s="1"/>
  <c r="F592" i="2"/>
  <c r="E592" i="2" a="1"/>
  <c r="E592" i="2" s="1"/>
  <c r="F591" i="2"/>
  <c r="E591" i="2" a="1"/>
  <c r="E591" i="2" s="1"/>
  <c r="G591" i="2" s="1"/>
  <c r="G590" i="2"/>
  <c r="F590" i="2"/>
  <c r="E590" i="2"/>
  <c r="H590" i="2" s="1"/>
  <c r="E590" i="2" a="1"/>
  <c r="H589" i="2"/>
  <c r="F589" i="2"/>
  <c r="E589" i="2" a="1"/>
  <c r="E589" i="2" s="1"/>
  <c r="G589" i="2" s="1"/>
  <c r="F588" i="2"/>
  <c r="E588" i="2" a="1"/>
  <c r="E588" i="2" s="1"/>
  <c r="F587" i="2"/>
  <c r="E587" i="2"/>
  <c r="E587" i="2" a="1"/>
  <c r="F586" i="2"/>
  <c r="E586" i="2"/>
  <c r="E586" i="2" a="1"/>
  <c r="F585" i="2"/>
  <c r="E585" i="2" a="1"/>
  <c r="E585" i="2" s="1"/>
  <c r="F584" i="2"/>
  <c r="E584" i="2"/>
  <c r="E584" i="2" a="1"/>
  <c r="F583" i="2"/>
  <c r="E583" i="2"/>
  <c r="E583" i="2" a="1"/>
  <c r="F582" i="2"/>
  <c r="E582" i="2"/>
  <c r="E582" i="2" a="1"/>
  <c r="G581" i="2"/>
  <c r="F581" i="2"/>
  <c r="E581" i="2" a="1"/>
  <c r="E581" i="2" s="1"/>
  <c r="H581" i="2" s="1"/>
  <c r="G580" i="2"/>
  <c r="F580" i="2"/>
  <c r="E580" i="2"/>
  <c r="H580" i="2" s="1"/>
  <c r="E580" i="2" a="1"/>
  <c r="H579" i="2"/>
  <c r="F579" i="2"/>
  <c r="E579" i="2"/>
  <c r="G579" i="2" s="1"/>
  <c r="E579" i="2" a="1"/>
  <c r="G578" i="2"/>
  <c r="F578" i="2"/>
  <c r="E578" i="2"/>
  <c r="H578" i="2" s="1"/>
  <c r="E578" i="2" a="1"/>
  <c r="H577" i="2"/>
  <c r="G577" i="2"/>
  <c r="F577" i="2"/>
  <c r="E577" i="2" a="1"/>
  <c r="E577" i="2" s="1"/>
  <c r="H576" i="2"/>
  <c r="G576" i="2"/>
  <c r="F576" i="2"/>
  <c r="E576" i="2" a="1"/>
  <c r="E576" i="2" s="1"/>
  <c r="H575" i="2"/>
  <c r="F575" i="2"/>
  <c r="E575" i="2" a="1"/>
  <c r="E575" i="2" s="1"/>
  <c r="G575" i="2" s="1"/>
  <c r="G574" i="2"/>
  <c r="F574" i="2"/>
  <c r="E574" i="2"/>
  <c r="H574" i="2" s="1"/>
  <c r="E574" i="2" a="1"/>
  <c r="F573" i="2"/>
  <c r="E573" i="2" a="1"/>
  <c r="E573" i="2" s="1"/>
  <c r="F572" i="2"/>
  <c r="E572" i="2" a="1"/>
  <c r="E572" i="2" s="1"/>
  <c r="F571" i="2"/>
  <c r="E571" i="2" a="1"/>
  <c r="E571" i="2" s="1"/>
  <c r="F570" i="2"/>
  <c r="E570" i="2"/>
  <c r="E570" i="2" a="1"/>
  <c r="F569" i="2"/>
  <c r="E569" i="2" a="1"/>
  <c r="E569" i="2" s="1"/>
  <c r="F568" i="2"/>
  <c r="E568" i="2"/>
  <c r="E568" i="2" a="1"/>
  <c r="F567" i="2"/>
  <c r="E567" i="2"/>
  <c r="E567" i="2" a="1"/>
  <c r="F566" i="2"/>
  <c r="E566" i="2"/>
  <c r="E566" i="2" a="1"/>
  <c r="G565" i="2"/>
  <c r="F565" i="2"/>
  <c r="E565" i="2" a="1"/>
  <c r="E565" i="2" s="1"/>
  <c r="H565" i="2" s="1"/>
  <c r="G564" i="2"/>
  <c r="F564" i="2"/>
  <c r="E564" i="2"/>
  <c r="H564" i="2" s="1"/>
  <c r="E564" i="2" a="1"/>
  <c r="H563" i="2"/>
  <c r="F563" i="2"/>
  <c r="E563" i="2"/>
  <c r="G563" i="2" s="1"/>
  <c r="E563" i="2" a="1"/>
  <c r="G562" i="2"/>
  <c r="F562" i="2"/>
  <c r="E562" i="2"/>
  <c r="H562" i="2" s="1"/>
  <c r="E562" i="2" a="1"/>
  <c r="H561" i="2"/>
  <c r="G561" i="2"/>
  <c r="F561" i="2"/>
  <c r="E561" i="2" a="1"/>
  <c r="E561" i="2" s="1"/>
  <c r="F560" i="2"/>
  <c r="E560" i="2" a="1"/>
  <c r="E560" i="2" s="1"/>
  <c r="F559" i="2"/>
  <c r="E559" i="2" a="1"/>
  <c r="E559" i="2" s="1"/>
  <c r="G559" i="2" s="1"/>
  <c r="G558" i="2"/>
  <c r="F558" i="2"/>
  <c r="E558" i="2"/>
  <c r="H558" i="2" s="1"/>
  <c r="E558" i="2" a="1"/>
  <c r="H557" i="2"/>
  <c r="F557" i="2"/>
  <c r="E557" i="2" a="1"/>
  <c r="E557" i="2" s="1"/>
  <c r="G557" i="2" s="1"/>
  <c r="F556" i="2"/>
  <c r="E556" i="2" a="1"/>
  <c r="E556" i="2" s="1"/>
  <c r="F555" i="2"/>
  <c r="E555" i="2"/>
  <c r="E555" i="2" a="1"/>
  <c r="F554" i="2"/>
  <c r="E554" i="2"/>
  <c r="E554" i="2" a="1"/>
  <c r="F553" i="2"/>
  <c r="E553" i="2" a="1"/>
  <c r="E553" i="2" s="1"/>
  <c r="F552" i="2"/>
  <c r="E552" i="2"/>
  <c r="E552" i="2" a="1"/>
  <c r="F551" i="2"/>
  <c r="E551" i="2"/>
  <c r="E551" i="2" a="1"/>
  <c r="F550" i="2"/>
  <c r="E550" i="2"/>
  <c r="E550" i="2" a="1"/>
  <c r="G549" i="2"/>
  <c r="F549" i="2"/>
  <c r="E549" i="2" a="1"/>
  <c r="E549" i="2" s="1"/>
  <c r="H549" i="2" s="1"/>
  <c r="G548" i="2"/>
  <c r="F548" i="2"/>
  <c r="E548" i="2"/>
  <c r="H548" i="2" s="1"/>
  <c r="E548" i="2" a="1"/>
  <c r="H547" i="2"/>
  <c r="F547" i="2"/>
  <c r="E547" i="2"/>
  <c r="G547" i="2" s="1"/>
  <c r="E547" i="2" a="1"/>
  <c r="G546" i="2"/>
  <c r="F546" i="2"/>
  <c r="E546" i="2"/>
  <c r="H546" i="2" s="1"/>
  <c r="E546" i="2" a="1"/>
  <c r="H545" i="2"/>
  <c r="G545" i="2"/>
  <c r="F545" i="2"/>
  <c r="E545" i="2" a="1"/>
  <c r="E545" i="2" s="1"/>
  <c r="H544" i="2"/>
  <c r="G544" i="2"/>
  <c r="F544" i="2"/>
  <c r="E544" i="2" a="1"/>
  <c r="E544" i="2" s="1"/>
  <c r="H543" i="2"/>
  <c r="F543" i="2"/>
  <c r="E543" i="2" a="1"/>
  <c r="E543" i="2" s="1"/>
  <c r="G543" i="2" s="1"/>
  <c r="G542" i="2"/>
  <c r="F542" i="2"/>
  <c r="E542" i="2"/>
  <c r="H542" i="2" s="1"/>
  <c r="E542" i="2" a="1"/>
  <c r="F541" i="2"/>
  <c r="E541" i="2" a="1"/>
  <c r="E541" i="2" s="1"/>
  <c r="F540" i="2"/>
  <c r="E540" i="2" a="1"/>
  <c r="E540" i="2" s="1"/>
  <c r="F539" i="2"/>
  <c r="E539" i="2" a="1"/>
  <c r="E539" i="2" s="1"/>
  <c r="F538" i="2"/>
  <c r="E538" i="2"/>
  <c r="E538" i="2" a="1"/>
  <c r="F537" i="2"/>
  <c r="E537" i="2" a="1"/>
  <c r="E537" i="2" s="1"/>
  <c r="F536" i="2"/>
  <c r="E536" i="2"/>
  <c r="E536" i="2" a="1"/>
  <c r="F535" i="2"/>
  <c r="E535" i="2"/>
  <c r="E535" i="2" a="1"/>
  <c r="F534" i="2"/>
  <c r="E534" i="2"/>
  <c r="E534" i="2" a="1"/>
  <c r="G533" i="2"/>
  <c r="F533" i="2"/>
  <c r="E533" i="2" a="1"/>
  <c r="E533" i="2" s="1"/>
  <c r="H533" i="2" s="1"/>
  <c r="G532" i="2"/>
  <c r="F532" i="2"/>
  <c r="E532" i="2"/>
  <c r="H532" i="2" s="1"/>
  <c r="E532" i="2" a="1"/>
  <c r="H531" i="2"/>
  <c r="F531" i="2"/>
  <c r="E531" i="2"/>
  <c r="G531" i="2" s="1"/>
  <c r="E531" i="2" a="1"/>
  <c r="G530" i="2"/>
  <c r="F530" i="2"/>
  <c r="E530" i="2"/>
  <c r="H530" i="2" s="1"/>
  <c r="E530" i="2" a="1"/>
  <c r="H529" i="2"/>
  <c r="G529" i="2"/>
  <c r="F529" i="2"/>
  <c r="E529" i="2" a="1"/>
  <c r="E529" i="2" s="1"/>
  <c r="F528" i="2"/>
  <c r="E528" i="2" a="1"/>
  <c r="E528" i="2" s="1"/>
  <c r="F527" i="2"/>
  <c r="E527" i="2" a="1"/>
  <c r="E527" i="2" s="1"/>
  <c r="G527" i="2" s="1"/>
  <c r="G526" i="2"/>
  <c r="F526" i="2"/>
  <c r="E526" i="2"/>
  <c r="H526" i="2" s="1"/>
  <c r="E526" i="2" a="1"/>
  <c r="H525" i="2"/>
  <c r="F525" i="2"/>
  <c r="E525" i="2" a="1"/>
  <c r="E525" i="2" s="1"/>
  <c r="G525" i="2" s="1"/>
  <c r="F524" i="2"/>
  <c r="E524" i="2" a="1"/>
  <c r="E524" i="2" s="1"/>
  <c r="F523" i="2"/>
  <c r="E523" i="2"/>
  <c r="E523" i="2" a="1"/>
  <c r="F522" i="2"/>
  <c r="E522" i="2"/>
  <c r="E522" i="2" a="1"/>
  <c r="F521" i="2"/>
  <c r="E521" i="2" a="1"/>
  <c r="E521" i="2" s="1"/>
  <c r="F520" i="2"/>
  <c r="E520" i="2" a="1"/>
  <c r="E520" i="2" s="1"/>
  <c r="F519" i="2"/>
  <c r="E519" i="2"/>
  <c r="E519" i="2" a="1"/>
  <c r="F518" i="2"/>
  <c r="E518" i="2"/>
  <c r="E518" i="2" a="1"/>
  <c r="F517" i="2"/>
  <c r="E517" i="2" a="1"/>
  <c r="E517" i="2" s="1"/>
  <c r="H517" i="2" s="1"/>
  <c r="G516" i="2"/>
  <c r="F516" i="2"/>
  <c r="E516" i="2"/>
  <c r="H516" i="2" s="1"/>
  <c r="E516" i="2" a="1"/>
  <c r="H515" i="2"/>
  <c r="F515" i="2"/>
  <c r="E515" i="2"/>
  <c r="G515" i="2" s="1"/>
  <c r="E515" i="2" a="1"/>
  <c r="G514" i="2"/>
  <c r="F514" i="2"/>
  <c r="E514" i="2"/>
  <c r="H514" i="2" s="1"/>
  <c r="E514" i="2" a="1"/>
  <c r="H513" i="2"/>
  <c r="G513" i="2"/>
  <c r="F513" i="2"/>
  <c r="E513" i="2" a="1"/>
  <c r="E513" i="2" s="1"/>
  <c r="H512" i="2"/>
  <c r="F512" i="2"/>
  <c r="E512" i="2" a="1"/>
  <c r="E512" i="2" s="1"/>
  <c r="G512" i="2" s="1"/>
  <c r="H511" i="2"/>
  <c r="F511" i="2"/>
  <c r="E511" i="2" a="1"/>
  <c r="E511" i="2" s="1"/>
  <c r="G511" i="2" s="1"/>
  <c r="G510" i="2"/>
  <c r="F510" i="2"/>
  <c r="E510" i="2"/>
  <c r="H510" i="2" s="1"/>
  <c r="E510" i="2" a="1"/>
  <c r="H509" i="2"/>
  <c r="G509" i="2"/>
  <c r="F509" i="2"/>
  <c r="E509" i="2" a="1"/>
  <c r="E509" i="2" s="1"/>
  <c r="F508" i="2"/>
  <c r="E508" i="2" a="1"/>
  <c r="E508" i="2" s="1"/>
  <c r="H508" i="2" s="1"/>
  <c r="F507" i="2"/>
  <c r="E507" i="2" a="1"/>
  <c r="E507" i="2" s="1"/>
  <c r="G507" i="2" s="1"/>
  <c r="G506" i="2"/>
  <c r="F506" i="2"/>
  <c r="E506" i="2"/>
  <c r="H506" i="2" s="1"/>
  <c r="E506" i="2" a="1"/>
  <c r="H505" i="2"/>
  <c r="F505" i="2"/>
  <c r="E505" i="2" a="1"/>
  <c r="E505" i="2" s="1"/>
  <c r="G505" i="2" s="1"/>
  <c r="F504" i="2"/>
  <c r="E504" i="2" a="1"/>
  <c r="E504" i="2" s="1"/>
  <c r="F503" i="2"/>
  <c r="E503" i="2"/>
  <c r="E503" i="2" a="1"/>
  <c r="F502" i="2"/>
  <c r="E502" i="2"/>
  <c r="E502" i="2" a="1"/>
  <c r="F501" i="2"/>
  <c r="E501" i="2" a="1"/>
  <c r="E501" i="2" s="1"/>
  <c r="H501" i="2" s="1"/>
  <c r="G500" i="2"/>
  <c r="F500" i="2"/>
  <c r="E500" i="2"/>
  <c r="H500" i="2" s="1"/>
  <c r="E500" i="2" a="1"/>
  <c r="H499" i="2"/>
  <c r="F499" i="2"/>
  <c r="E499" i="2"/>
  <c r="G499" i="2" s="1"/>
  <c r="E499" i="2" a="1"/>
  <c r="G498" i="2"/>
  <c r="F498" i="2"/>
  <c r="E498" i="2"/>
  <c r="H498" i="2" s="1"/>
  <c r="E498" i="2" a="1"/>
  <c r="H497" i="2"/>
  <c r="G497" i="2"/>
  <c r="F497" i="2"/>
  <c r="E497" i="2" a="1"/>
  <c r="E497" i="2" s="1"/>
  <c r="H496" i="2"/>
  <c r="F496" i="2"/>
  <c r="E496" i="2" a="1"/>
  <c r="E496" i="2" s="1"/>
  <c r="G496" i="2" s="1"/>
  <c r="H495" i="2"/>
  <c r="F495" i="2"/>
  <c r="E495" i="2" a="1"/>
  <c r="E495" i="2" s="1"/>
  <c r="G495" i="2" s="1"/>
  <c r="G494" i="2"/>
  <c r="F494" i="2"/>
  <c r="E494" i="2"/>
  <c r="H494" i="2" s="1"/>
  <c r="E494" i="2" a="1"/>
  <c r="H493" i="2"/>
  <c r="G493" i="2"/>
  <c r="F493" i="2"/>
  <c r="E493" i="2" a="1"/>
  <c r="E493" i="2" s="1"/>
  <c r="G492" i="2"/>
  <c r="F492" i="2"/>
  <c r="E492" i="2" a="1"/>
  <c r="E492" i="2" s="1"/>
  <c r="H492" i="2" s="1"/>
  <c r="F491" i="2"/>
  <c r="E491" i="2" a="1"/>
  <c r="E491" i="2" s="1"/>
  <c r="G491" i="2" s="1"/>
  <c r="G490" i="2"/>
  <c r="F490" i="2"/>
  <c r="E490" i="2"/>
  <c r="H490" i="2" s="1"/>
  <c r="E490" i="2" a="1"/>
  <c r="H489" i="2"/>
  <c r="F489" i="2"/>
  <c r="E489" i="2" a="1"/>
  <c r="E489" i="2" s="1"/>
  <c r="G489" i="2" s="1"/>
  <c r="F488" i="2"/>
  <c r="E488" i="2" a="1"/>
  <c r="E488" i="2" s="1"/>
  <c r="F487" i="2"/>
  <c r="E487" i="2"/>
  <c r="E487" i="2" a="1"/>
  <c r="F486" i="2"/>
  <c r="E486" i="2"/>
  <c r="E486" i="2" a="1"/>
  <c r="F485" i="2"/>
  <c r="E485" i="2" a="1"/>
  <c r="E485" i="2" s="1"/>
  <c r="H485" i="2" s="1"/>
  <c r="G484" i="2"/>
  <c r="F484" i="2"/>
  <c r="E484" i="2"/>
  <c r="H484" i="2" s="1"/>
  <c r="E484" i="2" a="1"/>
  <c r="H483" i="2"/>
  <c r="F483" i="2"/>
  <c r="E483" i="2"/>
  <c r="G483" i="2" s="1"/>
  <c r="E483" i="2" a="1"/>
  <c r="G482" i="2"/>
  <c r="F482" i="2"/>
  <c r="E482" i="2"/>
  <c r="H482" i="2" s="1"/>
  <c r="E482" i="2" a="1"/>
  <c r="H481" i="2"/>
  <c r="G481" i="2"/>
  <c r="F481" i="2"/>
  <c r="E481" i="2" a="1"/>
  <c r="E481" i="2" s="1"/>
  <c r="H480" i="2"/>
  <c r="F480" i="2"/>
  <c r="E480" i="2" a="1"/>
  <c r="E480" i="2" s="1"/>
  <c r="G480" i="2" s="1"/>
  <c r="H479" i="2"/>
  <c r="F479" i="2"/>
  <c r="E479" i="2" a="1"/>
  <c r="E479" i="2" s="1"/>
  <c r="G479" i="2" s="1"/>
  <c r="G478" i="2"/>
  <c r="F478" i="2"/>
  <c r="E478" i="2"/>
  <c r="H478" i="2" s="1"/>
  <c r="E478" i="2" a="1"/>
  <c r="H477" i="2"/>
  <c r="G477" i="2"/>
  <c r="F477" i="2"/>
  <c r="E477" i="2" a="1"/>
  <c r="E477" i="2" s="1"/>
  <c r="G476" i="2"/>
  <c r="F476" i="2"/>
  <c r="E476" i="2" a="1"/>
  <c r="E476" i="2" s="1"/>
  <c r="H476" i="2" s="1"/>
  <c r="H475" i="2"/>
  <c r="F475" i="2"/>
  <c r="E475" i="2" a="1"/>
  <c r="E475" i="2" s="1"/>
  <c r="G475" i="2" s="1"/>
  <c r="G474" i="2"/>
  <c r="F474" i="2"/>
  <c r="E474" i="2"/>
  <c r="H474" i="2" s="1"/>
  <c r="E474" i="2" a="1"/>
  <c r="H473" i="2"/>
  <c r="F473" i="2"/>
  <c r="E473" i="2" a="1"/>
  <c r="E473" i="2" s="1"/>
  <c r="G473" i="2" s="1"/>
  <c r="F472" i="2"/>
  <c r="E472" i="2" a="1"/>
  <c r="E472" i="2" s="1"/>
  <c r="F471" i="2"/>
  <c r="E471" i="2"/>
  <c r="E471" i="2" a="1"/>
  <c r="F470" i="2"/>
  <c r="E470" i="2"/>
  <c r="E470" i="2" a="1"/>
  <c r="F469" i="2"/>
  <c r="E469" i="2" a="1"/>
  <c r="E469" i="2" s="1"/>
  <c r="H469" i="2" s="1"/>
  <c r="G468" i="2"/>
  <c r="F468" i="2"/>
  <c r="E468" i="2"/>
  <c r="H468" i="2" s="1"/>
  <c r="E468" i="2" a="1"/>
  <c r="H467" i="2"/>
  <c r="F467" i="2"/>
  <c r="E467" i="2"/>
  <c r="G467" i="2" s="1"/>
  <c r="E467" i="2" a="1"/>
  <c r="G466" i="2"/>
  <c r="F466" i="2"/>
  <c r="E466" i="2"/>
  <c r="H466" i="2" s="1"/>
  <c r="E466" i="2" a="1"/>
  <c r="H465" i="2"/>
  <c r="G465" i="2"/>
  <c r="F465" i="2"/>
  <c r="E465" i="2" a="1"/>
  <c r="E465" i="2" s="1"/>
  <c r="H464" i="2"/>
  <c r="F464" i="2"/>
  <c r="E464" i="2" a="1"/>
  <c r="E464" i="2" s="1"/>
  <c r="G464" i="2" s="1"/>
  <c r="H463" i="2"/>
  <c r="F463" i="2"/>
  <c r="E463" i="2" a="1"/>
  <c r="E463" i="2" s="1"/>
  <c r="G463" i="2" s="1"/>
  <c r="G462" i="2"/>
  <c r="F462" i="2"/>
  <c r="E462" i="2"/>
  <c r="H462" i="2" s="1"/>
  <c r="E462" i="2" a="1"/>
  <c r="H461" i="2"/>
  <c r="G461" i="2"/>
  <c r="F461" i="2"/>
  <c r="E461" i="2" a="1"/>
  <c r="E461" i="2" s="1"/>
  <c r="F460" i="2"/>
  <c r="E460" i="2" a="1"/>
  <c r="E460" i="2" s="1"/>
  <c r="H460" i="2" s="1"/>
  <c r="H459" i="2"/>
  <c r="F459" i="2"/>
  <c r="E459" i="2" a="1"/>
  <c r="E459" i="2" s="1"/>
  <c r="G459" i="2" s="1"/>
  <c r="G458" i="2"/>
  <c r="F458" i="2"/>
  <c r="E458" i="2"/>
  <c r="H458" i="2" s="1"/>
  <c r="E458" i="2" a="1"/>
  <c r="H457" i="2"/>
  <c r="F457" i="2"/>
  <c r="E457" i="2" a="1"/>
  <c r="E457" i="2" s="1"/>
  <c r="G457" i="2" s="1"/>
  <c r="F456" i="2"/>
  <c r="E456" i="2" a="1"/>
  <c r="E456" i="2" s="1"/>
  <c r="F455" i="2"/>
  <c r="E455" i="2"/>
  <c r="E455" i="2" a="1"/>
  <c r="F454" i="2"/>
  <c r="E454" i="2"/>
  <c r="E454" i="2" a="1"/>
  <c r="F453" i="2"/>
  <c r="E453" i="2" a="1"/>
  <c r="E453" i="2" s="1"/>
  <c r="H453" i="2" s="1"/>
  <c r="G452" i="2"/>
  <c r="F452" i="2"/>
  <c r="E452" i="2"/>
  <c r="H452" i="2" s="1"/>
  <c r="E452" i="2" a="1"/>
  <c r="H451" i="2"/>
  <c r="F451" i="2"/>
  <c r="E451" i="2"/>
  <c r="G451" i="2" s="1"/>
  <c r="E451" i="2" a="1"/>
  <c r="G450" i="2"/>
  <c r="F450" i="2"/>
  <c r="E450" i="2"/>
  <c r="H450" i="2" s="1"/>
  <c r="E450" i="2" a="1"/>
  <c r="H449" i="2"/>
  <c r="G449" i="2"/>
  <c r="F449" i="2"/>
  <c r="E449" i="2" a="1"/>
  <c r="E449" i="2" s="1"/>
  <c r="H448" i="2"/>
  <c r="F448" i="2"/>
  <c r="E448" i="2" a="1"/>
  <c r="E448" i="2" s="1"/>
  <c r="G448" i="2" s="1"/>
  <c r="H447" i="2"/>
  <c r="F447" i="2"/>
  <c r="E447" i="2" a="1"/>
  <c r="E447" i="2" s="1"/>
  <c r="G447" i="2" s="1"/>
  <c r="G446" i="2"/>
  <c r="F446" i="2"/>
  <c r="E446" i="2"/>
  <c r="H446" i="2" s="1"/>
  <c r="E446" i="2" a="1"/>
  <c r="H445" i="2"/>
  <c r="G445" i="2"/>
  <c r="F445" i="2"/>
  <c r="E445" i="2" a="1"/>
  <c r="E445" i="2" s="1"/>
  <c r="F444" i="2"/>
  <c r="E444" i="2" a="1"/>
  <c r="E444" i="2" s="1"/>
  <c r="H444" i="2" s="1"/>
  <c r="F443" i="2"/>
  <c r="E443" i="2" a="1"/>
  <c r="E443" i="2" s="1"/>
  <c r="G443" i="2" s="1"/>
  <c r="G442" i="2"/>
  <c r="F442" i="2"/>
  <c r="E442" i="2"/>
  <c r="H442" i="2" s="1"/>
  <c r="E442" i="2" a="1"/>
  <c r="H441" i="2"/>
  <c r="F441" i="2"/>
  <c r="E441" i="2" a="1"/>
  <c r="E441" i="2" s="1"/>
  <c r="G441" i="2" s="1"/>
  <c r="F440" i="2"/>
  <c r="E440" i="2" a="1"/>
  <c r="E440" i="2" s="1"/>
  <c r="F439" i="2"/>
  <c r="E439" i="2"/>
  <c r="E439" i="2" a="1"/>
  <c r="F438" i="2"/>
  <c r="E438" i="2"/>
  <c r="E438" i="2" a="1"/>
  <c r="F437" i="2"/>
  <c r="E437" i="2" a="1"/>
  <c r="E437" i="2" s="1"/>
  <c r="H437" i="2" s="1"/>
  <c r="G436" i="2"/>
  <c r="F436" i="2"/>
  <c r="E436" i="2"/>
  <c r="H436" i="2" s="1"/>
  <c r="E436" i="2" a="1"/>
  <c r="H435" i="2"/>
  <c r="F435" i="2"/>
  <c r="E435" i="2"/>
  <c r="G435" i="2" s="1"/>
  <c r="E435" i="2" a="1"/>
  <c r="G434" i="2"/>
  <c r="F434" i="2"/>
  <c r="E434" i="2"/>
  <c r="H434" i="2" s="1"/>
  <c r="E434" i="2" a="1"/>
  <c r="H433" i="2"/>
  <c r="G433" i="2"/>
  <c r="F433" i="2"/>
  <c r="E433" i="2" a="1"/>
  <c r="E433" i="2" s="1"/>
  <c r="H432" i="2"/>
  <c r="F432" i="2"/>
  <c r="E432" i="2" a="1"/>
  <c r="E432" i="2" s="1"/>
  <c r="G432" i="2" s="1"/>
  <c r="H431" i="2"/>
  <c r="F431" i="2"/>
  <c r="E431" i="2" a="1"/>
  <c r="E431" i="2" s="1"/>
  <c r="G431" i="2" s="1"/>
  <c r="G430" i="2"/>
  <c r="F430" i="2"/>
  <c r="E430" i="2"/>
  <c r="H430" i="2" s="1"/>
  <c r="E430" i="2" a="1"/>
  <c r="H429" i="2"/>
  <c r="G429" i="2"/>
  <c r="F429" i="2"/>
  <c r="E429" i="2" a="1"/>
  <c r="E429" i="2" s="1"/>
  <c r="G428" i="2"/>
  <c r="F428" i="2"/>
  <c r="E428" i="2" a="1"/>
  <c r="E428" i="2" s="1"/>
  <c r="H428" i="2" s="1"/>
  <c r="F427" i="2"/>
  <c r="E427" i="2" a="1"/>
  <c r="E427" i="2" s="1"/>
  <c r="G427" i="2" s="1"/>
  <c r="G426" i="2"/>
  <c r="F426" i="2"/>
  <c r="E426" i="2"/>
  <c r="H426" i="2" s="1"/>
  <c r="E426" i="2" a="1"/>
  <c r="H425" i="2"/>
  <c r="F425" i="2"/>
  <c r="E425" i="2" a="1"/>
  <c r="E425" i="2" s="1"/>
  <c r="G425" i="2" s="1"/>
  <c r="F424" i="2"/>
  <c r="E424" i="2" a="1"/>
  <c r="E424" i="2" s="1"/>
  <c r="F423" i="2"/>
  <c r="E423" i="2"/>
  <c r="E423" i="2" a="1"/>
  <c r="F422" i="2"/>
  <c r="E422" i="2"/>
  <c r="E422" i="2" a="1"/>
  <c r="F421" i="2"/>
  <c r="E421" i="2" a="1"/>
  <c r="E421" i="2" s="1"/>
  <c r="H421" i="2" s="1"/>
  <c r="G420" i="2"/>
  <c r="F420" i="2"/>
  <c r="E420" i="2"/>
  <c r="H420" i="2" s="1"/>
  <c r="E420" i="2" a="1"/>
  <c r="H419" i="2"/>
  <c r="F419" i="2"/>
  <c r="E419" i="2"/>
  <c r="G419" i="2" s="1"/>
  <c r="E419" i="2" a="1"/>
  <c r="G418" i="2"/>
  <c r="F418" i="2"/>
  <c r="E418" i="2"/>
  <c r="H418" i="2" s="1"/>
  <c r="E418" i="2" a="1"/>
  <c r="H417" i="2"/>
  <c r="G417" i="2"/>
  <c r="F417" i="2"/>
  <c r="E417" i="2" a="1"/>
  <c r="E417" i="2" s="1"/>
  <c r="H416" i="2"/>
  <c r="F416" i="2"/>
  <c r="E416" i="2" a="1"/>
  <c r="E416" i="2" s="1"/>
  <c r="G416" i="2" s="1"/>
  <c r="H415" i="2"/>
  <c r="F415" i="2"/>
  <c r="E415" i="2" a="1"/>
  <c r="E415" i="2" s="1"/>
  <c r="G415" i="2" s="1"/>
  <c r="G414" i="2"/>
  <c r="F414" i="2"/>
  <c r="E414" i="2"/>
  <c r="H414" i="2" s="1"/>
  <c r="E414" i="2" a="1"/>
  <c r="H413" i="2"/>
  <c r="G413" i="2"/>
  <c r="F413" i="2"/>
  <c r="E413" i="2" a="1"/>
  <c r="E413" i="2" s="1"/>
  <c r="G412" i="2"/>
  <c r="F412" i="2"/>
  <c r="E412" i="2" a="1"/>
  <c r="E412" i="2" s="1"/>
  <c r="H412" i="2" s="1"/>
  <c r="H411" i="2"/>
  <c r="F411" i="2"/>
  <c r="E411" i="2" a="1"/>
  <c r="E411" i="2" s="1"/>
  <c r="G411" i="2" s="1"/>
  <c r="G410" i="2"/>
  <c r="F410" i="2"/>
  <c r="E410" i="2"/>
  <c r="H410" i="2" s="1"/>
  <c r="E410" i="2" a="1"/>
  <c r="H409" i="2"/>
  <c r="F409" i="2"/>
  <c r="E409" i="2" a="1"/>
  <c r="E409" i="2" s="1"/>
  <c r="G409" i="2" s="1"/>
  <c r="F408" i="2"/>
  <c r="E408" i="2" a="1"/>
  <c r="E408" i="2" s="1"/>
  <c r="F407" i="2"/>
  <c r="E407" i="2"/>
  <c r="E407" i="2" a="1"/>
  <c r="F406" i="2"/>
  <c r="E406" i="2"/>
  <c r="E406" i="2" a="1"/>
  <c r="F405" i="2"/>
  <c r="E405" i="2" a="1"/>
  <c r="E405" i="2" s="1"/>
  <c r="H405" i="2" s="1"/>
  <c r="G404" i="2"/>
  <c r="F404" i="2"/>
  <c r="E404" i="2" a="1"/>
  <c r="E404" i="2" s="1"/>
  <c r="H404" i="2" s="1"/>
  <c r="F403" i="2"/>
  <c r="E403" i="2" a="1"/>
  <c r="E403" i="2" s="1"/>
  <c r="G403" i="2" s="1"/>
  <c r="G402" i="2"/>
  <c r="F402" i="2"/>
  <c r="E402" i="2"/>
  <c r="H402" i="2" s="1"/>
  <c r="E402" i="2" a="1"/>
  <c r="H401" i="2"/>
  <c r="F401" i="2"/>
  <c r="E401" i="2" a="1"/>
  <c r="E401" i="2" s="1"/>
  <c r="G401" i="2" s="1"/>
  <c r="H400" i="2"/>
  <c r="F400" i="2"/>
  <c r="E400" i="2" a="1"/>
  <c r="E400" i="2" s="1"/>
  <c r="G400" i="2" s="1"/>
  <c r="F399" i="2"/>
  <c r="E399" i="2" a="1"/>
  <c r="E399" i="2" s="1"/>
  <c r="F398" i="2"/>
  <c r="E398" i="2"/>
  <c r="H398" i="2" s="1"/>
  <c r="E398" i="2" a="1"/>
  <c r="F397" i="2"/>
  <c r="E397" i="2" a="1"/>
  <c r="E397" i="2" s="1"/>
  <c r="F396" i="2"/>
  <c r="E396" i="2"/>
  <c r="E396" i="2" a="1"/>
  <c r="F395" i="2"/>
  <c r="E395" i="2"/>
  <c r="E395" i="2" a="1"/>
  <c r="F394" i="2"/>
  <c r="E394" i="2"/>
  <c r="E394" i="2" a="1"/>
  <c r="H393" i="2"/>
  <c r="G393" i="2"/>
  <c r="F393" i="2"/>
  <c r="E393" i="2" a="1"/>
  <c r="E393" i="2" s="1"/>
  <c r="F392" i="2"/>
  <c r="E392" i="2" a="1"/>
  <c r="E392" i="2" s="1"/>
  <c r="F391" i="2"/>
  <c r="E391" i="2" a="1"/>
  <c r="E391" i="2" s="1"/>
  <c r="G390" i="2"/>
  <c r="F390" i="2"/>
  <c r="E390" i="2"/>
  <c r="H390" i="2" s="1"/>
  <c r="E390" i="2" a="1"/>
  <c r="H389" i="2"/>
  <c r="G389" i="2"/>
  <c r="F389" i="2"/>
  <c r="E389" i="2" a="1"/>
  <c r="E389" i="2" s="1"/>
  <c r="G388" i="2"/>
  <c r="F388" i="2"/>
  <c r="E388" i="2" a="1"/>
  <c r="E388" i="2" s="1"/>
  <c r="H388" i="2" s="1"/>
  <c r="F387" i="2"/>
  <c r="E387" i="2" a="1"/>
  <c r="E387" i="2" s="1"/>
  <c r="G387" i="2" s="1"/>
  <c r="G386" i="2"/>
  <c r="F386" i="2"/>
  <c r="E386" i="2"/>
  <c r="H386" i="2" s="1"/>
  <c r="E386" i="2" a="1"/>
  <c r="H385" i="2"/>
  <c r="F385" i="2"/>
  <c r="E385" i="2" a="1"/>
  <c r="E385" i="2" s="1"/>
  <c r="G385" i="2" s="1"/>
  <c r="H384" i="2"/>
  <c r="F384" i="2"/>
  <c r="E384" i="2" a="1"/>
  <c r="E384" i="2" s="1"/>
  <c r="G384" i="2" s="1"/>
  <c r="F383" i="2"/>
  <c r="E383" i="2" a="1"/>
  <c r="E383" i="2" s="1"/>
  <c r="F382" i="2"/>
  <c r="E382" i="2"/>
  <c r="H382" i="2" s="1"/>
  <c r="E382" i="2" a="1"/>
  <c r="F381" i="2"/>
  <c r="E381" i="2" a="1"/>
  <c r="E381" i="2" s="1"/>
  <c r="F380" i="2"/>
  <c r="E380" i="2"/>
  <c r="E380" i="2" a="1"/>
  <c r="F379" i="2"/>
  <c r="E379" i="2"/>
  <c r="E379" i="2" a="1"/>
  <c r="F378" i="2"/>
  <c r="E378" i="2"/>
  <c r="E378" i="2" a="1"/>
  <c r="H377" i="2"/>
  <c r="G377" i="2"/>
  <c r="F377" i="2"/>
  <c r="E377" i="2" a="1"/>
  <c r="E377" i="2" s="1"/>
  <c r="F376" i="2"/>
  <c r="E376" i="2" a="1"/>
  <c r="E376" i="2" s="1"/>
  <c r="F375" i="2"/>
  <c r="E375" i="2" a="1"/>
  <c r="E375" i="2" s="1"/>
  <c r="G374" i="2"/>
  <c r="F374" i="2"/>
  <c r="E374" i="2"/>
  <c r="H374" i="2" s="1"/>
  <c r="E374" i="2" a="1"/>
  <c r="H373" i="2"/>
  <c r="G373" i="2"/>
  <c r="F373" i="2"/>
  <c r="E373" i="2" a="1"/>
  <c r="E373" i="2" s="1"/>
  <c r="G372" i="2"/>
  <c r="F372" i="2"/>
  <c r="E372" i="2" a="1"/>
  <c r="E372" i="2" s="1"/>
  <c r="H372" i="2" s="1"/>
  <c r="F371" i="2"/>
  <c r="E371" i="2" a="1"/>
  <c r="E371" i="2" s="1"/>
  <c r="G371" i="2" s="1"/>
  <c r="G370" i="2"/>
  <c r="F370" i="2"/>
  <c r="E370" i="2"/>
  <c r="H370" i="2" s="1"/>
  <c r="E370" i="2" a="1"/>
  <c r="H369" i="2"/>
  <c r="F369" i="2"/>
  <c r="E369" i="2" a="1"/>
  <c r="E369" i="2" s="1"/>
  <c r="G369" i="2" s="1"/>
  <c r="H368" i="2"/>
  <c r="F368" i="2"/>
  <c r="E368" i="2" a="1"/>
  <c r="E368" i="2" s="1"/>
  <c r="G368" i="2" s="1"/>
  <c r="F367" i="2"/>
  <c r="E367" i="2" a="1"/>
  <c r="E367" i="2" s="1"/>
  <c r="F366" i="2"/>
  <c r="E366" i="2"/>
  <c r="H366" i="2" s="1"/>
  <c r="E366" i="2" a="1"/>
  <c r="F365" i="2"/>
  <c r="E365" i="2" a="1"/>
  <c r="E365" i="2" s="1"/>
  <c r="F364" i="2"/>
  <c r="E364" i="2"/>
  <c r="E364" i="2" a="1"/>
  <c r="F363" i="2"/>
  <c r="E363" i="2"/>
  <c r="E363" i="2" a="1"/>
  <c r="F362" i="2"/>
  <c r="E362" i="2"/>
  <c r="E362" i="2" a="1"/>
  <c r="F361" i="2"/>
  <c r="E361" i="2" a="1"/>
  <c r="E361" i="2" s="1"/>
  <c r="F360" i="2"/>
  <c r="E360" i="2" a="1"/>
  <c r="E360" i="2" s="1"/>
  <c r="H360" i="2" s="1"/>
  <c r="H359" i="2"/>
  <c r="F359" i="2"/>
  <c r="E359" i="2" a="1"/>
  <c r="E359" i="2" s="1"/>
  <c r="G359" i="2" s="1"/>
  <c r="F358" i="2"/>
  <c r="E358" i="2"/>
  <c r="E358" i="2" a="1"/>
  <c r="F357" i="2"/>
  <c r="E357" i="2" a="1"/>
  <c r="E357" i="2" s="1"/>
  <c r="G356" i="2"/>
  <c r="F356" i="2"/>
  <c r="E356" i="2" a="1"/>
  <c r="E356" i="2" s="1"/>
  <c r="H356" i="2" s="1"/>
  <c r="H355" i="2"/>
  <c r="F355" i="2"/>
  <c r="E355" i="2" a="1"/>
  <c r="E355" i="2" s="1"/>
  <c r="G355" i="2" s="1"/>
  <c r="F354" i="2"/>
  <c r="E354" i="2"/>
  <c r="E354" i="2" a="1"/>
  <c r="F353" i="2"/>
  <c r="E353" i="2" a="1"/>
  <c r="E353" i="2" s="1"/>
  <c r="G352" i="2"/>
  <c r="F352" i="2"/>
  <c r="E352" i="2" a="1"/>
  <c r="E352" i="2" s="1"/>
  <c r="H352" i="2" s="1"/>
  <c r="F351" i="2"/>
  <c r="E351" i="2" a="1"/>
  <c r="E351" i="2" s="1"/>
  <c r="G351" i="2" s="1"/>
  <c r="F350" i="2"/>
  <c r="E350" i="2"/>
  <c r="E350" i="2" a="1"/>
  <c r="F349" i="2"/>
  <c r="E349" i="2" a="1"/>
  <c r="E349" i="2" s="1"/>
  <c r="F348" i="2"/>
  <c r="E348" i="2" a="1"/>
  <c r="E348" i="2" s="1"/>
  <c r="H348" i="2" s="1"/>
  <c r="F347" i="2"/>
  <c r="E347" i="2" a="1"/>
  <c r="E347" i="2" s="1"/>
  <c r="G347" i="2" s="1"/>
  <c r="F346" i="2"/>
  <c r="E346" i="2"/>
  <c r="E346" i="2" a="1"/>
  <c r="F345" i="2"/>
  <c r="E345" i="2" a="1"/>
  <c r="E345" i="2" s="1"/>
  <c r="F344" i="2"/>
  <c r="E344" i="2" a="1"/>
  <c r="E344" i="2" s="1"/>
  <c r="H344" i="2" s="1"/>
  <c r="H343" i="2"/>
  <c r="F343" i="2"/>
  <c r="E343" i="2" a="1"/>
  <c r="E343" i="2" s="1"/>
  <c r="G343" i="2" s="1"/>
  <c r="F342" i="2"/>
  <c r="E342" i="2"/>
  <c r="E342" i="2" a="1"/>
  <c r="F341" i="2"/>
  <c r="E341" i="2" a="1"/>
  <c r="E341" i="2" s="1"/>
  <c r="G340" i="2"/>
  <c r="F340" i="2"/>
  <c r="E340" i="2" a="1"/>
  <c r="E340" i="2" s="1"/>
  <c r="H340" i="2" s="1"/>
  <c r="H339" i="2"/>
  <c r="F339" i="2"/>
  <c r="E339" i="2" a="1"/>
  <c r="E339" i="2" s="1"/>
  <c r="G339" i="2" s="1"/>
  <c r="F338" i="2"/>
  <c r="E338" i="2"/>
  <c r="E338" i="2" a="1"/>
  <c r="F337" i="2"/>
  <c r="E337" i="2" a="1"/>
  <c r="E337" i="2" s="1"/>
  <c r="G336" i="2"/>
  <c r="F336" i="2"/>
  <c r="E336" i="2" a="1"/>
  <c r="E336" i="2" s="1"/>
  <c r="H336" i="2" s="1"/>
  <c r="F335" i="2"/>
  <c r="E335" i="2" a="1"/>
  <c r="E335" i="2" s="1"/>
  <c r="G335" i="2" s="1"/>
  <c r="F334" i="2"/>
  <c r="E334" i="2"/>
  <c r="E334" i="2" a="1"/>
  <c r="F333" i="2"/>
  <c r="E333" i="2" a="1"/>
  <c r="E333" i="2" s="1"/>
  <c r="F332" i="2"/>
  <c r="E332" i="2" a="1"/>
  <c r="E332" i="2" s="1"/>
  <c r="H332" i="2" s="1"/>
  <c r="F331" i="2"/>
  <c r="E331" i="2" a="1"/>
  <c r="E331" i="2" s="1"/>
  <c r="G331" i="2" s="1"/>
  <c r="F330" i="2"/>
  <c r="E330" i="2"/>
  <c r="E330" i="2" a="1"/>
  <c r="F329" i="2"/>
  <c r="E329" i="2" a="1"/>
  <c r="E329" i="2" s="1"/>
  <c r="F328" i="2"/>
  <c r="E328" i="2" a="1"/>
  <c r="E328" i="2" s="1"/>
  <c r="H328" i="2" s="1"/>
  <c r="H327" i="2"/>
  <c r="F327" i="2"/>
  <c r="E327" i="2" a="1"/>
  <c r="E327" i="2" s="1"/>
  <c r="G327" i="2" s="1"/>
  <c r="F326" i="2"/>
  <c r="E326" i="2"/>
  <c r="E326" i="2" a="1"/>
  <c r="F325" i="2"/>
  <c r="E325" i="2" a="1"/>
  <c r="E325" i="2" s="1"/>
  <c r="G324" i="2"/>
  <c r="F324" i="2"/>
  <c r="E324" i="2" a="1"/>
  <c r="E324" i="2" s="1"/>
  <c r="H324" i="2" s="1"/>
  <c r="H323" i="2"/>
  <c r="F323" i="2"/>
  <c r="E323" i="2" a="1"/>
  <c r="E323" i="2" s="1"/>
  <c r="G323" i="2" s="1"/>
  <c r="F322" i="2"/>
  <c r="E322" i="2"/>
  <c r="E322" i="2" a="1"/>
  <c r="F321" i="2"/>
  <c r="E321" i="2" a="1"/>
  <c r="E321" i="2" s="1"/>
  <c r="G320" i="2"/>
  <c r="F320" i="2"/>
  <c r="E320" i="2" a="1"/>
  <c r="E320" i="2" s="1"/>
  <c r="H320" i="2" s="1"/>
  <c r="F319" i="2"/>
  <c r="E319" i="2" a="1"/>
  <c r="E319" i="2" s="1"/>
  <c r="G319" i="2" s="1"/>
  <c r="F318" i="2"/>
  <c r="E318" i="2"/>
  <c r="E318" i="2" a="1"/>
  <c r="F317" i="2"/>
  <c r="E317" i="2" a="1"/>
  <c r="E317" i="2" s="1"/>
  <c r="F316" i="2"/>
  <c r="E316" i="2" a="1"/>
  <c r="E316" i="2" s="1"/>
  <c r="H316" i="2" s="1"/>
  <c r="F315" i="2"/>
  <c r="E315" i="2" a="1"/>
  <c r="E315" i="2" s="1"/>
  <c r="G315" i="2" s="1"/>
  <c r="F314" i="2"/>
  <c r="E314" i="2"/>
  <c r="E314" i="2" a="1"/>
  <c r="F313" i="2"/>
  <c r="E313" i="2" a="1"/>
  <c r="E313" i="2" s="1"/>
  <c r="F312" i="2"/>
  <c r="E312" i="2" a="1"/>
  <c r="E312" i="2" s="1"/>
  <c r="H312" i="2" s="1"/>
  <c r="H311" i="2"/>
  <c r="F311" i="2"/>
  <c r="E311" i="2" a="1"/>
  <c r="E311" i="2" s="1"/>
  <c r="G311" i="2" s="1"/>
  <c r="F310" i="2"/>
  <c r="E310" i="2"/>
  <c r="E310" i="2" a="1"/>
  <c r="F309" i="2"/>
  <c r="E309" i="2" a="1"/>
  <c r="E309" i="2" s="1"/>
  <c r="G308" i="2"/>
  <c r="F308" i="2"/>
  <c r="E308" i="2" a="1"/>
  <c r="E308" i="2" s="1"/>
  <c r="H308" i="2" s="1"/>
  <c r="H307" i="2"/>
  <c r="F307" i="2"/>
  <c r="E307" i="2" a="1"/>
  <c r="E307" i="2" s="1"/>
  <c r="G307" i="2" s="1"/>
  <c r="F306" i="2"/>
  <c r="E306" i="2"/>
  <c r="E306" i="2" a="1"/>
  <c r="F305" i="2"/>
  <c r="E305" i="2" a="1"/>
  <c r="E305" i="2" s="1"/>
  <c r="G304" i="2"/>
  <c r="F304" i="2"/>
  <c r="E304" i="2" a="1"/>
  <c r="E304" i="2" s="1"/>
  <c r="H304" i="2" s="1"/>
  <c r="F303" i="2"/>
  <c r="E303" i="2" a="1"/>
  <c r="E303" i="2" s="1"/>
  <c r="G303" i="2" s="1"/>
  <c r="F302" i="2"/>
  <c r="E302" i="2"/>
  <c r="E302" i="2" a="1"/>
  <c r="F301" i="2"/>
  <c r="E301" i="2" a="1"/>
  <c r="E301" i="2" s="1"/>
  <c r="F300" i="2"/>
  <c r="E300" i="2" a="1"/>
  <c r="E300" i="2" s="1"/>
  <c r="H300" i="2" s="1"/>
  <c r="F299" i="2"/>
  <c r="E299" i="2" a="1"/>
  <c r="E299" i="2" s="1"/>
  <c r="G299" i="2" s="1"/>
  <c r="F298" i="2"/>
  <c r="E298" i="2"/>
  <c r="E298" i="2" a="1"/>
  <c r="F297" i="2"/>
  <c r="E297" i="2" a="1"/>
  <c r="E297" i="2" s="1"/>
  <c r="F296" i="2"/>
  <c r="E296" i="2" a="1"/>
  <c r="E296" i="2" s="1"/>
  <c r="H296" i="2" s="1"/>
  <c r="H295" i="2"/>
  <c r="F295" i="2"/>
  <c r="E295" i="2" a="1"/>
  <c r="E295" i="2" s="1"/>
  <c r="G295" i="2" s="1"/>
  <c r="F294" i="2"/>
  <c r="E294" i="2"/>
  <c r="E294" i="2" a="1"/>
  <c r="F293" i="2"/>
  <c r="E293" i="2" a="1"/>
  <c r="E293" i="2" s="1"/>
  <c r="G292" i="2"/>
  <c r="F292" i="2"/>
  <c r="E292" i="2" a="1"/>
  <c r="E292" i="2" s="1"/>
  <c r="H292" i="2" s="1"/>
  <c r="H291" i="2"/>
  <c r="F291" i="2"/>
  <c r="E291" i="2" a="1"/>
  <c r="E291" i="2" s="1"/>
  <c r="G291" i="2" s="1"/>
  <c r="F290" i="2"/>
  <c r="E290" i="2"/>
  <c r="E290" i="2" a="1"/>
  <c r="F289" i="2"/>
  <c r="E289" i="2" a="1"/>
  <c r="E289" i="2" s="1"/>
  <c r="G288" i="2"/>
  <c r="F288" i="2"/>
  <c r="E288" i="2" a="1"/>
  <c r="E288" i="2" s="1"/>
  <c r="H288" i="2" s="1"/>
  <c r="F287" i="2"/>
  <c r="E287" i="2" a="1"/>
  <c r="E287" i="2" s="1"/>
  <c r="G287" i="2" s="1"/>
  <c r="F286" i="2"/>
  <c r="E286" i="2"/>
  <c r="E286" i="2" a="1"/>
  <c r="F285" i="2"/>
  <c r="E285" i="2" a="1"/>
  <c r="E285" i="2" s="1"/>
  <c r="F284" i="2"/>
  <c r="E284" i="2" a="1"/>
  <c r="E284" i="2" s="1"/>
  <c r="H284" i="2" s="1"/>
  <c r="F283" i="2"/>
  <c r="E283" i="2" a="1"/>
  <c r="E283" i="2" s="1"/>
  <c r="G283" i="2" s="1"/>
  <c r="F282" i="2"/>
  <c r="E282" i="2"/>
  <c r="E282" i="2" a="1"/>
  <c r="F281" i="2"/>
  <c r="E281" i="2" a="1"/>
  <c r="E281" i="2" s="1"/>
  <c r="F280" i="2"/>
  <c r="E280" i="2" a="1"/>
  <c r="E280" i="2" s="1"/>
  <c r="H280" i="2" s="1"/>
  <c r="H279" i="2"/>
  <c r="F279" i="2"/>
  <c r="E279" i="2" a="1"/>
  <c r="E279" i="2" s="1"/>
  <c r="G279" i="2" s="1"/>
  <c r="F278" i="2"/>
  <c r="E278" i="2"/>
  <c r="E278" i="2" a="1"/>
  <c r="F277" i="2"/>
  <c r="E277" i="2" a="1"/>
  <c r="E277" i="2" s="1"/>
  <c r="G276" i="2"/>
  <c r="F276" i="2"/>
  <c r="E276" i="2" a="1"/>
  <c r="E276" i="2" s="1"/>
  <c r="H276" i="2" s="1"/>
  <c r="H275" i="2"/>
  <c r="F275" i="2"/>
  <c r="E275" i="2" a="1"/>
  <c r="E275" i="2" s="1"/>
  <c r="G275" i="2" s="1"/>
  <c r="F274" i="2"/>
  <c r="E274" i="2"/>
  <c r="E274" i="2" a="1"/>
  <c r="F273" i="2"/>
  <c r="E273" i="2" a="1"/>
  <c r="E273" i="2" s="1"/>
  <c r="G272" i="2"/>
  <c r="F272" i="2"/>
  <c r="E272" i="2" a="1"/>
  <c r="E272" i="2" s="1"/>
  <c r="H272" i="2" s="1"/>
  <c r="F271" i="2"/>
  <c r="E271" i="2" a="1"/>
  <c r="E271" i="2" s="1"/>
  <c r="G271" i="2" s="1"/>
  <c r="F270" i="2"/>
  <c r="E270" i="2"/>
  <c r="E270" i="2" a="1"/>
  <c r="F269" i="2"/>
  <c r="E269" i="2" a="1"/>
  <c r="E269" i="2" s="1"/>
  <c r="F268" i="2"/>
  <c r="E268" i="2" a="1"/>
  <c r="E268" i="2" s="1"/>
  <c r="H268" i="2" s="1"/>
  <c r="F267" i="2"/>
  <c r="E267" i="2" a="1"/>
  <c r="E267" i="2" s="1"/>
  <c r="G267" i="2" s="1"/>
  <c r="F266" i="2"/>
  <c r="E266" i="2"/>
  <c r="E266" i="2" a="1"/>
  <c r="F265" i="2"/>
  <c r="E265" i="2" a="1"/>
  <c r="E265" i="2" s="1"/>
  <c r="F264" i="2"/>
  <c r="E264" i="2" a="1"/>
  <c r="E264" i="2" s="1"/>
  <c r="H264" i="2" s="1"/>
  <c r="H263" i="2"/>
  <c r="F263" i="2"/>
  <c r="E263" i="2" a="1"/>
  <c r="E263" i="2" s="1"/>
  <c r="G263" i="2" s="1"/>
  <c r="F262" i="2"/>
  <c r="E262" i="2"/>
  <c r="E262" i="2" a="1"/>
  <c r="F261" i="2"/>
  <c r="E261" i="2" a="1"/>
  <c r="E261" i="2" s="1"/>
  <c r="G260" i="2"/>
  <c r="F260" i="2"/>
  <c r="E260" i="2" a="1"/>
  <c r="E260" i="2" s="1"/>
  <c r="H260" i="2" s="1"/>
  <c r="H259" i="2"/>
  <c r="F259" i="2"/>
  <c r="E259" i="2" a="1"/>
  <c r="E259" i="2" s="1"/>
  <c r="G259" i="2" s="1"/>
  <c r="F258" i="2"/>
  <c r="E258" i="2"/>
  <c r="E258" i="2" a="1"/>
  <c r="F257" i="2"/>
  <c r="E257" i="2" a="1"/>
  <c r="E257" i="2" s="1"/>
  <c r="G256" i="2"/>
  <c r="F256" i="2"/>
  <c r="E256" i="2" a="1"/>
  <c r="E256" i="2" s="1"/>
  <c r="H256" i="2" s="1"/>
  <c r="F255" i="2"/>
  <c r="E255" i="2" a="1"/>
  <c r="E255" i="2" s="1"/>
  <c r="G255" i="2" s="1"/>
  <c r="F254" i="2"/>
  <c r="E254" i="2"/>
  <c r="E254" i="2" a="1"/>
  <c r="F253" i="2"/>
  <c r="E253" i="2" a="1"/>
  <c r="E253" i="2" s="1"/>
  <c r="F252" i="2"/>
  <c r="E252" i="2" a="1"/>
  <c r="E252" i="2" s="1"/>
  <c r="H252" i="2" s="1"/>
  <c r="F251" i="2"/>
  <c r="E251" i="2" a="1"/>
  <c r="E251" i="2" s="1"/>
  <c r="G251" i="2" s="1"/>
  <c r="F250" i="2"/>
  <c r="E250" i="2"/>
  <c r="E250" i="2" a="1"/>
  <c r="F249" i="2"/>
  <c r="E249" i="2" a="1"/>
  <c r="E249" i="2" s="1"/>
  <c r="F248" i="2"/>
  <c r="E248" i="2" a="1"/>
  <c r="E248" i="2" s="1"/>
  <c r="H248" i="2" s="1"/>
  <c r="H247" i="2"/>
  <c r="F247" i="2"/>
  <c r="E247" i="2" a="1"/>
  <c r="E247" i="2" s="1"/>
  <c r="G247" i="2" s="1"/>
  <c r="F246" i="2"/>
  <c r="E246" i="2"/>
  <c r="E246" i="2" a="1"/>
  <c r="F245" i="2"/>
  <c r="E245" i="2" a="1"/>
  <c r="E245" i="2" s="1"/>
  <c r="G244" i="2"/>
  <c r="F244" i="2"/>
  <c r="E244" i="2" a="1"/>
  <c r="E244" i="2" s="1"/>
  <c r="H244" i="2" s="1"/>
  <c r="H243" i="2"/>
  <c r="F243" i="2"/>
  <c r="E243" i="2" a="1"/>
  <c r="E243" i="2" s="1"/>
  <c r="G243" i="2" s="1"/>
  <c r="F242" i="2"/>
  <c r="E242" i="2"/>
  <c r="E242" i="2" a="1"/>
  <c r="F241" i="2"/>
  <c r="E241" i="2" a="1"/>
  <c r="E241" i="2" s="1"/>
  <c r="G240" i="2"/>
  <c r="F240" i="2"/>
  <c r="E240" i="2" a="1"/>
  <c r="E240" i="2" s="1"/>
  <c r="H240" i="2" s="1"/>
  <c r="F239" i="2"/>
  <c r="E239" i="2" a="1"/>
  <c r="E239" i="2" s="1"/>
  <c r="G239" i="2" s="1"/>
  <c r="F238" i="2"/>
  <c r="E238" i="2"/>
  <c r="E238" i="2" a="1"/>
  <c r="F237" i="2"/>
  <c r="E237" i="2" a="1"/>
  <c r="E237" i="2" s="1"/>
  <c r="F236" i="2"/>
  <c r="E236" i="2" a="1"/>
  <c r="E236" i="2" s="1"/>
  <c r="H236" i="2" s="1"/>
  <c r="F235" i="2"/>
  <c r="E235" i="2" a="1"/>
  <c r="E235" i="2" s="1"/>
  <c r="G235" i="2" s="1"/>
  <c r="F234" i="2"/>
  <c r="E234" i="2"/>
  <c r="E234" i="2" a="1"/>
  <c r="F233" i="2"/>
  <c r="E233" i="2" a="1"/>
  <c r="E233" i="2" s="1"/>
  <c r="F232" i="2"/>
  <c r="E232" i="2" a="1"/>
  <c r="E232" i="2" s="1"/>
  <c r="H232" i="2" s="1"/>
  <c r="H231" i="2"/>
  <c r="F231" i="2"/>
  <c r="E231" i="2" a="1"/>
  <c r="E231" i="2" s="1"/>
  <c r="G231" i="2" s="1"/>
  <c r="F230" i="2"/>
  <c r="E230" i="2"/>
  <c r="E230" i="2" a="1"/>
  <c r="F229" i="2"/>
  <c r="E229" i="2" a="1"/>
  <c r="E229" i="2" s="1"/>
  <c r="G228" i="2"/>
  <c r="F228" i="2"/>
  <c r="E228" i="2" a="1"/>
  <c r="E228" i="2" s="1"/>
  <c r="H228" i="2" s="1"/>
  <c r="H227" i="2"/>
  <c r="F227" i="2"/>
  <c r="E227" i="2" a="1"/>
  <c r="E227" i="2" s="1"/>
  <c r="G227" i="2" s="1"/>
  <c r="F226" i="2"/>
  <c r="E226" i="2"/>
  <c r="E226" i="2" a="1"/>
  <c r="F225" i="2"/>
  <c r="E225" i="2" a="1"/>
  <c r="E225" i="2" s="1"/>
  <c r="G224" i="2"/>
  <c r="F224" i="2"/>
  <c r="E224" i="2" a="1"/>
  <c r="E224" i="2" s="1"/>
  <c r="H224" i="2" s="1"/>
  <c r="F223" i="2"/>
  <c r="E223" i="2" a="1"/>
  <c r="E223" i="2" s="1"/>
  <c r="G223" i="2" s="1"/>
  <c r="F222" i="2"/>
  <c r="E222" i="2"/>
  <c r="E222" i="2" a="1"/>
  <c r="F221" i="2"/>
  <c r="E221" i="2" a="1"/>
  <c r="E221" i="2" s="1"/>
  <c r="F220" i="2"/>
  <c r="E220" i="2" a="1"/>
  <c r="E220" i="2" s="1"/>
  <c r="H220" i="2" s="1"/>
  <c r="F219" i="2"/>
  <c r="E219" i="2" a="1"/>
  <c r="E219" i="2" s="1"/>
  <c r="G219" i="2" s="1"/>
  <c r="F218" i="2"/>
  <c r="E218" i="2"/>
  <c r="E218" i="2" a="1"/>
  <c r="F217" i="2"/>
  <c r="E217" i="2" a="1"/>
  <c r="E217" i="2" s="1"/>
  <c r="F216" i="2"/>
  <c r="E216" i="2" a="1"/>
  <c r="E216" i="2" s="1"/>
  <c r="H216" i="2" s="1"/>
  <c r="H215" i="2"/>
  <c r="F215" i="2"/>
  <c r="E215" i="2" a="1"/>
  <c r="E215" i="2" s="1"/>
  <c r="G215" i="2" s="1"/>
  <c r="F214" i="2"/>
  <c r="E214" i="2"/>
  <c r="E214" i="2" a="1"/>
  <c r="F213" i="2"/>
  <c r="E213" i="2" a="1"/>
  <c r="E213" i="2" s="1"/>
  <c r="G212" i="2"/>
  <c r="F212" i="2"/>
  <c r="E212" i="2" a="1"/>
  <c r="E212" i="2" s="1"/>
  <c r="H212" i="2" s="1"/>
  <c r="H211" i="2"/>
  <c r="F211" i="2"/>
  <c r="E211" i="2" a="1"/>
  <c r="E211" i="2" s="1"/>
  <c r="G211" i="2" s="1"/>
  <c r="F210" i="2"/>
  <c r="E210" i="2"/>
  <c r="E210" i="2" a="1"/>
  <c r="F209" i="2"/>
  <c r="E209" i="2" a="1"/>
  <c r="E209" i="2" s="1"/>
  <c r="G208" i="2"/>
  <c r="F208" i="2"/>
  <c r="E208" i="2" a="1"/>
  <c r="E208" i="2" s="1"/>
  <c r="H208" i="2" s="1"/>
  <c r="F207" i="2"/>
  <c r="E207" i="2" a="1"/>
  <c r="E207" i="2" s="1"/>
  <c r="G207" i="2" s="1"/>
  <c r="F206" i="2"/>
  <c r="E206" i="2"/>
  <c r="E206" i="2" a="1"/>
  <c r="F205" i="2"/>
  <c r="E205" i="2" a="1"/>
  <c r="E205" i="2" s="1"/>
  <c r="F204" i="2"/>
  <c r="E204" i="2" a="1"/>
  <c r="E204" i="2" s="1"/>
  <c r="H204" i="2" s="1"/>
  <c r="F203" i="2"/>
  <c r="E203" i="2" a="1"/>
  <c r="E203" i="2" s="1"/>
  <c r="G203" i="2" s="1"/>
  <c r="F202" i="2"/>
  <c r="E202" i="2"/>
  <c r="E202" i="2" a="1"/>
  <c r="F201" i="2"/>
  <c r="E201" i="2" a="1"/>
  <c r="E201" i="2" s="1"/>
  <c r="F200" i="2"/>
  <c r="E200" i="2" a="1"/>
  <c r="E200" i="2" s="1"/>
  <c r="H200" i="2" s="1"/>
  <c r="H199" i="2"/>
  <c r="F199" i="2"/>
  <c r="E199" i="2" a="1"/>
  <c r="E199" i="2" s="1"/>
  <c r="G199" i="2" s="1"/>
  <c r="F198" i="2"/>
  <c r="E198" i="2"/>
  <c r="E198" i="2" a="1"/>
  <c r="F197" i="2"/>
  <c r="E197" i="2" a="1"/>
  <c r="E197" i="2" s="1"/>
  <c r="H197" i="2" s="1"/>
  <c r="F196" i="2"/>
  <c r="E196" i="2" a="1"/>
  <c r="E196" i="2" s="1"/>
  <c r="H196" i="2" s="1"/>
  <c r="F195" i="2"/>
  <c r="E195" i="2" a="1"/>
  <c r="E195" i="2" s="1"/>
  <c r="F194" i="2"/>
  <c r="E194" i="2"/>
  <c r="E194" i="2" a="1"/>
  <c r="G193" i="2"/>
  <c r="F193" i="2"/>
  <c r="E193" i="2" a="1"/>
  <c r="E193" i="2" s="1"/>
  <c r="H193" i="2" s="1"/>
  <c r="H192" i="2"/>
  <c r="G192" i="2"/>
  <c r="F192" i="2"/>
  <c r="E192" i="2" a="1"/>
  <c r="E192" i="2" s="1"/>
  <c r="F191" i="2"/>
  <c r="E191" i="2" a="1"/>
  <c r="E191" i="2" s="1"/>
  <c r="F190" i="2"/>
  <c r="E190" i="2"/>
  <c r="E190" i="2" a="1"/>
  <c r="F189" i="2"/>
  <c r="E189" i="2" a="1"/>
  <c r="E189" i="2" s="1"/>
  <c r="H189" i="2" s="1"/>
  <c r="F188" i="2"/>
  <c r="E188" i="2" a="1"/>
  <c r="E188" i="2" s="1"/>
  <c r="H188" i="2" s="1"/>
  <c r="F187" i="2"/>
  <c r="E187" i="2" a="1"/>
  <c r="E187" i="2" s="1"/>
  <c r="F186" i="2"/>
  <c r="E186" i="2"/>
  <c r="E186" i="2" a="1"/>
  <c r="G185" i="2"/>
  <c r="F185" i="2"/>
  <c r="E185" i="2" a="1"/>
  <c r="E185" i="2" s="1"/>
  <c r="H185" i="2" s="1"/>
  <c r="H184" i="2"/>
  <c r="G184" i="2"/>
  <c r="F184" i="2"/>
  <c r="E184" i="2" a="1"/>
  <c r="E184" i="2" s="1"/>
  <c r="F183" i="2"/>
  <c r="E183" i="2" a="1"/>
  <c r="E183" i="2" s="1"/>
  <c r="F182" i="2"/>
  <c r="E182" i="2"/>
  <c r="E182" i="2" a="1"/>
  <c r="F181" i="2"/>
  <c r="E181" i="2" a="1"/>
  <c r="E181" i="2" s="1"/>
  <c r="H181" i="2" s="1"/>
  <c r="F180" i="2"/>
  <c r="E180" i="2" a="1"/>
  <c r="E180" i="2" s="1"/>
  <c r="H180" i="2" s="1"/>
  <c r="F179" i="2"/>
  <c r="E179" i="2" a="1"/>
  <c r="E179" i="2" s="1"/>
  <c r="F178" i="2"/>
  <c r="E178" i="2"/>
  <c r="E178" i="2" a="1"/>
  <c r="G177" i="2"/>
  <c r="F177" i="2"/>
  <c r="E177" i="2" a="1"/>
  <c r="E177" i="2" s="1"/>
  <c r="H177" i="2" s="1"/>
  <c r="H176" i="2"/>
  <c r="G176" i="2"/>
  <c r="F176" i="2"/>
  <c r="E176" i="2" a="1"/>
  <c r="E176" i="2" s="1"/>
  <c r="F175" i="2"/>
  <c r="E175" i="2" a="1"/>
  <c r="E175" i="2" s="1"/>
  <c r="F174" i="2"/>
  <c r="E174" i="2"/>
  <c r="E174" i="2" a="1"/>
  <c r="F173" i="2"/>
  <c r="E173" i="2" a="1"/>
  <c r="E173" i="2" s="1"/>
  <c r="H173" i="2" s="1"/>
  <c r="F172" i="2"/>
  <c r="E172" i="2" a="1"/>
  <c r="E172" i="2" s="1"/>
  <c r="H172" i="2" s="1"/>
  <c r="F171" i="2"/>
  <c r="E171" i="2" a="1"/>
  <c r="E171" i="2" s="1"/>
  <c r="F170" i="2"/>
  <c r="E170" i="2"/>
  <c r="E170" i="2" a="1"/>
  <c r="G169" i="2"/>
  <c r="F169" i="2"/>
  <c r="E169" i="2" a="1"/>
  <c r="E169" i="2" s="1"/>
  <c r="H169" i="2" s="1"/>
  <c r="H168" i="2"/>
  <c r="G168" i="2"/>
  <c r="F168" i="2"/>
  <c r="E168" i="2" a="1"/>
  <c r="E168" i="2" s="1"/>
  <c r="F167" i="2"/>
  <c r="E167" i="2" a="1"/>
  <c r="E167" i="2" s="1"/>
  <c r="F166" i="2"/>
  <c r="E166" i="2"/>
  <c r="E166" i="2" a="1"/>
  <c r="F165" i="2"/>
  <c r="E165" i="2" a="1"/>
  <c r="E165" i="2" s="1"/>
  <c r="H165" i="2" s="1"/>
  <c r="F164" i="2"/>
  <c r="E164" i="2" a="1"/>
  <c r="E164" i="2" s="1"/>
  <c r="H164" i="2" s="1"/>
  <c r="F163" i="2"/>
  <c r="E163" i="2" a="1"/>
  <c r="E163" i="2" s="1"/>
  <c r="F162" i="2"/>
  <c r="E162" i="2"/>
  <c r="E162" i="2" a="1"/>
  <c r="G161" i="2"/>
  <c r="F161" i="2"/>
  <c r="E161" i="2" a="1"/>
  <c r="E161" i="2" s="1"/>
  <c r="H161" i="2" s="1"/>
  <c r="H160" i="2"/>
  <c r="G160" i="2"/>
  <c r="F160" i="2"/>
  <c r="E160" i="2" a="1"/>
  <c r="E160" i="2" s="1"/>
  <c r="F159" i="2"/>
  <c r="E159" i="2" a="1"/>
  <c r="E159" i="2" s="1"/>
  <c r="F158" i="2"/>
  <c r="E158" i="2"/>
  <c r="E158" i="2" a="1"/>
  <c r="F157" i="2"/>
  <c r="E157" i="2" a="1"/>
  <c r="E157" i="2" s="1"/>
  <c r="H157" i="2" s="1"/>
  <c r="F156" i="2"/>
  <c r="E156" i="2" a="1"/>
  <c r="E156" i="2" s="1"/>
  <c r="H156" i="2" s="1"/>
  <c r="F155" i="2"/>
  <c r="E155" i="2" a="1"/>
  <c r="E155" i="2" s="1"/>
  <c r="F154" i="2"/>
  <c r="E154" i="2"/>
  <c r="E154" i="2" a="1"/>
  <c r="G153" i="2"/>
  <c r="F153" i="2"/>
  <c r="E153" i="2" a="1"/>
  <c r="E153" i="2" s="1"/>
  <c r="H153" i="2" s="1"/>
  <c r="H152" i="2"/>
  <c r="G152" i="2"/>
  <c r="F152" i="2"/>
  <c r="E152" i="2" a="1"/>
  <c r="E152" i="2" s="1"/>
  <c r="F151" i="2"/>
  <c r="E151" i="2" a="1"/>
  <c r="E151" i="2" s="1"/>
  <c r="F150" i="2"/>
  <c r="E150" i="2"/>
  <c r="E150" i="2" a="1"/>
  <c r="F149" i="2"/>
  <c r="E149" i="2" a="1"/>
  <c r="E149" i="2" s="1"/>
  <c r="H149" i="2" s="1"/>
  <c r="F148" i="2"/>
  <c r="E148" i="2" a="1"/>
  <c r="E148" i="2" s="1"/>
  <c r="H148" i="2" s="1"/>
  <c r="F147" i="2"/>
  <c r="E147" i="2" a="1"/>
  <c r="E147" i="2" s="1"/>
  <c r="F146" i="2"/>
  <c r="E146" i="2"/>
  <c r="E146" i="2" a="1"/>
  <c r="G145" i="2"/>
  <c r="F145" i="2"/>
  <c r="E145" i="2" a="1"/>
  <c r="E145" i="2" s="1"/>
  <c r="H145" i="2" s="1"/>
  <c r="H144" i="2"/>
  <c r="G144" i="2"/>
  <c r="F144" i="2"/>
  <c r="E144" i="2" a="1"/>
  <c r="E144" i="2" s="1"/>
  <c r="F143" i="2"/>
  <c r="E143" i="2" a="1"/>
  <c r="E143" i="2" s="1"/>
  <c r="F142" i="2"/>
  <c r="E142" i="2"/>
  <c r="E142" i="2" a="1"/>
  <c r="F141" i="2"/>
  <c r="E141" i="2" a="1"/>
  <c r="E141" i="2" s="1"/>
  <c r="H141" i="2" s="1"/>
  <c r="F140" i="2"/>
  <c r="E140" i="2" a="1"/>
  <c r="E140" i="2" s="1"/>
  <c r="H140" i="2" s="1"/>
  <c r="F139" i="2"/>
  <c r="E139" i="2" a="1"/>
  <c r="E139" i="2" s="1"/>
  <c r="F138" i="2"/>
  <c r="E138" i="2"/>
  <c r="E138" i="2" a="1"/>
  <c r="G137" i="2"/>
  <c r="F137" i="2"/>
  <c r="E137" i="2" a="1"/>
  <c r="E137" i="2" s="1"/>
  <c r="H137" i="2" s="1"/>
  <c r="H136" i="2"/>
  <c r="G136" i="2"/>
  <c r="F136" i="2"/>
  <c r="E136" i="2" a="1"/>
  <c r="E136" i="2" s="1"/>
  <c r="F135" i="2"/>
  <c r="E135" i="2" a="1"/>
  <c r="E135" i="2" s="1"/>
  <c r="F134" i="2"/>
  <c r="E134" i="2"/>
  <c r="E134" i="2" a="1"/>
  <c r="F133" i="2"/>
  <c r="E133" i="2" a="1"/>
  <c r="E133" i="2" s="1"/>
  <c r="H133" i="2" s="1"/>
  <c r="F132" i="2"/>
  <c r="E132" i="2" a="1"/>
  <c r="E132" i="2" s="1"/>
  <c r="H132" i="2" s="1"/>
  <c r="F131" i="2"/>
  <c r="E131" i="2" a="1"/>
  <c r="E131" i="2" s="1"/>
  <c r="F130" i="2"/>
  <c r="E130" i="2"/>
  <c r="E130" i="2" a="1"/>
  <c r="G129" i="2"/>
  <c r="F129" i="2"/>
  <c r="E129" i="2" a="1"/>
  <c r="E129" i="2" s="1"/>
  <c r="H129" i="2" s="1"/>
  <c r="H128" i="2"/>
  <c r="G128" i="2"/>
  <c r="F128" i="2"/>
  <c r="E128" i="2" a="1"/>
  <c r="E128" i="2" s="1"/>
  <c r="F127" i="2"/>
  <c r="E127" i="2" a="1"/>
  <c r="E127" i="2" s="1"/>
  <c r="F126" i="2"/>
  <c r="E126" i="2"/>
  <c r="E126" i="2" a="1"/>
  <c r="F125" i="2"/>
  <c r="E125" i="2" a="1"/>
  <c r="E125" i="2" s="1"/>
  <c r="H125" i="2" s="1"/>
  <c r="F124" i="2"/>
  <c r="E124" i="2" a="1"/>
  <c r="E124" i="2" s="1"/>
  <c r="H124" i="2" s="1"/>
  <c r="F123" i="2"/>
  <c r="E123" i="2" a="1"/>
  <c r="E123" i="2" s="1"/>
  <c r="F122" i="2"/>
  <c r="E122" i="2"/>
  <c r="E122" i="2" a="1"/>
  <c r="G121" i="2"/>
  <c r="F121" i="2"/>
  <c r="E121" i="2" a="1"/>
  <c r="E121" i="2" s="1"/>
  <c r="H121" i="2" s="1"/>
  <c r="H120" i="2"/>
  <c r="G120" i="2"/>
  <c r="F120" i="2"/>
  <c r="E120" i="2" a="1"/>
  <c r="E120" i="2" s="1"/>
  <c r="F119" i="2"/>
  <c r="E119" i="2" a="1"/>
  <c r="E119" i="2" s="1"/>
  <c r="F118" i="2"/>
  <c r="E118" i="2"/>
  <c r="E118" i="2" a="1"/>
  <c r="F117" i="2"/>
  <c r="E117" i="2" a="1"/>
  <c r="E117" i="2" s="1"/>
  <c r="H117" i="2" s="1"/>
  <c r="F116" i="2"/>
  <c r="E116" i="2" a="1"/>
  <c r="E116" i="2" s="1"/>
  <c r="H116" i="2" s="1"/>
  <c r="F115" i="2"/>
  <c r="E115" i="2" a="1"/>
  <c r="E115" i="2" s="1"/>
  <c r="F114" i="2"/>
  <c r="E114" i="2"/>
  <c r="E114" i="2" a="1"/>
  <c r="G113" i="2"/>
  <c r="F113" i="2"/>
  <c r="E113" i="2" a="1"/>
  <c r="E113" i="2" s="1"/>
  <c r="H113" i="2" s="1"/>
  <c r="H112" i="2"/>
  <c r="G112" i="2"/>
  <c r="F112" i="2"/>
  <c r="E112" i="2" a="1"/>
  <c r="E112" i="2" s="1"/>
  <c r="F111" i="2"/>
  <c r="E111" i="2" a="1"/>
  <c r="E111" i="2" s="1"/>
  <c r="F110" i="2"/>
  <c r="E110" i="2"/>
  <c r="E110" i="2" a="1"/>
  <c r="F109" i="2"/>
  <c r="E109" i="2" a="1"/>
  <c r="E109" i="2" s="1"/>
  <c r="H109" i="2" s="1"/>
  <c r="F108" i="2"/>
  <c r="E108" i="2" a="1"/>
  <c r="E108" i="2" s="1"/>
  <c r="H108" i="2" s="1"/>
  <c r="F107" i="2"/>
  <c r="E107" i="2" a="1"/>
  <c r="E107" i="2" s="1"/>
  <c r="F106" i="2"/>
  <c r="E106" i="2"/>
  <c r="E106" i="2" a="1"/>
  <c r="G105" i="2"/>
  <c r="F105" i="2"/>
  <c r="E105" i="2" a="1"/>
  <c r="E105" i="2" s="1"/>
  <c r="H105" i="2" s="1"/>
  <c r="H104" i="2"/>
  <c r="G104" i="2"/>
  <c r="F104" i="2"/>
  <c r="E104" i="2" a="1"/>
  <c r="E104" i="2" s="1"/>
  <c r="F103" i="2"/>
  <c r="E103" i="2" a="1"/>
  <c r="E103" i="2" s="1"/>
  <c r="F102" i="2"/>
  <c r="E102" i="2"/>
  <c r="E102" i="2" a="1"/>
  <c r="F101" i="2"/>
  <c r="E101" i="2" a="1"/>
  <c r="E101" i="2" s="1"/>
  <c r="H101" i="2" s="1"/>
  <c r="F100" i="2"/>
  <c r="E100" i="2" a="1"/>
  <c r="E100" i="2" s="1"/>
  <c r="H100" i="2" s="1"/>
  <c r="F99" i="2"/>
  <c r="E99" i="2" a="1"/>
  <c r="E99" i="2" s="1"/>
  <c r="F98" i="2"/>
  <c r="E98" i="2"/>
  <c r="E98" i="2" a="1"/>
  <c r="G97" i="2"/>
  <c r="F97" i="2"/>
  <c r="E97" i="2" a="1"/>
  <c r="E97" i="2" s="1"/>
  <c r="H97" i="2" s="1"/>
  <c r="H96" i="2"/>
  <c r="G96" i="2"/>
  <c r="F96" i="2"/>
  <c r="E96" i="2" a="1"/>
  <c r="E96" i="2" s="1"/>
  <c r="F95" i="2"/>
  <c r="E95" i="2" a="1"/>
  <c r="E95" i="2" s="1"/>
  <c r="F94" i="2"/>
  <c r="E94" i="2"/>
  <c r="E94" i="2" a="1"/>
  <c r="F93" i="2"/>
  <c r="E93" i="2" a="1"/>
  <c r="E93" i="2" s="1"/>
  <c r="H93" i="2" s="1"/>
  <c r="F92" i="2"/>
  <c r="E92" i="2" a="1"/>
  <c r="E92" i="2" s="1"/>
  <c r="H92" i="2" s="1"/>
  <c r="F91" i="2"/>
  <c r="E91" i="2" a="1"/>
  <c r="E91" i="2" s="1"/>
  <c r="F90" i="2"/>
  <c r="E90" i="2"/>
  <c r="E90" i="2" a="1"/>
  <c r="G89" i="2"/>
  <c r="F89" i="2"/>
  <c r="E89" i="2" a="1"/>
  <c r="E89" i="2" s="1"/>
  <c r="H89" i="2" s="1"/>
  <c r="H88" i="2"/>
  <c r="G88" i="2"/>
  <c r="F88" i="2"/>
  <c r="E88" i="2" a="1"/>
  <c r="E88" i="2" s="1"/>
  <c r="F87" i="2"/>
  <c r="E87" i="2" a="1"/>
  <c r="E87" i="2" s="1"/>
  <c r="F86" i="2"/>
  <c r="E86" i="2"/>
  <c r="E86" i="2" a="1"/>
  <c r="F85" i="2"/>
  <c r="E85" i="2" a="1"/>
  <c r="E85" i="2" s="1"/>
  <c r="H85" i="2" s="1"/>
  <c r="F84" i="2"/>
  <c r="E84" i="2" a="1"/>
  <c r="E84" i="2" s="1"/>
  <c r="H84" i="2" s="1"/>
  <c r="F83" i="2"/>
  <c r="E83" i="2" a="1"/>
  <c r="E83" i="2" s="1"/>
  <c r="F82" i="2"/>
  <c r="E82" i="2"/>
  <c r="E82" i="2" a="1"/>
  <c r="G81" i="2"/>
  <c r="F81" i="2"/>
  <c r="E81" i="2" a="1"/>
  <c r="E81" i="2" s="1"/>
  <c r="H81" i="2" s="1"/>
  <c r="H80" i="2"/>
  <c r="G80" i="2"/>
  <c r="F80" i="2"/>
  <c r="E80" i="2" a="1"/>
  <c r="E80" i="2" s="1"/>
  <c r="F79" i="2"/>
  <c r="E79" i="2" a="1"/>
  <c r="E79" i="2" s="1"/>
  <c r="F78" i="2"/>
  <c r="E78" i="2"/>
  <c r="E78" i="2" a="1"/>
  <c r="F77" i="2"/>
  <c r="E77" i="2" a="1"/>
  <c r="E77" i="2" s="1"/>
  <c r="H77" i="2" s="1"/>
  <c r="F76" i="2"/>
  <c r="E76" i="2" a="1"/>
  <c r="E76" i="2" s="1"/>
  <c r="H76" i="2" s="1"/>
  <c r="F75" i="2"/>
  <c r="E75" i="2" a="1"/>
  <c r="E75" i="2" s="1"/>
  <c r="F74" i="2"/>
  <c r="E74" i="2"/>
  <c r="E74" i="2" a="1"/>
  <c r="G73" i="2"/>
  <c r="F73" i="2"/>
  <c r="E73" i="2" a="1"/>
  <c r="E73" i="2" s="1"/>
  <c r="H73" i="2" s="1"/>
  <c r="H72" i="2"/>
  <c r="G72" i="2"/>
  <c r="F72" i="2"/>
  <c r="E72" i="2" a="1"/>
  <c r="E72" i="2" s="1"/>
  <c r="F71" i="2"/>
  <c r="E71" i="2" a="1"/>
  <c r="E71" i="2" s="1"/>
  <c r="F70" i="2"/>
  <c r="E70" i="2"/>
  <c r="E70" i="2" a="1"/>
  <c r="F69" i="2"/>
  <c r="E69" i="2" a="1"/>
  <c r="E69" i="2" s="1"/>
  <c r="H69" i="2" s="1"/>
  <c r="F68" i="2"/>
  <c r="E68" i="2" a="1"/>
  <c r="E68" i="2" s="1"/>
  <c r="H68" i="2" s="1"/>
  <c r="F67" i="2"/>
  <c r="E67" i="2" a="1"/>
  <c r="E67" i="2" s="1"/>
  <c r="F66" i="2"/>
  <c r="E66" i="2"/>
  <c r="E66" i="2" a="1"/>
  <c r="G65" i="2"/>
  <c r="F65" i="2"/>
  <c r="E65" i="2" a="1"/>
  <c r="E65" i="2" s="1"/>
  <c r="H65" i="2" s="1"/>
  <c r="H64" i="2"/>
  <c r="G64" i="2"/>
  <c r="F64" i="2"/>
  <c r="E64" i="2" a="1"/>
  <c r="E64" i="2" s="1"/>
  <c r="F63" i="2"/>
  <c r="E63" i="2" a="1"/>
  <c r="E63" i="2" s="1"/>
  <c r="F62" i="2"/>
  <c r="E62" i="2"/>
  <c r="E62" i="2" a="1"/>
  <c r="F61" i="2"/>
  <c r="E61" i="2" a="1"/>
  <c r="E61" i="2" s="1"/>
  <c r="H61" i="2" s="1"/>
  <c r="F60" i="2"/>
  <c r="E60" i="2" a="1"/>
  <c r="E60" i="2" s="1"/>
  <c r="H60" i="2" s="1"/>
  <c r="F59" i="2"/>
  <c r="E59" i="2" a="1"/>
  <c r="E59" i="2" s="1"/>
  <c r="F58" i="2"/>
  <c r="E58" i="2"/>
  <c r="E58" i="2" a="1"/>
  <c r="G57" i="2"/>
  <c r="F57" i="2"/>
  <c r="E57" i="2" a="1"/>
  <c r="E57" i="2" s="1"/>
  <c r="H57" i="2" s="1"/>
  <c r="H56" i="2"/>
  <c r="G56" i="2"/>
  <c r="F56" i="2"/>
  <c r="E56" i="2" a="1"/>
  <c r="E56" i="2" s="1"/>
  <c r="F55" i="2"/>
  <c r="E55" i="2" a="1"/>
  <c r="E55" i="2" s="1"/>
  <c r="F54" i="2"/>
  <c r="E54" i="2"/>
  <c r="E54" i="2" a="1"/>
  <c r="F53" i="2"/>
  <c r="E53" i="2" a="1"/>
  <c r="E53" i="2" s="1"/>
  <c r="H53" i="2" s="1"/>
  <c r="F52" i="2"/>
  <c r="E52" i="2" a="1"/>
  <c r="E52" i="2" s="1"/>
  <c r="H52" i="2" s="1"/>
  <c r="F51" i="2"/>
  <c r="E51" i="2" a="1"/>
  <c r="E51" i="2" s="1"/>
  <c r="F50" i="2"/>
  <c r="E50" i="2"/>
  <c r="E50" i="2" a="1"/>
  <c r="G49" i="2"/>
  <c r="F49" i="2"/>
  <c r="E49" i="2" a="1"/>
  <c r="E49" i="2" s="1"/>
  <c r="H49" i="2" s="1"/>
  <c r="H48" i="2"/>
  <c r="G48" i="2"/>
  <c r="F48" i="2"/>
  <c r="E48" i="2" a="1"/>
  <c r="E48" i="2" s="1"/>
  <c r="F47" i="2"/>
  <c r="E47" i="2" a="1"/>
  <c r="E47" i="2" s="1"/>
  <c r="F46" i="2"/>
  <c r="E46" i="2"/>
  <c r="E46" i="2" a="1"/>
  <c r="F45" i="2"/>
  <c r="E45" i="2" a="1"/>
  <c r="E45" i="2" s="1"/>
  <c r="H45" i="2" s="1"/>
  <c r="F44" i="2"/>
  <c r="E44" i="2" a="1"/>
  <c r="E44" i="2" s="1"/>
  <c r="H44" i="2" s="1"/>
  <c r="F43" i="2"/>
  <c r="E43" i="2" a="1"/>
  <c r="E43" i="2" s="1"/>
  <c r="F42" i="2"/>
  <c r="E42" i="2"/>
  <c r="E42" i="2" a="1"/>
  <c r="G41" i="2"/>
  <c r="F41" i="2"/>
  <c r="E41" i="2" a="1"/>
  <c r="E41" i="2" s="1"/>
  <c r="H41" i="2" s="1"/>
  <c r="H40" i="2"/>
  <c r="G40" i="2"/>
  <c r="F40" i="2"/>
  <c r="E40" i="2" a="1"/>
  <c r="E40" i="2" s="1"/>
  <c r="F39" i="2"/>
  <c r="E39" i="2" a="1"/>
  <c r="E39" i="2" s="1"/>
  <c r="F38" i="2"/>
  <c r="E38" i="2"/>
  <c r="E38" i="2" a="1"/>
  <c r="F37" i="2"/>
  <c r="E37" i="2" a="1"/>
  <c r="E37" i="2" s="1"/>
  <c r="H37" i="2" s="1"/>
  <c r="F36" i="2"/>
  <c r="E36" i="2" a="1"/>
  <c r="E36" i="2" s="1"/>
  <c r="H36" i="2" s="1"/>
  <c r="F35" i="2"/>
  <c r="E35" i="2" a="1"/>
  <c r="E35" i="2" s="1"/>
  <c r="F34" i="2"/>
  <c r="E34" i="2"/>
  <c r="E34" i="2" a="1"/>
  <c r="G33" i="2"/>
  <c r="F33" i="2"/>
  <c r="E33" i="2" a="1"/>
  <c r="E33" i="2" s="1"/>
  <c r="H33" i="2" s="1"/>
  <c r="H32" i="2"/>
  <c r="G32" i="2"/>
  <c r="F32" i="2"/>
  <c r="E32" i="2" a="1"/>
  <c r="E32" i="2" s="1"/>
  <c r="F31" i="2"/>
  <c r="E31" i="2" a="1"/>
  <c r="E31" i="2" s="1"/>
  <c r="F30" i="2"/>
  <c r="E30" i="2"/>
  <c r="E30" i="2" a="1"/>
  <c r="F29" i="2"/>
  <c r="E29" i="2" a="1"/>
  <c r="E29" i="2" s="1"/>
  <c r="H29" i="2" s="1"/>
  <c r="F28" i="2"/>
  <c r="E28" i="2" a="1"/>
  <c r="E28" i="2" s="1"/>
  <c r="H28" i="2" s="1"/>
  <c r="F27" i="2"/>
  <c r="E27" i="2" a="1"/>
  <c r="E27" i="2" s="1"/>
  <c r="F26" i="2"/>
  <c r="E26" i="2"/>
  <c r="E26" i="2" a="1"/>
  <c r="G25" i="2"/>
  <c r="F25" i="2"/>
  <c r="E25" i="2" a="1"/>
  <c r="E25" i="2" s="1"/>
  <c r="H25" i="2" s="1"/>
  <c r="H24" i="2"/>
  <c r="G24" i="2"/>
  <c r="F24" i="2"/>
  <c r="E24" i="2" a="1"/>
  <c r="E24" i="2" s="1"/>
  <c r="F23" i="2"/>
  <c r="E23" i="2" a="1"/>
  <c r="E23" i="2" s="1"/>
  <c r="F22" i="2"/>
  <c r="E22" i="2"/>
  <c r="E22" i="2" a="1"/>
  <c r="F21" i="2"/>
  <c r="E21" i="2" a="1"/>
  <c r="E21" i="2" s="1"/>
  <c r="H21" i="2" s="1"/>
  <c r="F20" i="2"/>
  <c r="E20" i="2" a="1"/>
  <c r="E20" i="2" s="1"/>
  <c r="H20" i="2" s="1"/>
  <c r="F19" i="2"/>
  <c r="E19" i="2"/>
  <c r="E19" i="2" a="1"/>
  <c r="F18" i="2"/>
  <c r="E18" i="2" a="1"/>
  <c r="E18" i="2" s="1"/>
  <c r="H18" i="2" s="1"/>
  <c r="F17" i="2"/>
  <c r="E17" i="2"/>
  <c r="E17" i="2" a="1"/>
  <c r="F16" i="2"/>
  <c r="E16" i="2" a="1"/>
  <c r="E16" i="2" s="1"/>
  <c r="H16" i="2" s="1"/>
  <c r="F15" i="2"/>
  <c r="E15" i="2"/>
  <c r="E15" i="2" a="1"/>
  <c r="F14" i="2"/>
  <c r="E14" i="2" a="1"/>
  <c r="E14" i="2" s="1"/>
  <c r="H14" i="2" s="1"/>
  <c r="F13" i="2"/>
  <c r="E13" i="2"/>
  <c r="E13" i="2" a="1"/>
  <c r="F12" i="2"/>
  <c r="E12" i="2" a="1"/>
  <c r="E12" i="2" s="1"/>
  <c r="H12" i="2" s="1"/>
  <c r="F11" i="2"/>
  <c r="E11" i="2"/>
  <c r="E11" i="2" a="1"/>
  <c r="F10" i="2"/>
  <c r="E10" i="2" a="1"/>
  <c r="E10" i="2" s="1"/>
  <c r="H10" i="2" s="1"/>
  <c r="F9" i="2"/>
  <c r="E9" i="2"/>
  <c r="E9" i="2" a="1"/>
  <c r="F8" i="2"/>
  <c r="E8" i="2"/>
  <c r="G8" i="2" s="1"/>
  <c r="E8" i="2" a="1"/>
  <c r="H7" i="2"/>
  <c r="G7" i="2"/>
  <c r="F7" i="2"/>
  <c r="E7" i="2" a="1"/>
  <c r="E7" i="2" s="1"/>
  <c r="G6" i="2"/>
  <c r="F6" i="2"/>
  <c r="E6" i="2" a="1"/>
  <c r="E6" i="2" s="1"/>
  <c r="H6" i="2" s="1"/>
  <c r="F5" i="2"/>
  <c r="E5" i="2"/>
  <c r="E5" i="2" a="1"/>
  <c r="F4" i="2"/>
  <c r="E4" i="2" a="1"/>
  <c r="E4" i="2" s="1"/>
  <c r="F3" i="2"/>
  <c r="E3" i="2"/>
  <c r="E3" i="2" a="1"/>
  <c r="G67" i="2" l="1"/>
  <c r="H67" i="2"/>
  <c r="G95" i="2"/>
  <c r="H95" i="2"/>
  <c r="G99" i="2"/>
  <c r="H99" i="2"/>
  <c r="G127" i="2"/>
  <c r="H127" i="2"/>
  <c r="G131" i="2"/>
  <c r="H131" i="2"/>
  <c r="G159" i="2"/>
  <c r="H159" i="2"/>
  <c r="G163" i="2"/>
  <c r="H163" i="2"/>
  <c r="G191" i="2"/>
  <c r="H191" i="2"/>
  <c r="G195" i="2"/>
  <c r="H195" i="2"/>
  <c r="G71" i="2"/>
  <c r="H71" i="2"/>
  <c r="G75" i="2"/>
  <c r="H75" i="2"/>
  <c r="G135" i="2"/>
  <c r="H135" i="2"/>
  <c r="G139" i="2"/>
  <c r="H139" i="2"/>
  <c r="G47" i="2"/>
  <c r="H47" i="2"/>
  <c r="G51" i="2"/>
  <c r="H51" i="2"/>
  <c r="G79" i="2"/>
  <c r="H79" i="2"/>
  <c r="G83" i="2"/>
  <c r="H83" i="2"/>
  <c r="G111" i="2"/>
  <c r="H111" i="2"/>
  <c r="G115" i="2"/>
  <c r="H115" i="2"/>
  <c r="G143" i="2"/>
  <c r="H143" i="2"/>
  <c r="G147" i="2"/>
  <c r="H147" i="2"/>
  <c r="G175" i="2"/>
  <c r="H175" i="2"/>
  <c r="G179" i="2"/>
  <c r="H179" i="2"/>
  <c r="G31" i="2"/>
  <c r="H31" i="2"/>
  <c r="G35" i="2"/>
  <c r="H35" i="2"/>
  <c r="G63" i="2"/>
  <c r="H63" i="2"/>
  <c r="G4" i="2"/>
  <c r="H4" i="2"/>
  <c r="G39" i="2"/>
  <c r="H39" i="2"/>
  <c r="G43" i="2"/>
  <c r="H43" i="2"/>
  <c r="G103" i="2"/>
  <c r="H103" i="2"/>
  <c r="G107" i="2"/>
  <c r="H107" i="2"/>
  <c r="G167" i="2"/>
  <c r="H167" i="2"/>
  <c r="G171" i="2"/>
  <c r="H171" i="2"/>
  <c r="G23" i="2"/>
  <c r="H23" i="2"/>
  <c r="G27" i="2"/>
  <c r="H27" i="2"/>
  <c r="G55" i="2"/>
  <c r="H55" i="2"/>
  <c r="G59" i="2"/>
  <c r="H59" i="2"/>
  <c r="G87" i="2"/>
  <c r="H87" i="2"/>
  <c r="G91" i="2"/>
  <c r="H91" i="2"/>
  <c r="G119" i="2"/>
  <c r="H119" i="2"/>
  <c r="G123" i="2"/>
  <c r="H123" i="2"/>
  <c r="G151" i="2"/>
  <c r="H151" i="2"/>
  <c r="G155" i="2"/>
  <c r="H155" i="2"/>
  <c r="G183" i="2"/>
  <c r="H183" i="2"/>
  <c r="G187" i="2"/>
  <c r="H187" i="2"/>
  <c r="H30" i="2"/>
  <c r="G30" i="2"/>
  <c r="H38" i="2"/>
  <c r="G38" i="2"/>
  <c r="H46" i="2"/>
  <c r="G46" i="2"/>
  <c r="L14" i="2" s="1"/>
  <c r="H78" i="2"/>
  <c r="G78" i="2"/>
  <c r="H102" i="2"/>
  <c r="G102" i="2"/>
  <c r="H110" i="2"/>
  <c r="G110" i="2"/>
  <c r="H118" i="2"/>
  <c r="G118" i="2"/>
  <c r="H142" i="2"/>
  <c r="G142" i="2"/>
  <c r="H150" i="2"/>
  <c r="G150" i="2"/>
  <c r="H158" i="2"/>
  <c r="G158" i="2"/>
  <c r="H166" i="2"/>
  <c r="G166" i="2"/>
  <c r="H182" i="2"/>
  <c r="G182" i="2"/>
  <c r="H190" i="2"/>
  <c r="G190" i="2"/>
  <c r="G201" i="2"/>
  <c r="H201" i="2"/>
  <c r="G217" i="2"/>
  <c r="H217" i="2"/>
  <c r="H230" i="2"/>
  <c r="G230" i="2"/>
  <c r="H294" i="2"/>
  <c r="G294" i="2"/>
  <c r="H313" i="2"/>
  <c r="G313" i="2"/>
  <c r="H329" i="2"/>
  <c r="G329" i="2"/>
  <c r="H342" i="2"/>
  <c r="G342" i="2"/>
  <c r="H361" i="2"/>
  <c r="G361" i="2"/>
  <c r="G383" i="2"/>
  <c r="H383" i="2"/>
  <c r="G392" i="2"/>
  <c r="H392" i="2"/>
  <c r="G471" i="2"/>
  <c r="H471" i="2"/>
  <c r="G504" i="2"/>
  <c r="H504" i="2"/>
  <c r="H552" i="2"/>
  <c r="G552" i="2"/>
  <c r="G555" i="2"/>
  <c r="H555" i="2"/>
  <c r="G571" i="2"/>
  <c r="H571" i="2"/>
  <c r="H592" i="2"/>
  <c r="G592" i="2"/>
  <c r="G620" i="2"/>
  <c r="H620" i="2"/>
  <c r="H662" i="2"/>
  <c r="G662" i="2"/>
  <c r="H665" i="2"/>
  <c r="G665" i="2"/>
  <c r="G683" i="2"/>
  <c r="H683" i="2"/>
  <c r="H9" i="2"/>
  <c r="G9" i="2"/>
  <c r="H11" i="2"/>
  <c r="G11" i="2"/>
  <c r="H13" i="2"/>
  <c r="G13" i="2"/>
  <c r="H15" i="2"/>
  <c r="G15" i="2"/>
  <c r="L6" i="2" s="1"/>
  <c r="H17" i="2"/>
  <c r="G17" i="2"/>
  <c r="H19" i="2"/>
  <c r="G19" i="2"/>
  <c r="H213" i="2"/>
  <c r="G213" i="2"/>
  <c r="H229" i="2"/>
  <c r="G229" i="2"/>
  <c r="G245" i="2"/>
  <c r="H245" i="2"/>
  <c r="G261" i="2"/>
  <c r="H261" i="2"/>
  <c r="G277" i="2"/>
  <c r="H277" i="2"/>
  <c r="G293" i="2"/>
  <c r="H293" i="2"/>
  <c r="H306" i="2"/>
  <c r="G306" i="2"/>
  <c r="H341" i="2"/>
  <c r="G341" i="2"/>
  <c r="H354" i="2"/>
  <c r="G354" i="2"/>
  <c r="H364" i="2"/>
  <c r="G364" i="2"/>
  <c r="H380" i="2"/>
  <c r="G380" i="2"/>
  <c r="G423" i="2"/>
  <c r="H423" i="2"/>
  <c r="G487" i="2"/>
  <c r="H487" i="2"/>
  <c r="G520" i="2"/>
  <c r="H520" i="2"/>
  <c r="G541" i="2"/>
  <c r="H541" i="2"/>
  <c r="H630" i="2"/>
  <c r="G630" i="2"/>
  <c r="H633" i="2"/>
  <c r="G633" i="2"/>
  <c r="H648" i="2"/>
  <c r="G648" i="2"/>
  <c r="G651" i="2"/>
  <c r="H651" i="2"/>
  <c r="G667" i="2"/>
  <c r="H667" i="2"/>
  <c r="H688" i="2"/>
  <c r="G688" i="2"/>
  <c r="G917" i="2"/>
  <c r="H917" i="2"/>
  <c r="H8" i="2"/>
  <c r="G12" i="2"/>
  <c r="G18" i="2"/>
  <c r="G20" i="2"/>
  <c r="H26" i="2"/>
  <c r="G26" i="2"/>
  <c r="G28" i="2"/>
  <c r="G29" i="2"/>
  <c r="H34" i="2"/>
  <c r="G34" i="2"/>
  <c r="L12" i="2" s="1"/>
  <c r="G37" i="2"/>
  <c r="H50" i="2"/>
  <c r="G50" i="2"/>
  <c r="G53" i="2"/>
  <c r="G61" i="2"/>
  <c r="H74" i="2"/>
  <c r="G74" i="2"/>
  <c r="G76" i="2"/>
  <c r="G77" i="2"/>
  <c r="H82" i="2"/>
  <c r="G82" i="2"/>
  <c r="G84" i="2"/>
  <c r="G85" i="2"/>
  <c r="H90" i="2"/>
  <c r="G90" i="2"/>
  <c r="G92" i="2"/>
  <c r="G93" i="2"/>
  <c r="H98" i="2"/>
  <c r="G98" i="2"/>
  <c r="G100" i="2"/>
  <c r="G101" i="2"/>
  <c r="H106" i="2"/>
  <c r="G106" i="2"/>
  <c r="G108" i="2"/>
  <c r="G109" i="2"/>
  <c r="H114" i="2"/>
  <c r="G114" i="2"/>
  <c r="G116" i="2"/>
  <c r="G117" i="2"/>
  <c r="H122" i="2"/>
  <c r="G122" i="2"/>
  <c r="G124" i="2"/>
  <c r="G125" i="2"/>
  <c r="H130" i="2"/>
  <c r="G130" i="2"/>
  <c r="G132" i="2"/>
  <c r="G133" i="2"/>
  <c r="H138" i="2"/>
  <c r="G138" i="2"/>
  <c r="G140" i="2"/>
  <c r="G141" i="2"/>
  <c r="H146" i="2"/>
  <c r="G146" i="2"/>
  <c r="G148" i="2"/>
  <c r="G149" i="2"/>
  <c r="H154" i="2"/>
  <c r="G154" i="2"/>
  <c r="G156" i="2"/>
  <c r="G157" i="2"/>
  <c r="H162" i="2"/>
  <c r="G162" i="2"/>
  <c r="G164" i="2"/>
  <c r="G165" i="2"/>
  <c r="H170" i="2"/>
  <c r="G170" i="2"/>
  <c r="G172" i="2"/>
  <c r="G173" i="2"/>
  <c r="H178" i="2"/>
  <c r="G178" i="2"/>
  <c r="G180" i="2"/>
  <c r="G181" i="2"/>
  <c r="H186" i="2"/>
  <c r="G186" i="2"/>
  <c r="G188" i="2"/>
  <c r="G189" i="2"/>
  <c r="H194" i="2"/>
  <c r="G194" i="2"/>
  <c r="G196" i="2"/>
  <c r="G197" i="2"/>
  <c r="G204" i="2"/>
  <c r="H206" i="2"/>
  <c r="G206" i="2"/>
  <c r="H207" i="2"/>
  <c r="G209" i="2"/>
  <c r="H209" i="2"/>
  <c r="G220" i="2"/>
  <c r="H222" i="2"/>
  <c r="G222" i="2"/>
  <c r="H223" i="2"/>
  <c r="G225" i="2"/>
  <c r="H225" i="2"/>
  <c r="G236" i="2"/>
  <c r="H238" i="2"/>
  <c r="G238" i="2"/>
  <c r="H239" i="2"/>
  <c r="G241" i="2"/>
  <c r="H241" i="2"/>
  <c r="G252" i="2"/>
  <c r="H254" i="2"/>
  <c r="G254" i="2"/>
  <c r="H255" i="2"/>
  <c r="H257" i="2"/>
  <c r="G257" i="2"/>
  <c r="G268" i="2"/>
  <c r="H270" i="2"/>
  <c r="G270" i="2"/>
  <c r="H271" i="2"/>
  <c r="G273" i="2"/>
  <c r="H273" i="2"/>
  <c r="G284" i="2"/>
  <c r="H286" i="2"/>
  <c r="G286" i="2"/>
  <c r="H287" i="2"/>
  <c r="G289" i="2"/>
  <c r="H289" i="2"/>
  <c r="G300" i="2"/>
  <c r="H302" i="2"/>
  <c r="G302" i="2"/>
  <c r="H303" i="2"/>
  <c r="H305" i="2"/>
  <c r="G305" i="2"/>
  <c r="G316" i="2"/>
  <c r="H318" i="2"/>
  <c r="G318" i="2"/>
  <c r="H319" i="2"/>
  <c r="G321" i="2"/>
  <c r="H321" i="2"/>
  <c r="G332" i="2"/>
  <c r="H334" i="2"/>
  <c r="G334" i="2"/>
  <c r="H335" i="2"/>
  <c r="G337" i="2"/>
  <c r="H337" i="2"/>
  <c r="G348" i="2"/>
  <c r="H350" i="2"/>
  <c r="G350" i="2"/>
  <c r="H351" i="2"/>
  <c r="H353" i="2"/>
  <c r="G353" i="2"/>
  <c r="G363" i="2"/>
  <c r="H363" i="2"/>
  <c r="H371" i="2"/>
  <c r="G375" i="2"/>
  <c r="H375" i="2"/>
  <c r="G379" i="2"/>
  <c r="H379" i="2"/>
  <c r="H387" i="2"/>
  <c r="G391" i="2"/>
  <c r="H391" i="2"/>
  <c r="G395" i="2"/>
  <c r="H395" i="2"/>
  <c r="H403" i="2"/>
  <c r="G408" i="2"/>
  <c r="H408" i="2"/>
  <c r="H427" i="2"/>
  <c r="G439" i="2"/>
  <c r="H439" i="2"/>
  <c r="G444" i="2"/>
  <c r="G472" i="2"/>
  <c r="H472" i="2"/>
  <c r="H491" i="2"/>
  <c r="G503" i="2"/>
  <c r="H503" i="2"/>
  <c r="G508" i="2"/>
  <c r="H528" i="2"/>
  <c r="G528" i="2"/>
  <c r="G556" i="2"/>
  <c r="H556" i="2"/>
  <c r="G572" i="2"/>
  <c r="H572" i="2"/>
  <c r="H598" i="2"/>
  <c r="G598" i="2"/>
  <c r="H601" i="2"/>
  <c r="G601" i="2"/>
  <c r="H616" i="2"/>
  <c r="G616" i="2"/>
  <c r="G619" i="2"/>
  <c r="H619" i="2"/>
  <c r="G635" i="2"/>
  <c r="H635" i="2"/>
  <c r="G637" i="2"/>
  <c r="H637" i="2"/>
  <c r="H656" i="2"/>
  <c r="G656" i="2"/>
  <c r="G684" i="2"/>
  <c r="H684" i="2"/>
  <c r="G705" i="2"/>
  <c r="H705" i="2"/>
  <c r="G770" i="2"/>
  <c r="H770" i="2"/>
  <c r="G773" i="2"/>
  <c r="H773" i="2"/>
  <c r="G780" i="2"/>
  <c r="H780" i="2"/>
  <c r="H789" i="2"/>
  <c r="G789" i="2"/>
  <c r="G792" i="2"/>
  <c r="H792" i="2"/>
  <c r="H797" i="2"/>
  <c r="G797" i="2"/>
  <c r="G800" i="2"/>
  <c r="H800" i="2"/>
  <c r="H803" i="2"/>
  <c r="G803" i="2"/>
  <c r="H806" i="2"/>
  <c r="G806" i="2"/>
  <c r="H811" i="2"/>
  <c r="G811" i="2"/>
  <c r="G817" i="2"/>
  <c r="H817" i="2"/>
  <c r="H22" i="2"/>
  <c r="G22" i="2"/>
  <c r="H54" i="2"/>
  <c r="G54" i="2"/>
  <c r="H62" i="2"/>
  <c r="G62" i="2"/>
  <c r="L18" i="2" s="1"/>
  <c r="H70" i="2"/>
  <c r="G70" i="2"/>
  <c r="H86" i="2"/>
  <c r="G86" i="2"/>
  <c r="H94" i="2"/>
  <c r="G94" i="2"/>
  <c r="H126" i="2"/>
  <c r="G126" i="2"/>
  <c r="L17" i="2" s="1"/>
  <c r="H134" i="2"/>
  <c r="G134" i="2"/>
  <c r="H174" i="2"/>
  <c r="G174" i="2"/>
  <c r="H198" i="2"/>
  <c r="G198" i="2"/>
  <c r="H214" i="2"/>
  <c r="G214" i="2"/>
  <c r="G233" i="2"/>
  <c r="H233" i="2"/>
  <c r="H246" i="2"/>
  <c r="G246" i="2"/>
  <c r="H249" i="2"/>
  <c r="G249" i="2"/>
  <c r="H262" i="2"/>
  <c r="G262" i="2"/>
  <c r="H265" i="2"/>
  <c r="G265" i="2"/>
  <c r="H278" i="2"/>
  <c r="G278" i="2"/>
  <c r="G281" i="2"/>
  <c r="H281" i="2"/>
  <c r="H297" i="2"/>
  <c r="G297" i="2"/>
  <c r="H310" i="2"/>
  <c r="G310" i="2"/>
  <c r="H326" i="2"/>
  <c r="G326" i="2"/>
  <c r="H345" i="2"/>
  <c r="G345" i="2"/>
  <c r="H358" i="2"/>
  <c r="G358" i="2"/>
  <c r="G367" i="2"/>
  <c r="H367" i="2"/>
  <c r="G376" i="2"/>
  <c r="H376" i="2"/>
  <c r="G399" i="2"/>
  <c r="H399" i="2"/>
  <c r="G407" i="2"/>
  <c r="H407" i="2"/>
  <c r="G440" i="2"/>
  <c r="H440" i="2"/>
  <c r="H534" i="2"/>
  <c r="G534" i="2"/>
  <c r="H537" i="2"/>
  <c r="G537" i="2"/>
  <c r="G573" i="2"/>
  <c r="H573" i="2"/>
  <c r="G636" i="2"/>
  <c r="H636" i="2"/>
  <c r="H680" i="2"/>
  <c r="G680" i="2"/>
  <c r="G756" i="2"/>
  <c r="H756" i="2"/>
  <c r="G769" i="2"/>
  <c r="H769" i="2"/>
  <c r="G833" i="2"/>
  <c r="H833" i="2"/>
  <c r="G918" i="2"/>
  <c r="H918" i="2"/>
  <c r="H210" i="2"/>
  <c r="G210" i="2"/>
  <c r="H226" i="2"/>
  <c r="G226" i="2"/>
  <c r="H242" i="2"/>
  <c r="G242" i="2"/>
  <c r="H258" i="2"/>
  <c r="G258" i="2"/>
  <c r="H274" i="2"/>
  <c r="G274" i="2"/>
  <c r="H290" i="2"/>
  <c r="G290" i="2"/>
  <c r="H309" i="2"/>
  <c r="G309" i="2"/>
  <c r="H322" i="2"/>
  <c r="G322" i="2"/>
  <c r="G325" i="2"/>
  <c r="H325" i="2"/>
  <c r="H338" i="2"/>
  <c r="G338" i="2"/>
  <c r="H357" i="2"/>
  <c r="G357" i="2"/>
  <c r="H396" i="2"/>
  <c r="G396" i="2"/>
  <c r="G456" i="2"/>
  <c r="H456" i="2"/>
  <c r="G523" i="2"/>
  <c r="H523" i="2"/>
  <c r="G539" i="2"/>
  <c r="H539" i="2"/>
  <c r="H560" i="2"/>
  <c r="G560" i="2"/>
  <c r="G588" i="2"/>
  <c r="H588" i="2"/>
  <c r="G604" i="2"/>
  <c r="H604" i="2"/>
  <c r="G669" i="2"/>
  <c r="H669" i="2"/>
  <c r="G869" i="2"/>
  <c r="H869" i="2"/>
  <c r="G10" i="2"/>
  <c r="G14" i="2"/>
  <c r="G16" i="2"/>
  <c r="G21" i="2"/>
  <c r="G36" i="2"/>
  <c r="H42" i="2"/>
  <c r="G42" i="2"/>
  <c r="G44" i="2"/>
  <c r="G45" i="2"/>
  <c r="G52" i="2"/>
  <c r="H58" i="2"/>
  <c r="G58" i="2"/>
  <c r="G60" i="2"/>
  <c r="H66" i="2"/>
  <c r="G66" i="2"/>
  <c r="L11" i="2" s="1"/>
  <c r="G68" i="2"/>
  <c r="G69" i="2"/>
  <c r="H3" i="2"/>
  <c r="G3" i="2"/>
  <c r="H5" i="2"/>
  <c r="G5" i="2"/>
  <c r="G200" i="2"/>
  <c r="H202" i="2"/>
  <c r="G202" i="2"/>
  <c r="H203" i="2"/>
  <c r="H205" i="2"/>
  <c r="G205" i="2"/>
  <c r="G216" i="2"/>
  <c r="H218" i="2"/>
  <c r="G218" i="2"/>
  <c r="H219" i="2"/>
  <c r="H221" i="2"/>
  <c r="G221" i="2"/>
  <c r="G232" i="2"/>
  <c r="H234" i="2"/>
  <c r="G234" i="2"/>
  <c r="H235" i="2"/>
  <c r="H237" i="2"/>
  <c r="G237" i="2"/>
  <c r="G248" i="2"/>
  <c r="H250" i="2"/>
  <c r="G250" i="2"/>
  <c r="H251" i="2"/>
  <c r="G253" i="2"/>
  <c r="H253" i="2"/>
  <c r="G264" i="2"/>
  <c r="H266" i="2"/>
  <c r="G266" i="2"/>
  <c r="H267" i="2"/>
  <c r="H269" i="2"/>
  <c r="G269" i="2"/>
  <c r="G280" i="2"/>
  <c r="H282" i="2"/>
  <c r="G282" i="2"/>
  <c r="H283" i="2"/>
  <c r="G285" i="2"/>
  <c r="H285" i="2"/>
  <c r="G296" i="2"/>
  <c r="H298" i="2"/>
  <c r="G298" i="2"/>
  <c r="H299" i="2"/>
  <c r="G301" i="2"/>
  <c r="H301" i="2"/>
  <c r="G312" i="2"/>
  <c r="H314" i="2"/>
  <c r="G314" i="2"/>
  <c r="H315" i="2"/>
  <c r="G317" i="2"/>
  <c r="H317" i="2"/>
  <c r="G328" i="2"/>
  <c r="H330" i="2"/>
  <c r="G330" i="2"/>
  <c r="H331" i="2"/>
  <c r="H333" i="2"/>
  <c r="G333" i="2"/>
  <c r="G344" i="2"/>
  <c r="H346" i="2"/>
  <c r="G346" i="2"/>
  <c r="H347" i="2"/>
  <c r="H349" i="2"/>
  <c r="G349" i="2"/>
  <c r="G360" i="2"/>
  <c r="H362" i="2"/>
  <c r="G362" i="2"/>
  <c r="H365" i="2"/>
  <c r="G365" i="2"/>
  <c r="H378" i="2"/>
  <c r="G378" i="2"/>
  <c r="H381" i="2"/>
  <c r="G381" i="2"/>
  <c r="H394" i="2"/>
  <c r="G394" i="2"/>
  <c r="H397" i="2"/>
  <c r="G397" i="2"/>
  <c r="G424" i="2"/>
  <c r="H424" i="2"/>
  <c r="H443" i="2"/>
  <c r="G455" i="2"/>
  <c r="H455" i="2"/>
  <c r="G460" i="2"/>
  <c r="G488" i="2"/>
  <c r="H488" i="2"/>
  <c r="H507" i="2"/>
  <c r="G519" i="2"/>
  <c r="H519" i="2"/>
  <c r="G524" i="2"/>
  <c r="H524" i="2"/>
  <c r="G540" i="2"/>
  <c r="H540" i="2"/>
  <c r="H566" i="2"/>
  <c r="G566" i="2"/>
  <c r="H569" i="2"/>
  <c r="G569" i="2"/>
  <c r="H584" i="2"/>
  <c r="G584" i="2"/>
  <c r="G587" i="2"/>
  <c r="H587" i="2"/>
  <c r="G603" i="2"/>
  <c r="H603" i="2"/>
  <c r="G605" i="2"/>
  <c r="H605" i="2"/>
  <c r="H624" i="2"/>
  <c r="G624" i="2"/>
  <c r="G652" i="2"/>
  <c r="H652" i="2"/>
  <c r="G668" i="2"/>
  <c r="H668" i="2"/>
  <c r="G704" i="2"/>
  <c r="H704" i="2"/>
  <c r="G720" i="2"/>
  <c r="H720" i="2"/>
  <c r="G736" i="2"/>
  <c r="H736" i="2"/>
  <c r="G757" i="2"/>
  <c r="H757" i="2"/>
  <c r="H406" i="2"/>
  <c r="G406" i="2"/>
  <c r="H422" i="2"/>
  <c r="G422" i="2"/>
  <c r="H438" i="2"/>
  <c r="G438" i="2"/>
  <c r="H454" i="2"/>
  <c r="G454" i="2"/>
  <c r="H470" i="2"/>
  <c r="G470" i="2"/>
  <c r="H486" i="2"/>
  <c r="G486" i="2"/>
  <c r="H502" i="2"/>
  <c r="G502" i="2"/>
  <c r="G647" i="2"/>
  <c r="H647" i="2"/>
  <c r="H650" i="2"/>
  <c r="G650" i="2"/>
  <c r="G753" i="2"/>
  <c r="H753" i="2"/>
  <c r="H767" i="2"/>
  <c r="G767" i="2"/>
  <c r="H779" i="2"/>
  <c r="G779" i="2"/>
  <c r="H906" i="2"/>
  <c r="G906" i="2"/>
  <c r="G954" i="2"/>
  <c r="H954" i="2"/>
  <c r="H956" i="2"/>
  <c r="G956" i="2"/>
  <c r="G962" i="2"/>
  <c r="H962" i="2"/>
  <c r="H521" i="2"/>
  <c r="G521" i="2"/>
  <c r="H536" i="2"/>
  <c r="G536" i="2"/>
  <c r="H550" i="2"/>
  <c r="G550" i="2"/>
  <c r="H553" i="2"/>
  <c r="G553" i="2"/>
  <c r="H568" i="2"/>
  <c r="G568" i="2"/>
  <c r="H582" i="2"/>
  <c r="G582" i="2"/>
  <c r="H585" i="2"/>
  <c r="G585" i="2"/>
  <c r="H600" i="2"/>
  <c r="G600" i="2"/>
  <c r="H614" i="2"/>
  <c r="G614" i="2"/>
  <c r="H617" i="2"/>
  <c r="G617" i="2"/>
  <c r="H632" i="2"/>
  <c r="G632" i="2"/>
  <c r="H646" i="2"/>
  <c r="G646" i="2"/>
  <c r="H649" i="2"/>
  <c r="G649" i="2"/>
  <c r="H664" i="2"/>
  <c r="G664" i="2"/>
  <c r="H678" i="2"/>
  <c r="G678" i="2"/>
  <c r="H681" i="2"/>
  <c r="G681" i="2"/>
  <c r="G737" i="2"/>
  <c r="H737" i="2"/>
  <c r="G744" i="2"/>
  <c r="H744" i="2"/>
  <c r="H749" i="2"/>
  <c r="G749" i="2"/>
  <c r="G752" i="2"/>
  <c r="H752" i="2"/>
  <c r="H763" i="2"/>
  <c r="G763" i="2"/>
  <c r="H766" i="2"/>
  <c r="G766" i="2"/>
  <c r="G774" i="2"/>
  <c r="H774" i="2"/>
  <c r="H777" i="2"/>
  <c r="G777" i="2"/>
  <c r="G818" i="2"/>
  <c r="H818" i="2"/>
  <c r="H827" i="2"/>
  <c r="G827" i="2"/>
  <c r="H837" i="2"/>
  <c r="G837" i="2"/>
  <c r="G840" i="2"/>
  <c r="H840" i="2"/>
  <c r="G849" i="2"/>
  <c r="H849" i="2"/>
  <c r="H852" i="2"/>
  <c r="G852" i="2"/>
  <c r="H884" i="2"/>
  <c r="G884" i="2"/>
  <c r="H518" i="2"/>
  <c r="G518" i="2"/>
  <c r="H522" i="2"/>
  <c r="G522" i="2"/>
  <c r="G551" i="2"/>
  <c r="H551" i="2"/>
  <c r="H554" i="2"/>
  <c r="G554" i="2"/>
  <c r="G583" i="2"/>
  <c r="H583" i="2"/>
  <c r="H586" i="2"/>
  <c r="G586" i="2"/>
  <c r="G615" i="2"/>
  <c r="H615" i="2"/>
  <c r="H618" i="2"/>
  <c r="G618" i="2"/>
  <c r="G679" i="2"/>
  <c r="H679" i="2"/>
  <c r="H682" i="2"/>
  <c r="G682" i="2"/>
  <c r="G721" i="2"/>
  <c r="H721" i="2"/>
  <c r="G772" i="2"/>
  <c r="H772" i="2"/>
  <c r="G785" i="2"/>
  <c r="H785" i="2"/>
  <c r="H878" i="2"/>
  <c r="G878" i="2"/>
  <c r="G889" i="2"/>
  <c r="H889" i="2"/>
  <c r="G921" i="2"/>
  <c r="H921" i="2"/>
  <c r="G950" i="2"/>
  <c r="H950" i="2"/>
  <c r="G366" i="2"/>
  <c r="G382" i="2"/>
  <c r="G398" i="2"/>
  <c r="G405" i="2"/>
  <c r="G421" i="2"/>
  <c r="G437" i="2"/>
  <c r="G453" i="2"/>
  <c r="G469" i="2"/>
  <c r="G485" i="2"/>
  <c r="G501" i="2"/>
  <c r="G517" i="2"/>
  <c r="H527" i="2"/>
  <c r="G535" i="2"/>
  <c r="H535" i="2"/>
  <c r="H538" i="2"/>
  <c r="G538" i="2"/>
  <c r="H559" i="2"/>
  <c r="G567" i="2"/>
  <c r="H567" i="2"/>
  <c r="H570" i="2"/>
  <c r="G570" i="2"/>
  <c r="H591" i="2"/>
  <c r="G599" i="2"/>
  <c r="H599" i="2"/>
  <c r="H602" i="2"/>
  <c r="G602" i="2"/>
  <c r="H623" i="2"/>
  <c r="G631" i="2"/>
  <c r="H631" i="2"/>
  <c r="H634" i="2"/>
  <c r="G634" i="2"/>
  <c r="H655" i="2"/>
  <c r="G663" i="2"/>
  <c r="H663" i="2"/>
  <c r="H666" i="2"/>
  <c r="G666" i="2"/>
  <c r="H687" i="2"/>
  <c r="H761" i="2"/>
  <c r="G761" i="2"/>
  <c r="G786" i="2"/>
  <c r="H786" i="2"/>
  <c r="G801" i="2"/>
  <c r="H801" i="2"/>
  <c r="G804" i="2"/>
  <c r="H804" i="2"/>
  <c r="G812" i="2"/>
  <c r="H812" i="2"/>
  <c r="H821" i="2"/>
  <c r="G821" i="2"/>
  <c r="G824" i="2"/>
  <c r="H824" i="2"/>
  <c r="G836" i="2"/>
  <c r="H836" i="2"/>
  <c r="H845" i="2"/>
  <c r="G845" i="2"/>
  <c r="G848" i="2"/>
  <c r="H848" i="2"/>
  <c r="H851" i="2"/>
  <c r="G851" i="2"/>
  <c r="G901" i="2"/>
  <c r="H901" i="2"/>
  <c r="H703" i="2"/>
  <c r="G703" i="2"/>
  <c r="H719" i="2"/>
  <c r="G719" i="2"/>
  <c r="H735" i="2"/>
  <c r="G735" i="2"/>
  <c r="G748" i="2"/>
  <c r="H748" i="2"/>
  <c r="H755" i="2"/>
  <c r="G755" i="2"/>
  <c r="G760" i="2"/>
  <c r="H760" i="2"/>
  <c r="H765" i="2"/>
  <c r="G765" i="2"/>
  <c r="G768" i="2"/>
  <c r="H768" i="2"/>
  <c r="G788" i="2"/>
  <c r="H788" i="2"/>
  <c r="G796" i="2"/>
  <c r="H796" i="2"/>
  <c r="G802" i="2"/>
  <c r="H802" i="2"/>
  <c r="G820" i="2"/>
  <c r="H820" i="2"/>
  <c r="H829" i="2"/>
  <c r="G829" i="2"/>
  <c r="G832" i="2"/>
  <c r="H832" i="2"/>
  <c r="H835" i="2"/>
  <c r="G835" i="2"/>
  <c r="H838" i="2"/>
  <c r="G838" i="2"/>
  <c r="G844" i="2"/>
  <c r="H844" i="2"/>
  <c r="G850" i="2"/>
  <c r="H850" i="2"/>
  <c r="G853" i="2"/>
  <c r="H853" i="2"/>
  <c r="G870" i="2"/>
  <c r="H870" i="2"/>
  <c r="H883" i="2"/>
  <c r="G883" i="2"/>
  <c r="G902" i="2"/>
  <c r="H902" i="2"/>
  <c r="G934" i="2"/>
  <c r="H934" i="2"/>
  <c r="G938" i="2"/>
  <c r="H938" i="2"/>
  <c r="H940" i="2"/>
  <c r="G940" i="2"/>
  <c r="G946" i="2"/>
  <c r="H946" i="2"/>
  <c r="G949" i="2"/>
  <c r="H949" i="2"/>
  <c r="H747" i="2"/>
  <c r="G747" i="2"/>
  <c r="H751" i="2"/>
  <c r="G751" i="2"/>
  <c r="G754" i="2"/>
  <c r="H754" i="2"/>
  <c r="G764" i="2"/>
  <c r="H764" i="2"/>
  <c r="H771" i="2"/>
  <c r="G771" i="2"/>
  <c r="G776" i="2"/>
  <c r="H776" i="2"/>
  <c r="H781" i="2"/>
  <c r="G781" i="2"/>
  <c r="G784" i="2"/>
  <c r="H784" i="2"/>
  <c r="H787" i="2"/>
  <c r="G787" i="2"/>
  <c r="H790" i="2"/>
  <c r="G790" i="2"/>
  <c r="H795" i="2"/>
  <c r="G795" i="2"/>
  <c r="H805" i="2"/>
  <c r="G805" i="2"/>
  <c r="G808" i="2"/>
  <c r="H808" i="2"/>
  <c r="H813" i="2"/>
  <c r="G813" i="2"/>
  <c r="G816" i="2"/>
  <c r="H816" i="2"/>
  <c r="H819" i="2"/>
  <c r="G819" i="2"/>
  <c r="H822" i="2"/>
  <c r="G822" i="2"/>
  <c r="G828" i="2"/>
  <c r="H828" i="2"/>
  <c r="G834" i="2"/>
  <c r="H834" i="2"/>
  <c r="H843" i="2"/>
  <c r="G843" i="2"/>
  <c r="G857" i="2"/>
  <c r="H857" i="2"/>
  <c r="G885" i="2"/>
  <c r="H885" i="2"/>
  <c r="G905" i="2"/>
  <c r="H905" i="2"/>
  <c r="H922" i="2"/>
  <c r="G922" i="2"/>
  <c r="G933" i="2"/>
  <c r="H933" i="2"/>
  <c r="H868" i="2"/>
  <c r="G868" i="2"/>
  <c r="H900" i="2"/>
  <c r="G900" i="2"/>
  <c r="H783" i="2"/>
  <c r="G783" i="2"/>
  <c r="H799" i="2"/>
  <c r="G799" i="2"/>
  <c r="H815" i="2"/>
  <c r="G815" i="2"/>
  <c r="H831" i="2"/>
  <c r="G831" i="2"/>
  <c r="H847" i="2"/>
  <c r="G847" i="2"/>
  <c r="G939" i="2"/>
  <c r="H939" i="2"/>
  <c r="G955" i="2"/>
  <c r="H955" i="2"/>
  <c r="H916" i="2"/>
  <c r="G916" i="2"/>
  <c r="H932" i="2"/>
  <c r="G932" i="2"/>
  <c r="H948" i="2"/>
  <c r="G948" i="2"/>
  <c r="H964" i="2"/>
  <c r="G964" i="2"/>
  <c r="G941" i="2"/>
  <c r="H941" i="2"/>
  <c r="G957" i="2"/>
  <c r="H957" i="2"/>
  <c r="G937" i="2"/>
  <c r="H937" i="2"/>
  <c r="G945" i="2"/>
  <c r="H945" i="2"/>
  <c r="G953" i="2"/>
  <c r="H953" i="2"/>
  <c r="G961" i="2"/>
  <c r="H961" i="2"/>
  <c r="L13" i="2" l="1"/>
  <c r="O6" i="2"/>
  <c r="O7" i="2"/>
  <c r="L7" i="2"/>
  <c r="O8" i="2"/>
  <c r="L8" i="2"/>
  <c r="L9" i="2"/>
  <c r="L10" i="2"/>
  <c r="O5" i="2"/>
  <c r="L5" i="2"/>
  <c r="O4" i="2"/>
  <c r="L4" i="2"/>
  <c r="L16" i="2"/>
  <c r="L19" i="2"/>
  <c r="L1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<sst xmlns="http://schemas.openxmlformats.org/spreadsheetml/2006/main" count="2974" uniqueCount="1027">
  <si>
    <t>Column1</t>
  </si>
  <si>
    <t>Content ID</t>
  </si>
  <si>
    <t>Content Type</t>
  </si>
  <si>
    <t>Category</t>
  </si>
  <si>
    <t>Reaction Type</t>
  </si>
  <si>
    <t>Datetime</t>
  </si>
  <si>
    <t>Sentiment</t>
  </si>
  <si>
    <t>Score</t>
  </si>
  <si>
    <t>Sum if</t>
  </si>
  <si>
    <t>9f737e0a-3cdd-4d29-9d24-753f4e3be810</t>
  </si>
  <si>
    <t>photo</t>
  </si>
  <si>
    <t>healthy eating</t>
  </si>
  <si>
    <t xml:space="preserve"> category</t>
  </si>
  <si>
    <t>Total score</t>
  </si>
  <si>
    <t>Top 5 category</t>
  </si>
  <si>
    <t>230c4e4d-70c3-461d-b42c-ec09396efb3f</t>
  </si>
  <si>
    <t>fitness</t>
  </si>
  <si>
    <t>356fff80-da4d-4785-9f43-bc1261031dc6</t>
  </si>
  <si>
    <t>technology</t>
  </si>
  <si>
    <t>science</t>
  </si>
  <si>
    <t>01ab84dd-6364-4236-abbb-3f237db77180</t>
  </si>
  <si>
    <t>video</t>
  </si>
  <si>
    <t>food</t>
  </si>
  <si>
    <t>cf1e8c1a-23eb-4426-9f58-002fb1b53e91</t>
  </si>
  <si>
    <t>GIF</t>
  </si>
  <si>
    <t>cooking</t>
  </si>
  <si>
    <t>animals</t>
  </si>
  <si>
    <t>3f8590c7-6ab2-4973-805a-90cdec355f05</t>
  </si>
  <si>
    <t>dogs</t>
  </si>
  <si>
    <t>e5490118-90d5-4572-ab1c-1fbc87b8d9ca</t>
  </si>
  <si>
    <t>0bedca96-fb76-4287-a83c-17330ed39cce</t>
  </si>
  <si>
    <t>soccer</t>
  </si>
  <si>
    <t>travel</t>
  </si>
  <si>
    <t>b18cb63f-4c8e-44ee-a47f-541e95191d11</t>
  </si>
  <si>
    <t>public speaking</t>
  </si>
  <si>
    <t>education</t>
  </si>
  <si>
    <t>5118e9c5-1377-4cc5-a486-65b35b7b7b76</t>
  </si>
  <si>
    <t>studying</t>
  </si>
  <si>
    <t>46fb701d-6c26-458e-ada3-2ebe5dbba01f</t>
  </si>
  <si>
    <t>audio</t>
  </si>
  <si>
    <t>veganism</t>
  </si>
  <si>
    <t>0be59876-d70c-486c-8e0b-a06bef7a2cd6</t>
  </si>
  <si>
    <t>tennis</t>
  </si>
  <si>
    <t>81abd65a-3b76-4574-a0a7-db6bf7184ae2</t>
  </si>
  <si>
    <t>e6ee2244-9382-49a9-8cbf-fa54aaaa2392</t>
  </si>
  <si>
    <t>7ffd0a82-4a0a-4527-a4d6-e251b756bac7</t>
  </si>
  <si>
    <t>f332d362-dc48-46c2-a64b-641157c0987e</t>
  </si>
  <si>
    <t>culture</t>
  </si>
  <si>
    <t>a2e93b29-9259-4092-a4d7-62d5e823bb74</t>
  </si>
  <si>
    <t>9b3a6d30-48e8-476c-82be-9031524bd04d</t>
  </si>
  <si>
    <t>850fe90d-47d6-4eb7-b9c8-810afcb99ce9</t>
  </si>
  <si>
    <t>baa2db00-81ba-4c34-b17d-dd950bfa133b</t>
  </si>
  <si>
    <t>f98dde71-ce1d-4f6c-bb05-ae05779d2207</t>
  </si>
  <si>
    <t>388bd9db-9d10-4f47-87c4-6db46e83bc95</t>
  </si>
  <si>
    <t>78d0075f-895c-4a15-a35c-a921e2bb2cea</t>
  </si>
  <si>
    <t>bda0b065-7f8b-4d52-b7e9-fcc375cdab08</t>
  </si>
  <si>
    <t>a4067fb5-3ba8-4f97-87c2-ddad5e4029c2</t>
  </si>
  <si>
    <t>809b41e3-7a6f-4d80-84bf-f8d7b0e2d0e1</t>
  </si>
  <si>
    <t>34a3747a-0b77-42f6-ae19-87c38b94b674</t>
  </si>
  <si>
    <t>2920dccb-e06f-49fc-8049-b6d4164dfe84</t>
  </si>
  <si>
    <t>f4e3840e-bb71-40c2-afc5-9408d842646d</t>
  </si>
  <si>
    <t>a2ff9bf2-1fa6-4001-9566-f597f8e754ef</t>
  </si>
  <si>
    <t>74718bbf-e5a3-442f-8ca2-4a3428757fc1</t>
  </si>
  <si>
    <t>89fd8f89-807f-4076-b7e7-84db361e11c1</t>
  </si>
  <si>
    <t>02fa1c4f-722d-46d2-a85e-e5b136b5f3bc</t>
  </si>
  <si>
    <t>eec5e521-4c28-4e8a-93a9-d544803fad7e</t>
  </si>
  <si>
    <t>07f88a73-aef2-45fd-8b5d-418e448b853d</t>
  </si>
  <si>
    <t>49367a0f-1fd5-4417-a7c9-4a154e1ae0ad</t>
  </si>
  <si>
    <t>457301ee-3e87-40d8-8b82-ea4e1fa90e39</t>
  </si>
  <si>
    <t>4fa14453-7b29-4302-b51f-9aa23b472c1b</t>
  </si>
  <si>
    <t>16757b80-2803-4464-b5d7-e372d8d77337</t>
  </si>
  <si>
    <t>ab4c4756-1c50-4136-bad9-3216e01ffac2</t>
  </si>
  <si>
    <t>4478d98e-43e8-4dc0-884d-c1115aa8b970</t>
  </si>
  <si>
    <t>34f73132-fff6-4f01-a5ec-4b4b66461fc7</t>
  </si>
  <si>
    <t>bfa4e11c-9d72-49b9-bd43-49d95c2e5181</t>
  </si>
  <si>
    <t>220d9dc1-f8a5-422d-b200-3819f3b89b2b</t>
  </si>
  <si>
    <t>ea1afba2-c0a8-4d0f-ac64-91fd7a126bbc</t>
  </si>
  <si>
    <t>259cd56f-b017-4a41-81a7-f26ce9b35092</t>
  </si>
  <si>
    <t>14ed7f7b-2c96-4458-8a39-606c25c14180</t>
  </si>
  <si>
    <t>c01fa154-5348-4040-9d20-0bbf01f6349b</t>
  </si>
  <si>
    <t>2d949603-6676-4402-900b-2c2c78315ea0</t>
  </si>
  <si>
    <t>50c9237a-541c-4f10-a2be-7cbe076b2012</t>
  </si>
  <si>
    <t>5ecd7f9d-4184-4836-b1c5-f03e131ba0a7</t>
  </si>
  <si>
    <t>e442899c-d2d6-4392-be2d-a0b916ae47fb</t>
  </si>
  <si>
    <t>daab7b1a-fc8d-473e-bbf3-b29f4185ae56</t>
  </si>
  <si>
    <t>82145a60-013e-4d96-81a5-399af8618158</t>
  </si>
  <si>
    <t>d852b946-01e1-44fe-abd7-26198660cbdb</t>
  </si>
  <si>
    <t>9dd95c34-8b39-4776-a232-412512329c3f</t>
  </si>
  <si>
    <t>c59e27e9-0439-4699-8ea0-5e93f662a05d</t>
  </si>
  <si>
    <t>78713905-362f-4a87-9671-adab5f1e0e67</t>
  </si>
  <si>
    <t>87349e5b-eda4-4ae6-94d7-c42b9c5f03e9</t>
  </si>
  <si>
    <t>5fbbdd47-e1ca-4cd4-bb24-dd0eb03f99b0</t>
  </si>
  <si>
    <t>026973ef-4b73-4901-9160-bc9e04516057</t>
  </si>
  <si>
    <t>f08bdab2-b888-484e-8fd9-919e6ed86c12</t>
  </si>
  <si>
    <t>a55b215b-06c5-4ef3-ac14-7e1569c3ad2e</t>
  </si>
  <si>
    <t>258bb775-3c35-4eec-90f3-8b75a52e466a</t>
  </si>
  <si>
    <t>8d32243c-2dd1-4128-bde1-d643207e582c</t>
  </si>
  <si>
    <t>e2c433d2-096e-484e-8c69-28f0bb69f3b7</t>
  </si>
  <si>
    <t>3d8fffab-6107-4d7b-9485-c610e233c91c</t>
  </si>
  <si>
    <t>409aa11d-5af3-4a70-9da1-482857f5835e</t>
  </si>
  <si>
    <t>Fitness</t>
  </si>
  <si>
    <t>aa9ea032-0fea-42c3-88d9-666685d4b32b</t>
  </si>
  <si>
    <t>eaddee3e-3a23-47cd-9785-ab7f2120a293</t>
  </si>
  <si>
    <t>9ef39aa2-60f9-4e4b-b666-c6cb97015503</t>
  </si>
  <si>
    <t>841403fd-321b-4118-90b3-cc0075d64047</t>
  </si>
  <si>
    <t>3724de8a-ec2f-4021-a3f1-605d551da9d0</t>
  </si>
  <si>
    <t>2d0926be-9a29-4e6c-b342-815c70172214</t>
  </si>
  <si>
    <t>dcaa5091-1246-4d3c-aed8-dcd8e1da69cc</t>
  </si>
  <si>
    <t>0491183b-be25-4108-b667-8c30d3cdbf50</t>
  </si>
  <si>
    <t>359b93ea-446f-4202-8801-db238de5de4d</t>
  </si>
  <si>
    <t>0adb9a94-210a-4e84-bca1-13db9452ff0e</t>
  </si>
  <si>
    <t>3c510b35-43e2-4e84-a805-86c5ebddc4cf</t>
  </si>
  <si>
    <t>86346263-02db-4020-a216-9e54f502f643</t>
  </si>
  <si>
    <t>3dfdcf9c-aaa4-41ea-9a7c-b3ba09103467</t>
  </si>
  <si>
    <t>3529c44b-d0f4-4bd2-b6eb-be97d2f7623f</t>
  </si>
  <si>
    <t>45dbce0a-dbd8-4c4d-a492-4f5b84850d5c</t>
  </si>
  <si>
    <t>c4f59a1e-3198-4968-b062-9e9fcc41403f</t>
  </si>
  <si>
    <t>9d94f180-947c-40f5-aa05-f1958759b7fc</t>
  </si>
  <si>
    <t>6ef45d36-cd14-428c-b5cf-ad2f06371c6e</t>
  </si>
  <si>
    <t>497da46d-d5d5-45b0-827a-f2b75d7bf4c2</t>
  </si>
  <si>
    <t>da527dd0-4b7d-40a2-9fc6-89ef7c91fd87</t>
  </si>
  <si>
    <t>fada6910-2cc5-4600-808c-1e6066f795a6</t>
  </si>
  <si>
    <t>be85274a-28f1-4c6d-9ea1-7b20d1e0c66f</t>
  </si>
  <si>
    <t>b1ba68bc-fa4c-4a36-98a1-4d4a381ef873</t>
  </si>
  <si>
    <t>e18e10e9-ed2a-494b-b215-edce890b1df4</t>
  </si>
  <si>
    <t>c2d6e707-f00e-4fa4-a193-eb36272f58df</t>
  </si>
  <si>
    <t>af7971aa-5fd5-41d3-b6c3-583704a705a2</t>
  </si>
  <si>
    <t>6d6cf6a3-4187-44ec-af28-91c99b584bcf</t>
  </si>
  <si>
    <t>5d8dbd6f-cc78-4f7a-a65c-cd9dde481dd0</t>
  </si>
  <si>
    <t>c8b044a9-8427-4b41-bc61-7b549ab1626c</t>
  </si>
  <si>
    <t>cd568dd1-70cf-45d6-b495-10eebff8c920</t>
  </si>
  <si>
    <t>ef99fd68-74fb-4c72-bc70-742ebca14499</t>
  </si>
  <si>
    <t>62681a6c-fe82-4186-ba7d-0805ae5b95ed</t>
  </si>
  <si>
    <t>Veganism</t>
  </si>
  <si>
    <t>ec8e2d25-5730-4753-a0a2-d1ed41e23623</t>
  </si>
  <si>
    <t>67f2a150-6086-4cbd-8d21-46250ccef5a2</t>
  </si>
  <si>
    <t>65545cfb-59bb-4dc1-a38b-82f268210da2</t>
  </si>
  <si>
    <t>433607b3-eeb4-48b8-9263-9805c1b89d55</t>
  </si>
  <si>
    <t>0f1fce4d-78a3-4e0e-8a7b-ebd5f97c305e</t>
  </si>
  <si>
    <t>1000371f-7758-4c44-a1bc-41fd836b0bcb</t>
  </si>
  <si>
    <t>5a5bf39d-1bfd-43f9-b304-ea8fbaaa3528</t>
  </si>
  <si>
    <t>8e3896e3-2f84-4b47-9365-fb562c9ed730</t>
  </si>
  <si>
    <t>de9796a6-d19d-4c41-a965-7aa4dcc69fee</t>
  </si>
  <si>
    <t>e4466189-0b96-4cc4-9d7d-d0f27b982548</t>
  </si>
  <si>
    <t>391a9aa4-c04a-431e-8366-712d92267c2b</t>
  </si>
  <si>
    <t>e8edf506-36c9-43a7-a685-8b9f6467e4f9</t>
  </si>
  <si>
    <t>36d36f19-7a10-4d7d-a3ab-a3f2cbbfcf4a</t>
  </si>
  <si>
    <t>c7066a17-2e12-49d2-bb9e-c8967051f490</t>
  </si>
  <si>
    <t>f01ec49c-3179-43bb-b127-2b1a73f34b06</t>
  </si>
  <si>
    <t>c6cbd704-9d4a-4ace-b61e-e5df74ee83af</t>
  </si>
  <si>
    <t>eb6fc324-f85b-4bfb-b712-0a3eceb0b9d7</t>
  </si>
  <si>
    <t>b6c24086-becf-4615-801e-c3c298a8d4e2</t>
  </si>
  <si>
    <t>1beeffff-f261-435f-a109-6fafe46669d4</t>
  </si>
  <si>
    <t>61e6650c-5068-4575-9aee-4217ef3dbdb1</t>
  </si>
  <si>
    <t>3a7f83a0-b9f9-44c1-a15d-656c4095e732</t>
  </si>
  <si>
    <t>6efd3911-1705-49dc-aa7b-994ce83a7387</t>
  </si>
  <si>
    <t>b56a9e24-d0f2-4599-b893-c2889a15e1d6</t>
  </si>
  <si>
    <t>d706b190-216c-4103-9107-fb7304766d68</t>
  </si>
  <si>
    <t>61b45c79-c23b-4bbd-a4fe-0bb3611486c7</t>
  </si>
  <si>
    <t>2c511a63-5eb5-422f-8483-c9fcf9a29b55</t>
  </si>
  <si>
    <t>edc4a60a-b5ba-4178-b99e-9d34ed92599c</t>
  </si>
  <si>
    <t>2cbbdbf6-b34e-4fbb-bdc6-904e61f91ce7</t>
  </si>
  <si>
    <t>e51b00b8-49d4-4909-9f25-8e9a06e28728</t>
  </si>
  <si>
    <t>509a5fb0-9bb2-4809-9f90-18ae007acc94</t>
  </si>
  <si>
    <t>f1038e6c-5292-4e20-a866-675e1637d6b5</t>
  </si>
  <si>
    <t>08cc29f3-a22d-4652-8f27-ff9e0a826289</t>
  </si>
  <si>
    <t>a784c1dd-e2ab-408d-a0c3-226a51d420e1</t>
  </si>
  <si>
    <t>3a106d1f-3942-49d4-9358-417f33d760c6</t>
  </si>
  <si>
    <t>1830df30-c239-4287-8d63-fadcb8ced884</t>
  </si>
  <si>
    <t>5bb364a6-8646-4cdb-b1cf-09f4125718d8</t>
  </si>
  <si>
    <t>dd2f8912-9b97-40cb-ac5f-215f98d4d733</t>
  </si>
  <si>
    <t>de95cdb1-a85a-40de-8467-892e2d1481af</t>
  </si>
  <si>
    <t>e5f1a4c6-2b27-4c8b-ac9a-21bb6ef7c946</t>
  </si>
  <si>
    <t>6199f5ca-cc02-410d-a408-e034946de162</t>
  </si>
  <si>
    <t>9fd8c6fc-1c8f-4a1d-86ec-cd1c71e044e1</t>
  </si>
  <si>
    <t>8490c29c-177f-4c21-9d37-d509f9287f30</t>
  </si>
  <si>
    <t>bf8e2e7a-7a90-47f8-8dd6-01f8c6aa32ed</t>
  </si>
  <si>
    <t>5651450a-d330-46e6-bac9-c7c7e7defaf2</t>
  </si>
  <si>
    <t>7c2e209e-acea-4246-a32d-636e2f2cc2c1</t>
  </si>
  <si>
    <t>a72552ac-cad2-4707-8bc6-dea84a5ab72b</t>
  </si>
  <si>
    <t>1bbdebad-2218-46fd-8afc-ddd9b4d56d97</t>
  </si>
  <si>
    <t>2eb7feec-26a4-4949-8470-3e66c16536e9</t>
  </si>
  <si>
    <t>0d3d0a35-f806-4536-8733-abf1f92763e2</t>
  </si>
  <si>
    <t>f783f128-6f66-4ef3-a190-5afc29d17012</t>
  </si>
  <si>
    <t>7bb8c7ec-8d65-43e8-a9fb-ac01936b18cc</t>
  </si>
  <si>
    <t>6e418568-a2b9-4d08-b241-06362c96a7f1</t>
  </si>
  <si>
    <t>93c0f4f6-8c1e-453e-8df0-3015b1e76376</t>
  </si>
  <si>
    <t>2893a837-3157-4bbd-918f-adc93b60480a</t>
  </si>
  <si>
    <t>34123572-64b7-4f3d-b098-a2651d882fb2</t>
  </si>
  <si>
    <t>811834bf-44bf-47f3-ae30-e305591177d6</t>
  </si>
  <si>
    <t>c6f6e0f3-9fae-4bf9-abb3-cd7248a51061</t>
  </si>
  <si>
    <t>8f3cce80-d539-4f83-84f6-901e524c088e</t>
  </si>
  <si>
    <t>27fffa3e-000d-4f29-9358-5b0d2280d18c</t>
  </si>
  <si>
    <t>3c092e34-bac9-4e63-a7fa-0608fb73914f</t>
  </si>
  <si>
    <t>413101f7-ea05-4df6-97cf-9891245c5ed7</t>
  </si>
  <si>
    <t>6be333ca-7797-41a5-9a2d-e198037d30ed</t>
  </si>
  <si>
    <t>c136ae25-d882-4e2c-b515-5727ad2626a5</t>
  </si>
  <si>
    <t>bd810ca4-54cf-420e-afec-0214b870672e</t>
  </si>
  <si>
    <t>ba9ce407-672c-4ceb-9c1f-59590fd187d0</t>
  </si>
  <si>
    <t>43e53b12-71cb-4aad-9cb7-8c3572053230</t>
  </si>
  <si>
    <t>a58c963f-1bec-4eee-b66f-60062a9dd96e</t>
  </si>
  <si>
    <t>2c0e1f1e-1af8-45b6-b8f2-9714358dd2ad</t>
  </si>
  <si>
    <t>Travel</t>
  </si>
  <si>
    <t>748ab616-8066-4c61-b6af-d7442545d12a</t>
  </si>
  <si>
    <t>734c0b94-6729-44ef-af97-90a3a51a466c</t>
  </si>
  <si>
    <t>43da458b-66fe-4723-996c-57dcfad67edf</t>
  </si>
  <si>
    <t>3d02ae44-c8f2-4d2d-a64c-9355a4f46430</t>
  </si>
  <si>
    <t>7dc268e5-b50d-4280-82aa-e08af75a8a0a</t>
  </si>
  <si>
    <t>d0e55134-c60e-4a05-999c-d7697b4901f0</t>
  </si>
  <si>
    <t>ebdf5d36-9ecc-44d7-b641-d33805709452</t>
  </si>
  <si>
    <t>1429467d-e8a2-4292-bd46-921e8bd87b30</t>
  </si>
  <si>
    <t>f0d1b3ed-f1dd-4a09-b17a-b0f241932fbb</t>
  </si>
  <si>
    <t>7d459555-a816-4d20-893c-a002e0a74ce3</t>
  </si>
  <si>
    <t>e6b61eab-6879-4618-b189-476f27f02fdd</t>
  </si>
  <si>
    <t>d16d21cd-30c7-4b1e-b50c-aff5808fe816</t>
  </si>
  <si>
    <t>27ec2b21-a749-4181-b182-150a174fc277</t>
  </si>
  <si>
    <t>bac28166-5b8d-4f5d-88da-8c8f9a1c3f5b</t>
  </si>
  <si>
    <t>1f466010-5c87-4b81-be83-5856481231fb</t>
  </si>
  <si>
    <t>496645a7-64f7-4c56-94f5-a71671cb262e</t>
  </si>
  <si>
    <t>d6d4ec49-4210-44de-9f90-c93dfbeed084</t>
  </si>
  <si>
    <t>229d5bad-c1e4-439c-8978-0efdcdfea4d1</t>
  </si>
  <si>
    <t>80d4bec9-6441-41a2-be74-0eec3e5317ef</t>
  </si>
  <si>
    <t>457d54ed-e0bf-4574-80e3-561c1bbc4d3e</t>
  </si>
  <si>
    <t>57a8bb62-a264-42d4-a1b0-6e4c0f859a5e</t>
  </si>
  <si>
    <t>ff883828-a610-492d-8635-8a777eaad25f</t>
  </si>
  <si>
    <t>48a824bf-e495-4333-8acf-c800947ec2cd</t>
  </si>
  <si>
    <t>2019333d-2b9c-4a22-904c-d1f1aa9c68bb</t>
  </si>
  <si>
    <t>88d65e30-7ca0-4f32-a020-45c4cb3d9632</t>
  </si>
  <si>
    <t>05776481-7b58-46d8-abf6-bf4de7831287</t>
  </si>
  <si>
    <t>323c35ed-081f-4efd-8bd6-ce5208ceb0ed</t>
  </si>
  <si>
    <t>8b51c05c-a8a2-4a6c-b031-165fb7bac840</t>
  </si>
  <si>
    <t>58059956-4cde-4671-9baf-904851731540</t>
  </si>
  <si>
    <t>a429d355-8983-40a4-aa2b-c3f47acd5499</t>
  </si>
  <si>
    <t>db3e5630-f959-4ce1-a12b-02efa655780e</t>
  </si>
  <si>
    <t>c9ab41d2-5728-4d94-b16a-1e9b7af9b21d</t>
  </si>
  <si>
    <t>429632b9-88c0-4163-a7ed-4272a04f7838</t>
  </si>
  <si>
    <t>Animals</t>
  </si>
  <si>
    <t>281054fd-2b89-4191-92ae-98e1bc0ed51b</t>
  </si>
  <si>
    <t>ebdf9868-075e-4fca-a3de-ef7b2cd8f7a1</t>
  </si>
  <si>
    <t>8ef185a2-8910-41f5-a109-95c925ebffa0</t>
  </si>
  <si>
    <t>839d117b-c764-4930-99f2-a6e4d1b47790</t>
  </si>
  <si>
    <t>db672f6f-2f5b-47bd-aed6-bfc22188de4d</t>
  </si>
  <si>
    <t>037189e3-18c0-4f6c-a8cc-d6b86d679891</t>
  </si>
  <si>
    <t>709b527b-d26f-48f2-91f8-3cdd9702e564</t>
  </si>
  <si>
    <t>909cbb46-9789-4e9d-9148-890e5c44a9e2</t>
  </si>
  <si>
    <t>ceba816b-72ea-4682-8795-8569a46bb1d6</t>
  </si>
  <si>
    <t>1987b43d-bcb9-4ab0-8634-ef3623928e94</t>
  </si>
  <si>
    <t>1a69604e-95a0-4b91-8051-f3730b7e009b</t>
  </si>
  <si>
    <t>3e64dfe3-e832-4352-a170-9806f64ac507</t>
  </si>
  <si>
    <t>30c8a141-2c2e-4272-8854-ff5673509652</t>
  </si>
  <si>
    <t>92855e17-5173-4481-a3d2-b9374263f597</t>
  </si>
  <si>
    <t>ad08dde0-ec5d-41ef-baed-10c6d66028aa</t>
  </si>
  <si>
    <t>d029d393-b80b-4a56-9450-7645ee42da07</t>
  </si>
  <si>
    <t>4ce7258e-3777-42b4-af6a-dd8898c42cfd</t>
  </si>
  <si>
    <t>75747dd7-8dad-4f2f-9209-62765223f3af</t>
  </si>
  <si>
    <t>b47f0569-8d01-4ac4-a4ed-0fcc94cb96fc</t>
  </si>
  <si>
    <t>b1c49557-0623-4fb2-8f22-1453286fedad</t>
  </si>
  <si>
    <t>96209724-37a8-475b-b80a-03e96a7c33b1</t>
  </si>
  <si>
    <t>bb9dcde7-55bb-4fb8-b349-caa58fb08823</t>
  </si>
  <si>
    <t>b7a5e38b-b990-4b8e-aaac-6cc9ee77f3d9</t>
  </si>
  <si>
    <t>3dc03a86-f481-42fa-bf43-a7bcf3b6572e</t>
  </si>
  <si>
    <t>baf5959e-204c-4acc-838c-87617e79f448</t>
  </si>
  <si>
    <t>18a07663-ba3c-4ff9-94d3-bd533aa853c2</t>
  </si>
  <si>
    <t>dc78a872-9057-4a8e-9a25-a1c407c1b7c9</t>
  </si>
  <si>
    <t>a3d563e1-c7a6-4367-9195-cddc36863735</t>
  </si>
  <si>
    <t>350e0d40-e036-459c-9cbe-73e003c33cfa</t>
  </si>
  <si>
    <t>0e2169f4-b881-42d0-b99c-034b32f83504</t>
  </si>
  <si>
    <t>60ca0278-5ed6-4669-939b-e6dc2021c07d</t>
  </si>
  <si>
    <t>13a4d35c-761c-47a3-b25b-5cc5825d04f2</t>
  </si>
  <si>
    <t>062cbf2f-fc22-4357-8890-63e7f13fcd37</t>
  </si>
  <si>
    <t>45752c15-a54c-4b0d-8fe3-f39c40f6c8d9</t>
  </si>
  <si>
    <t>Education</t>
  </si>
  <si>
    <t>a3e93c2d-7fb4-4881-994d-ee20ad564924</t>
  </si>
  <si>
    <t>5b379d75-649b-426f-b420-4e0b6e4a0e3d</t>
  </si>
  <si>
    <t>7fe36d94-8867-4719-9c62-60b077cf5973</t>
  </si>
  <si>
    <t>56df8914-9d42-434d-9612-6bb518dd641e</t>
  </si>
  <si>
    <t>78461336-26e2-4d0c-ab9a-fefbe419a8dd</t>
  </si>
  <si>
    <t>25934ec0-56f1-4fe1-9bf4-d46b1dbb42ad</t>
  </si>
  <si>
    <t>637f80dd-2d70-4658-ba5f-8d909b050781</t>
  </si>
  <si>
    <t>cb807d6e-079e-417e-adfc-759df6eddfa2</t>
  </si>
  <si>
    <t>227a8c57-e5a0-46a8-999d-fcdea42c0905</t>
  </si>
  <si>
    <t>94be0dfb-a23a-4426-9c3c-e4db1fd914b5</t>
  </si>
  <si>
    <t>590873fc-e921-4396-a173-a43451675afc</t>
  </si>
  <si>
    <t>b4c71928-99f0-4f1e-bdff-3d99c16113ac</t>
  </si>
  <si>
    <t>c7b02507-18a2-4169-91f1-4fc727c8bc03</t>
  </si>
  <si>
    <t>70b0202f-cd58-42fe-acd9-7b2f8cf9e7c6</t>
  </si>
  <si>
    <t>2677e7fa-4c0e-44c5-9d4c-66615a42e86f</t>
  </si>
  <si>
    <t>4b10b6a2-d8ad-4f48-835a-e0ec47e7e72c</t>
  </si>
  <si>
    <t>990ad477-b9eb-4ea6-9ec8-3f941f53b758</t>
  </si>
  <si>
    <t>2240bbde-db67-4d73-b885-f0117b4b2080</t>
  </si>
  <si>
    <t>8338222c-c31f-40f3-883c-44125f36bae8</t>
  </si>
  <si>
    <t>59bb59ce-776b-4d28-85ee-c0d71c690b6a</t>
  </si>
  <si>
    <t>bb3901bd-a3d9-4f45-8b0c-0548c36385d2</t>
  </si>
  <si>
    <t>b814490f-ff17-4f98-8fb0-cade9c2d8e61</t>
  </si>
  <si>
    <t>72878c11-38cc-4442-bc81-7eeef47c531c</t>
  </si>
  <si>
    <t>b50871e0-183e-4a1d-884b-f20fb271041b</t>
  </si>
  <si>
    <t>5163acf9-9bde-4f09-81e2-d8711e774360</t>
  </si>
  <si>
    <t>802a8533-3051-4e2c-ad30-7751ece5d514</t>
  </si>
  <si>
    <t>8f12f846-7528-4516-aa7c-f937d868c904</t>
  </si>
  <si>
    <t>35489ad9-c3b5-4fcd-a6c0-9f2c667c55a8</t>
  </si>
  <si>
    <t>636e6499-b670-4cd4-a829-2c4c9e07db2a</t>
  </si>
  <si>
    <t>2363df47-ee8b-433d-bbfc-34d5ac57e2aa</t>
  </si>
  <si>
    <t>ac120787-f331-497f-8733-7cd63dfd36b6</t>
  </si>
  <si>
    <t>9ec9b340-df2d-472f-9a7f-80b4790788e6</t>
  </si>
  <si>
    <t>5c38166c-8305-4227-ad54-bad36df2a57a</t>
  </si>
  <si>
    <t>da8f7258-6757-4a7e-892e-a16b925ef83b</t>
  </si>
  <si>
    <t>e3c37598-5a41-471c-a65b-e0e1bef2f3ec</t>
  </si>
  <si>
    <t>ecbba40a-93f2-470a-b565-938f61f527a7</t>
  </si>
  <si>
    <t>05805658-8744-4cc4-825d-cbfed0ecea7c</t>
  </si>
  <si>
    <t>962e5969-cd65-4670-a2ae-b0266908426b</t>
  </si>
  <si>
    <t>6fc7f722-0a93-4420-8376-09d6536ecef8</t>
  </si>
  <si>
    <t>1601a6f1-4b94-44ed-b9a1-6f64a1a82e9a</t>
  </si>
  <si>
    <t>e611ee64-7ada-428d-aa37-94c8c0782a91</t>
  </si>
  <si>
    <t>e96d9fcb-b5be-4382-b809-6315dbe6f89a</t>
  </si>
  <si>
    <t>a7a7c909-15cb-4719-835b-cc9f835feb50</t>
  </si>
  <si>
    <t>77099957-1551-435e-b386-704d8b91a46e</t>
  </si>
  <si>
    <t>760e026f-8373-4aa4-acb5-03eb102fc733</t>
  </si>
  <si>
    <t>5c7fa152-9628-471d-b715-84e15c4b5d38</t>
  </si>
  <si>
    <t>25948d39-4549-4ead-be71-6a571bd56fe1</t>
  </si>
  <si>
    <t>d03efe68-5986-48c4-8767-93b8f5881004</t>
  </si>
  <si>
    <t>678dd299-afc6-4e35-890d-38a016cfdeff</t>
  </si>
  <si>
    <t>4bdd31e0-2f59-4262-bcbe-546678a3d203</t>
  </si>
  <si>
    <t>11b96207-c1c5-4083-948d-2942684aae0d</t>
  </si>
  <si>
    <t>51a26a10-6973-4882-aa88-98b53978ce01</t>
  </si>
  <si>
    <t>693b5f91-52b1-4464-916c-91adccbec996</t>
  </si>
  <si>
    <t>4898f7e1-1431-4e9c-a444-dbea02d58f85</t>
  </si>
  <si>
    <t>8ea001b0-f13b-420f-b0f2-0cc35bdcd152</t>
  </si>
  <si>
    <t>42afb980-6f27-40d3-962e-bff8eada090f</t>
  </si>
  <si>
    <t>70a9e79f-ca7b-48e1-b521-c1d16cb2e36d</t>
  </si>
  <si>
    <t>581634a6-14c7-4c0a-8c7f-34238e58cf6a</t>
  </si>
  <si>
    <t>1e773c55-ec7e-47f2-916d-98d0b778a048</t>
  </si>
  <si>
    <t>c63235b6-aad7-42ff-96ba-978e47a6c5fc</t>
  </si>
  <si>
    <t>194f1ad7-43bf-4cdd-a01b-e6947df47403</t>
  </si>
  <si>
    <t>85e013ce-3474-4c9a-a4ea-7b726a29baae</t>
  </si>
  <si>
    <t>212b7926-c743-45d9-85f2-63e0e8f85208</t>
  </si>
  <si>
    <t>cb14a57b-9a8e-4694-9516-5a7d2ec41438</t>
  </si>
  <si>
    <t>f5d6cb3a-923b-45fb-857a-7250b679625e</t>
  </si>
  <si>
    <t>9a5951a5-a36f-404e-a746-f6023c160fc0</t>
  </si>
  <si>
    <t>26ea4466-0d88-482a-afab-e502beb4a316</t>
  </si>
  <si>
    <t>9ee8836d-af4b-46ad-8869-4e0b1dedff7d</t>
  </si>
  <si>
    <t>b81f446e-be9b-4fff-8faf-7732c6306c75</t>
  </si>
  <si>
    <t>d72ea14e-16fb-4e2d-acf1-59a29dfa21df</t>
  </si>
  <si>
    <t>a059c110-6fab-4a4f-9482-eaf2c269911e</t>
  </si>
  <si>
    <t>b90bb1f2-9dbf-4802-a0e2-103dac50d272</t>
  </si>
  <si>
    <t>e501d99e-9e52-4c26-b33a-edba700be4e7</t>
  </si>
  <si>
    <t>31f3802a-fe3d-441c-8732-102bd39f6db5</t>
  </si>
  <si>
    <t>4b582733-141e-488f-8d02-3c4b149815a5</t>
  </si>
  <si>
    <t>4e659bd8-44b6-41a3-893c-c528474a29c9</t>
  </si>
  <si>
    <t>8866b759-c55c-4fd3-9753-8a69265c481e</t>
  </si>
  <si>
    <t>915505a1-6d75-4894-8200-0f088c19431b</t>
  </si>
  <si>
    <t>eec5dae8-e4d0-4b15-80a9-ac55352cb5ca</t>
  </si>
  <si>
    <t>3ce1063a-2277-4285-97b0-9bd53a941cd7</t>
  </si>
  <si>
    <t>42d062ec-2107-4fbe-9a77-2e00c67a7d63</t>
  </si>
  <si>
    <t>1089b539-bbb6-4ef7-ba3e-a15af2bc5f42</t>
  </si>
  <si>
    <t>2d10f5b0-c590-429f-8b68-52c239617d26</t>
  </si>
  <si>
    <t>e75a100d-18a9-47a5-9554-1843ed350dc9</t>
  </si>
  <si>
    <t>cb0bd265-610e-4d5f-bc00-1732f58562dc</t>
  </si>
  <si>
    <t>b2344491-76af-4b2c-b569-e9af85298b30</t>
  </si>
  <si>
    <t>178f85a7-c2d1-4127-94d2-30adf96ae7fd</t>
  </si>
  <si>
    <t>89cf06bc-e921-4cfd-bd16-d071757d90a2</t>
  </si>
  <si>
    <t>a39e8a86-63e3-4dcc-8561-4a0b7006df53</t>
  </si>
  <si>
    <t>16fb5dcb-4349-4831-acf2-8c116ad7dae5</t>
  </si>
  <si>
    <t>0d5eb9fd-879d-4716-aebc-840f7b1b7e9f</t>
  </si>
  <si>
    <t>e4827a5c-c604-4aad-b7ed-b396b3601b74</t>
  </si>
  <si>
    <t>abecd821-ad3d-43b0-a550-aadd9d267072</t>
  </si>
  <si>
    <t>0289b7bc-bc95-4f1d-83fe-9ca662194158</t>
  </si>
  <si>
    <t>3a7b85dd-717e-4460-8144-498fdbc9380c</t>
  </si>
  <si>
    <t>03e51c25-cba9-471b-b627-f15550b83fca</t>
  </si>
  <si>
    <t>daeddfcc-c030-4674-8317-56a23ab81799</t>
  </si>
  <si>
    <t>71246f1e-0b64-4922-a6ae-c86c446837be</t>
  </si>
  <si>
    <t>41bc0418-db4b-48b4-ada6-18eda999cd25</t>
  </si>
  <si>
    <t>31d142d9-4557-4613-bce5-cfe63cd0a3cf</t>
  </si>
  <si>
    <t>77f0131d-a06e-40d6-8f6d-a64c0491d1b5</t>
  </si>
  <si>
    <t>ad5ddd13-b8ea-4174-ad71-da1663c7f959</t>
  </si>
  <si>
    <t>Technology</t>
  </si>
  <si>
    <t>447954af-c2c0-4546-881c-3ba1cb104209</t>
  </si>
  <si>
    <t>a8d3e5b8-7838-477c-82ce-4c90029e56ce</t>
  </si>
  <si>
    <t>a412c4fa-42c9-4bd8-a2d7-1ad1dcbe9615</t>
  </si>
  <si>
    <t>0c042b6c-725e-4591-a666-cf32c5ec7cc8</t>
  </si>
  <si>
    <t>cebae43b-4f77-4689-86e0-66fb107d5eef</t>
  </si>
  <si>
    <t>7e2e14e2-79eb-41d0-8d5f-eba20460f049</t>
  </si>
  <si>
    <t>34cb120b-853b-4788-8978-a3544449136b</t>
  </si>
  <si>
    <t>e4fd43f5-c0cb-47cd-bc41-1e07a8081323</t>
  </si>
  <si>
    <t>e4306fd4-391c-4016-8b5f-98594bb647a0</t>
  </si>
  <si>
    <t>697af362-e84b-4429-b4ea-4123c6ab44ba</t>
  </si>
  <si>
    <t>8f640e2f-27bc-46cc-a43a-f750e357fc35</t>
  </si>
  <si>
    <t>f2143553-d9cd-4d8d-8276-98557a0054af</t>
  </si>
  <si>
    <t>ad8bc9be-50a3-491a-b240-49b8f573238e</t>
  </si>
  <si>
    <t>54acd843-1e09-4b30-a80a-b9e0295ff269</t>
  </si>
  <si>
    <t>972b6e82-421f-43f6-905c-2168933de18f</t>
  </si>
  <si>
    <t>f6c9e663-620c-4d18-9494-7eea83fbf4b7</t>
  </si>
  <si>
    <t>78c7c5a7-5de4-469e-8460-49e8e491bde6</t>
  </si>
  <si>
    <t>d75016e9-9817-47e7-a2f9-dbfae392d3d6</t>
  </si>
  <si>
    <t>46bd9a52-6547-457f-87fa-0e434e5bc61c</t>
  </si>
  <si>
    <t>bc1f22da-d7b2-49d8-a6f1-1132776b4b18</t>
  </si>
  <si>
    <t>501b2f88-999b-4ad9-b2f5-4b9c36a31259</t>
  </si>
  <si>
    <t>df15da28-c038-4d0c-a63a-eac77f650ee3</t>
  </si>
  <si>
    <t>0da2523f-acc4-4687-9844-45eaa5e90c65</t>
  </si>
  <si>
    <t>bc9cc9ed-3e90-4fef-a1e8-d54b31e88f30</t>
  </si>
  <si>
    <t>b6ecb09e-a706-4589-bb75-70cb1cc590eb</t>
  </si>
  <si>
    <t>23a1f257-2f17-4e67-aec1-626c77d73216</t>
  </si>
  <si>
    <t>02ba5af1-784a-44cc-ae3a-14833c4a2237</t>
  </si>
  <si>
    <t>c84f903e-32ae-4ce1-b66b-d876439fccf5</t>
  </si>
  <si>
    <t>86f4e4df-636a-48f5-bb66-03ea4fd00214</t>
  </si>
  <si>
    <t>f04de5da-e42f-4d89-a79a-3dff16f7d422</t>
  </si>
  <si>
    <t>b27bfcfe-64df-499e-b60f-f93d2200c589</t>
  </si>
  <si>
    <t>Soccer</t>
  </si>
  <si>
    <t>91f7585b-c756-475b-9f21-877d7c48b579</t>
  </si>
  <si>
    <t>9a2c328f-16aa-490c-8ca2-c7deaa90db3f</t>
  </si>
  <si>
    <t>800f467b-53a3-4d20-9342-51fe4fa36ebb</t>
  </si>
  <si>
    <t>b07a2298-7c03-49b3-a0a6-c65333847598</t>
  </si>
  <si>
    <t>38a50d44-5a3d-41c1-bf46-58638def9442</t>
  </si>
  <si>
    <t>0d165485-5aa6-4b45-a18a-9449293727a2</t>
  </si>
  <si>
    <t>45d2d284-1830-45a3-8c9d-95f8bdec3202</t>
  </si>
  <si>
    <t>2dcf2359-f366-46a4-8ac0-14229d056bb3</t>
  </si>
  <si>
    <t>f7c26d94-b7c6-45a0-b882-354d8d89c2af</t>
  </si>
  <si>
    <t>b8368fca-8fe3-4768-beed-5056cff63c23</t>
  </si>
  <si>
    <t>29d7781c-9302-4269-91f3-c23afb33467a</t>
  </si>
  <si>
    <t>1517abf6-67ed-47e1-9b9b-7e79a23a4d22</t>
  </si>
  <si>
    <t>084a6656-0c55-43a7-a34b-7e5c5279a56d</t>
  </si>
  <si>
    <t>4df372b3-ed9d-41ef-b33d-b576ec383dfc</t>
  </si>
  <si>
    <t>93081b1a-4446-438a-a0d7-fbcedc3c992d</t>
  </si>
  <si>
    <t>f361cc99-64f0-4a7c-ad49-945ff01abaa6</t>
  </si>
  <si>
    <t>fc346df4-d165-4ed0-8d43-a6896daf908e</t>
  </si>
  <si>
    <t>aa6c9668-7455-4a4c-9915-f7d4cb56c8c6</t>
  </si>
  <si>
    <t>64b9d086-2fd4-46d0-a19d-848572029de1</t>
  </si>
  <si>
    <t>def0559c-73c2-48f9-b85d-0c807659207f</t>
  </si>
  <si>
    <t>362bdbf7-5b75-4ae5-8f37-79ef06b6e8e8</t>
  </si>
  <si>
    <t>77b49477-2f3c-455a-b8f1-09ec2e553174</t>
  </si>
  <si>
    <t>1413f582-4261-4037-93bd-7356b0e9e017</t>
  </si>
  <si>
    <t>d4813cf8-87d5-421e-81f7-c5d43c25c62a</t>
  </si>
  <si>
    <t>b4871080-6bb7-4056-82a9-d8015d7b76e8</t>
  </si>
  <si>
    <t>9522ddea-8e07-4a2a-a001-25e4a534b8f6</t>
  </si>
  <si>
    <t>8477eb49-08fd-44c3-a238-a13ee8cc5be8</t>
  </si>
  <si>
    <t>b85e1b0d-1018-4a65-a709-4ac5323e06d9</t>
  </si>
  <si>
    <t>d826807d-be79-402e-a55a-baf08df8212d</t>
  </si>
  <si>
    <t>fbd8f70d-d62d-42e8-9508-9f5815ab578c</t>
  </si>
  <si>
    <t>6dbd153c-5b69-4ffb-a869-6285fb0c764d</t>
  </si>
  <si>
    <t>9108109e-c521-4528-9d90-4c804cbb866d</t>
  </si>
  <si>
    <t>fea9077f-2fe7-43bd-aaef-dc2619988d94</t>
  </si>
  <si>
    <t>4b00c81e-66dd-45bd-9fb5-a9d2b37b62bf</t>
  </si>
  <si>
    <t>88cbf75c-79f0-42cb-8733-af670f39d6e0</t>
  </si>
  <si>
    <t>58e8f463-aee3-46bb-81bb-a49ed8de8b04</t>
  </si>
  <si>
    <t>218838d8-52f4-4608-a1ba-d8988cc3d029</t>
  </si>
  <si>
    <t>81d2e41e-39c2-41da-bea4-a6b46daa3f6f</t>
  </si>
  <si>
    <t>197dafda-42bd-4a0c-93b1-2ec8bb0214f6</t>
  </si>
  <si>
    <t>d288a4cb-6361-4d4b-925f-a0bf2e3350ec</t>
  </si>
  <si>
    <t>ac63258d-9d7d-4167-934e-48b3f3c43fa9</t>
  </si>
  <si>
    <t>96d90aa6-a75b-4a75-9565-45f6cc8c9e98</t>
  </si>
  <si>
    <t>d200b97e-f661-4502-80d1-1e458816d558</t>
  </si>
  <si>
    <t>7f9423ac-89b4-4a9a-9747-76e8dd533e81</t>
  </si>
  <si>
    <t>6b09861c-712e-46e6-a2a5-72e4b3878767</t>
  </si>
  <si>
    <t>4c009116-c94a-4633-83fb-956565358565</t>
  </si>
  <si>
    <t>34cd13f5-5fa9-45fe-ad8e-0135b67b558d</t>
  </si>
  <si>
    <t>763560f8-e3c4-4dec-a40c-411c22d05c7b</t>
  </si>
  <si>
    <t>21bc508c-dd96-4fb1-b8a1-a92bef9fa666</t>
  </si>
  <si>
    <t>5911afa4-2af5-4e7e-b6e3-e3b985597aa9</t>
  </si>
  <si>
    <t>9531f7f8-d0cc-4e42-9cbb-94d93692653f</t>
  </si>
  <si>
    <t>09bb0893-a05b-49bc-95ec-1e158577bf13</t>
  </si>
  <si>
    <t>c323d478-30a2-4140-a2ba-935a37b2ec10</t>
  </si>
  <si>
    <t>e409d5be-a02d-4688-9869-eb940fe1e133</t>
  </si>
  <si>
    <t>bd656a40-09c1-4219-8210-e667136e3734</t>
  </si>
  <si>
    <t>28fbf4cf-c354-418c-8672-b7f2fee75b00</t>
  </si>
  <si>
    <t>afe1fed5-5639-45c7-89f8-ce9d1078c910</t>
  </si>
  <si>
    <t>af6c5966-dfe7-460b-9853-62ed9f18aed4</t>
  </si>
  <si>
    <t>5ecad91d-3e8f-4a9e-9473-c3db5f2ab72f</t>
  </si>
  <si>
    <t>2b7f2d2b-2a0b-4d33-ada9-ee9629742dff</t>
  </si>
  <si>
    <t>57528f91-7b0d-4120-acaf-82ee87f6df7d</t>
  </si>
  <si>
    <t>a82b8250-08aa-47a5-97c4-19f30f236179</t>
  </si>
  <si>
    <t>bde82663-7be3-453d-afc2-539202df27c3</t>
  </si>
  <si>
    <t>4e7535a7-4547-4da5-952e-607442ebed79</t>
  </si>
  <si>
    <t>5444a751-c58b-456a-9fc9-1e4f292f2920</t>
  </si>
  <si>
    <t>4c598198-bd8b-4b86-8440-b8ecba62abe7</t>
  </si>
  <si>
    <t>1157961e-120e-4b2d-8fb2-705433ed9918</t>
  </si>
  <si>
    <t>e0c5ae74-b379-4d34-a7ae-824daea8d682</t>
  </si>
  <si>
    <t>1f0ed2b8-8531-416f-b694-a40a63f378a0</t>
  </si>
  <si>
    <t>65304022-f925-48f0-9dfc-436578f22c77</t>
  </si>
  <si>
    <t>754eb96d-65d0-416b-aec4-4ba35836157d</t>
  </si>
  <si>
    <t>c0ea9b69-639e-42fe-8aa5-67f46036a17c</t>
  </si>
  <si>
    <t>476e3ce0-3291-4c77-b3a3-deabee114efc</t>
  </si>
  <si>
    <t>83d08b29-6cdc-436c-89a6-20c3d60f7e73</t>
  </si>
  <si>
    <t>ae909545-786e-4089-9ef3-61c3c9fd3efd</t>
  </si>
  <si>
    <t>f5068d8a-d4ba-49ee-8f30-716c1ec57e04</t>
  </si>
  <si>
    <t>8de4028d-9af3-4dc0-a4d6-4d9a56eae3c5</t>
  </si>
  <si>
    <t>b9bfb48f-a6b6-4c15-869a-1acceea04fca</t>
  </si>
  <si>
    <t>3ac5929e-9d68-4ec5-ba6f-a018d3d4da41</t>
  </si>
  <si>
    <t>674507f9-c555-4876-89c7-c06b6db561c0</t>
  </si>
  <si>
    <t>e6193423-0d30-4439-884a-ea22fea68522</t>
  </si>
  <si>
    <t>dd7069e3-d0ad-4599-b159-032267fd5008</t>
  </si>
  <si>
    <t>732e236f-f063-42b6-b5c1-24938385a126</t>
  </si>
  <si>
    <t>aeff2a7a-2cc8-407a-8557-fa4e96b2425a</t>
  </si>
  <si>
    <t>6fd589e8-53ab-4345-896a-f428a92fcbe6</t>
  </si>
  <si>
    <t>1c77e474-0cc6-40ac-b48b-cbc511bffc77</t>
  </si>
  <si>
    <t>bcd3702f-c27e-48ce-889b-63f765f498ef</t>
  </si>
  <si>
    <t>10baeb43-5bb2-49df-9644-f91a3c77725a</t>
  </si>
  <si>
    <t>f24f469f-53f1-4901-b6c5-18827ae0a103</t>
  </si>
  <si>
    <t>2ea5611f-f6e0-4696-9153-cda8d2b9a2a3</t>
  </si>
  <si>
    <t>06a70268-f59a-44b4-8ccc-6c8e6625a491</t>
  </si>
  <si>
    <t>7f5299bf-ae57-4c01-a84c-f0c6bc7a5b5f</t>
  </si>
  <si>
    <t>ec202582-a5b2-4ea2-992c-8a1ca8b705d0</t>
  </si>
  <si>
    <t>d70f66c4-627a-4416-b1ad-51b5ccc8cf1d</t>
  </si>
  <si>
    <t>ed00f2a0-56a1-41f9-abad-bdcec9c0f610</t>
  </si>
  <si>
    <t>b3562ae0-929b-46a5-8989-89e4ac3d1f7c</t>
  </si>
  <si>
    <t>dd5bd710-bb81-464e-a798-0291b385e883</t>
  </si>
  <si>
    <t>a38cf15e-6a1d-42e8-bee7-0eeb456c700b</t>
  </si>
  <si>
    <t>4d510edc-7c08-4524-a14d-f36f3b710020</t>
  </si>
  <si>
    <t>4fd0ef9a-008d-4b61-9a78-4b0257281140</t>
  </si>
  <si>
    <t>6796d3e9-ee98-47cb-b057-90cfaf6ebcbb</t>
  </si>
  <si>
    <t>76898916-4024-4c32-909b-dd240879d76a</t>
  </si>
  <si>
    <t>8204e4bd-c544-4a18-ac0d-6f5289957cdf</t>
  </si>
  <si>
    <t>301cfd14-3e4f-4058-b253-c591ef150888</t>
  </si>
  <si>
    <t>56a3156c-41e0-4b35-8e6d-947961b3af5b</t>
  </si>
  <si>
    <t>fd060448-7b3e-4626-b3ca-44bfe764e26f</t>
  </si>
  <si>
    <t>60223ac7-2fa4-4bba-8156-1d90b367e21a</t>
  </si>
  <si>
    <t>74c85e37-5017-462e-bee2-2769db7a17c1</t>
  </si>
  <si>
    <t>b400ea0c-43f0-4307-a3b2-78e5784d69be</t>
  </si>
  <si>
    <t>79f1b9b4-b21b-4abd-802a-811540cbc845</t>
  </si>
  <si>
    <t>af373863-f9df-4330-b423-d2b802b30d6e</t>
  </si>
  <si>
    <t>6380e982-07ac-4d21-bd23-cec0bcfa1ff9</t>
  </si>
  <si>
    <t>b13bec8c-4469-4cc8-8650-7057eb95d3ee</t>
  </si>
  <si>
    <t>43450a12-1e4c-4a17-a846-9d8768984051</t>
  </si>
  <si>
    <t>7913b30d-19fd-4900-8a68-ce141192b3ec</t>
  </si>
  <si>
    <t>c5e2d733-94b9-4259-85e8-6fb7a95a1887</t>
  </si>
  <si>
    <t>e3cd0095-28c9-4f10-b04c-77b4e38bb85a</t>
  </si>
  <si>
    <t>b7983f99-c4c7-455b-a120-b144101449ad</t>
  </si>
  <si>
    <t>f2f7e343-5e8f-4ef3-b693-4261971c2ee7</t>
  </si>
  <si>
    <t>a1d33ddd-1a6c-4dc2-afe1-bcf632cf0ce4</t>
  </si>
  <si>
    <t>c82d3a99-3d11-407d-9648-9f9560f40d7f</t>
  </si>
  <si>
    <t>cad48d10-3ad3-4bf0-bee5-330783eb8532</t>
  </si>
  <si>
    <t>52995b7c-6f2d-469c-a331-596323e6ad67</t>
  </si>
  <si>
    <t>888660b0-7dd8-4983-858a-101cd03d392b</t>
  </si>
  <si>
    <t>14ebfb59-8d36-4857-b8e2-b6d2fb3b243d</t>
  </si>
  <si>
    <t>6ccf94b4-f549-4d17-a1d0-3bf7656bce81</t>
  </si>
  <si>
    <t>19f998c4-270b-489d-bea6-ae161d301923</t>
  </si>
  <si>
    <t>2073855c-fab2-41ee-ad15-d4269b2ac4bd</t>
  </si>
  <si>
    <t>3af75639-bdaf-4461-b630-d212e7fb4f30</t>
  </si>
  <si>
    <t>12a7140a-6fe7-41e2-b2b4-75d913fcca1e</t>
  </si>
  <si>
    <t>73fde78d-7908-4406-8377-747873ecd29a</t>
  </si>
  <si>
    <t>d6c98c19-5733-47fd-9b03-e4574fbe4220</t>
  </si>
  <si>
    <t>0ce7392d-5c20-4ffa-a42f-767f51e9b466</t>
  </si>
  <si>
    <t>0646f8f9-e558-4893-bb28-2228eb0c9323</t>
  </si>
  <si>
    <t>ed28489e-90b0-4daa-a1fa-22170cdc89d5</t>
  </si>
  <si>
    <t>6ddba21a-cc51-4bbd-b38d-02df5cec5f68</t>
  </si>
  <si>
    <t>Culture</t>
  </si>
  <si>
    <t>d90a34f1-60ed-4a79-b7bf-fd22efa12e4c</t>
  </si>
  <si>
    <t>7286f9d2-7c83-4c7b-bc01-6f56eb0235de</t>
  </si>
  <si>
    <t>69ce055c-e0bd-46c5-b856-bf2254d1c490</t>
  </si>
  <si>
    <t>2d7084fb-b457-4813-829f-73911025eeaa</t>
  </si>
  <si>
    <t>ab07c995-56e6-462c-9325-bd4a2ffd8c39</t>
  </si>
  <si>
    <t>8a5dddcf-dda6-4715-a804-10d98cbf8fdc</t>
  </si>
  <si>
    <t>360df5a1-8118-4972-a5d0-27033dba1f1c</t>
  </si>
  <si>
    <t>985f4b4f-de40-4a4e-a090-01e100be42e9</t>
  </si>
  <si>
    <t>585c17a5-df96-4a6d-b144-a499e0469546</t>
  </si>
  <si>
    <t>8ed94c6d-bcb3-460c-aa5f-69199d2495e5</t>
  </si>
  <si>
    <t>2c5a6a94-7291-409b-ba32-ba34c5ad7c0e</t>
  </si>
  <si>
    <t>01aff5ec-2aa8-412e-99ec-526f0f9a6d5e</t>
  </si>
  <si>
    <t>853e37de-5ba2-447a-a0dd-a1b4407e5ec4</t>
  </si>
  <si>
    <t>41e6d775-b5ca-4d6c-8f50-66ac3c92a300</t>
  </si>
  <si>
    <t>a8e72f75-bebc-42b4-a3c7-deb8a2412878</t>
  </si>
  <si>
    <t>de61a447-bbf0-477e-9743-71031d59bbf8</t>
  </si>
  <si>
    <t>bceb7f2d-6afe-45fc-88b1-4d4c8f597cf8</t>
  </si>
  <si>
    <t>6ee96d2e-a110-4e43-ab89-b5577b7b3dab</t>
  </si>
  <si>
    <t>b014a42b-c469-4c26-b4aa-256f4d3d5072</t>
  </si>
  <si>
    <t>3210c7c6-e7a2-4ae3-b69b-a111b359c56d</t>
  </si>
  <si>
    <t>9bc09268-79e8-4402-ba22-ffd1e45fa66d</t>
  </si>
  <si>
    <t>12b89b4e-6770-489a-b7c3-812de3d61f20</t>
  </si>
  <si>
    <t>f7b57d86-228b-4777-be51-dde8702f7b4c</t>
  </si>
  <si>
    <t>bc604b62-adbc-4c93-a2ae-602160714d1c</t>
  </si>
  <si>
    <t>e4487829-621f-4265-8665-42a4c0610745</t>
  </si>
  <si>
    <t>06cc70bd-87c7-4d40-81f9-8a4b9bc9856b</t>
  </si>
  <si>
    <t>3ea56656-03ef-4199-b253-b5241ee21eb7</t>
  </si>
  <si>
    <t>27026304-2cb5-4d64-9959-9ff0328aaa03</t>
  </si>
  <si>
    <t>d3cc1365-2267-4b4a-8a06-40065d7ae0c9</t>
  </si>
  <si>
    <t>4b1c315b-84a8-400a-bb49-9fec7dc767d5</t>
  </si>
  <si>
    <t>90418e93-aa5a-4608-866e-25464b617c9b</t>
  </si>
  <si>
    <t>6a39e0b5-b1cd-4edd-bdfb-310e1a3e5910</t>
  </si>
  <si>
    <t>8cabe738-41cd-47e1-82e2-20972f320fb1</t>
  </si>
  <si>
    <t>b2055111-9b7b-4a05-9f07-ac190a5391f0</t>
  </si>
  <si>
    <t>Food</t>
  </si>
  <si>
    <t>e3bb5693-091c-47de-b4b7-78e28b5fbb98</t>
  </si>
  <si>
    <t>d95a7e4c-d504-4cba-9bcc-4c4b1bfb06d0</t>
  </si>
  <si>
    <t>36bd1711-92f6-4240-8ac5-21df845abe86</t>
  </si>
  <si>
    <t>2c9b8ec2-7eb1-47fd-891d-a5b23c019839</t>
  </si>
  <si>
    <t>9f3fd778-5ce2-43e5-bc5e-2af9b6b12fc8</t>
  </si>
  <si>
    <t>e1484938-7b94-481e-ad0f-46629c043c96</t>
  </si>
  <si>
    <t>e1b4a0fe-5069-4765-8170-ef44ab8f102c</t>
  </si>
  <si>
    <t>7c4f0389-01a5-4ea8-a643-83414441fe81</t>
  </si>
  <si>
    <t>584211e8-3ca9-41a7-aeea-1d308bda53fd</t>
  </si>
  <si>
    <t>d05568a5-a7bf-4235-9b63-1e2233adf9a8</t>
  </si>
  <si>
    <t>596a3ffe-1e2a-4999-bf8d-c8f4a8974343</t>
  </si>
  <si>
    <t>f8119ef8-1f00-49e4-b468-86dd64042053</t>
  </si>
  <si>
    <t>632875ea-56de-4160-a76c-d1b3ae9e566f</t>
  </si>
  <si>
    <t>24231380-c9a7-4b07-bd51-c9bd5c49cb7c</t>
  </si>
  <si>
    <t>f0eb58d4-5e4e-4dd6-bbd9-853492b2e45a</t>
  </si>
  <si>
    <t>1c6be4a3-85ae-48da-81ff-44262690af51</t>
  </si>
  <si>
    <t>a5b45b7b-dec4-4c26-9323-a3d9a8cb9d5e</t>
  </si>
  <si>
    <t>6054518c-4c28-4d65-8ebe-3b4f56108f29</t>
  </si>
  <si>
    <t>73ef953a-5bda-4532-bcd5-85a2cb61b803</t>
  </si>
  <si>
    <t>a727ed7f-5684-4536-b543-8e8fc93f40b1</t>
  </si>
  <si>
    <t>8fa19e64-72ab-4cff-bc92-b8a057395043</t>
  </si>
  <si>
    <t>634a05ab-0751-45fa-a1b4-b4a9b8342f61</t>
  </si>
  <si>
    <t>fa337cb5-179a-4f92-a085-e6b3c60e2854</t>
  </si>
  <si>
    <t>46219a74-c2db-4479-a96a-d3ee54d1ea7f</t>
  </si>
  <si>
    <t>1cd59d79-a2ca-4a99-92aa-2775117c4589</t>
  </si>
  <si>
    <t>d374af60-1487-4ee4-ac6a-fcc59ae6ea45</t>
  </si>
  <si>
    <t>f6fed2d9-0e25-48b8-bb76-f7cb0667553a</t>
  </si>
  <si>
    <t>12c49449-a896-48cb-a33b-47e8952f23a7</t>
  </si>
  <si>
    <t>e949f4c9-81b0-44dd-8a69-0c233134bccd</t>
  </si>
  <si>
    <t>c2640cbb-d9d4-424e-9ef5-a4c972ea2f09</t>
  </si>
  <si>
    <t>1735c0ee-4834-4428-8e6c-014e8fd44bc5</t>
  </si>
  <si>
    <t>fdca8d15-966b-4825-8133-1fafc5c1f9fc</t>
  </si>
  <si>
    <t>e1da66ba-31f3-46af-aaa3-a183e3e7eb56</t>
  </si>
  <si>
    <t>a372b4b7-6bac-4302-acee-745aa34ff4bb</t>
  </si>
  <si>
    <t>Studying</t>
  </si>
  <si>
    <t>116451da-4b67-4bcb-b43b-b19a914e0d36</t>
  </si>
  <si>
    <t>c39f187c-932b-4403-ba6f-e081b235dbd4</t>
  </si>
  <si>
    <t>fc462e49-0f19-4601-9f92-a31c9542887c</t>
  </si>
  <si>
    <t>48fd48c7-bc82-414e-8941-aa2090183aec</t>
  </si>
  <si>
    <t>0fbdd670-a266-4805-9bbc-c5ad73cf97b3</t>
  </si>
  <si>
    <t>87958932-6baf-4339-b01b-6112d9b180ed</t>
  </si>
  <si>
    <t>2f246c65-25f0-4144-b3f1-a180865b1766</t>
  </si>
  <si>
    <t>5403a041-447d-42c1-a9f2-3c525449b3b8</t>
  </si>
  <si>
    <t>e57d3bd7-da38-492d-a87d-3a643f61fd9c</t>
  </si>
  <si>
    <t>1d8fbfdc-3c0f-4fbf-ac50-f812ce9db36e</t>
  </si>
  <si>
    <t>b0cad7dc-6333-4160-8e7f-425182eb4e29</t>
  </si>
  <si>
    <t>70047f87-af62-4674-bf30-a03c9ee9db09</t>
  </si>
  <si>
    <t>0f254679-b92b-4a2c-84b0-ba6f84f59a33</t>
  </si>
  <si>
    <t>26a2a058-3806-42ef-b1e4-24c6b64f9bdb</t>
  </si>
  <si>
    <t>d1086f65-a34e-4694-83a8-df971a3041d0</t>
  </si>
  <si>
    <t>b62831cc-7447-465b-9c58-1fc659b17310</t>
  </si>
  <si>
    <t>2e866dc0-7c14-4e2a-9edb-9ccc1d1bd048</t>
  </si>
  <si>
    <t>f9c0a47d-c96d-4457-a1be-aa7642ea38c1</t>
  </si>
  <si>
    <t>b3c0379a-b71a-4f6f-9fde-ceb636739633</t>
  </si>
  <si>
    <t>02fca291-d239-4303-8725-1c114be2f32a</t>
  </si>
  <si>
    <t>af8ab833-e28c-4451-b7f6-83f3953d556b</t>
  </si>
  <si>
    <t>00d0cdf9-5919-4102-bf84-ebde253c3cd2</t>
  </si>
  <si>
    <t>7cb131be-2e2c-4c28-9e88-66cec9d34e4f</t>
  </si>
  <si>
    <t>87bf6cd4-f955-418b-aa84-9bfffcb4abeb</t>
  </si>
  <si>
    <t>80f6df7f-517f-4f0e-b6cb-004d61ad2bc8</t>
  </si>
  <si>
    <t>baadf2d9-ab5b-458d-a3cf-37c39a69be50</t>
  </si>
  <si>
    <t>c2373565-f5f1-415f-9786-49ff558c7739</t>
  </si>
  <si>
    <t>cc253c91-6df6-4de5-ab4e-6d1127620fd6</t>
  </si>
  <si>
    <t>b0fbee80-d1fe-4be5-9a32-47f61e395669</t>
  </si>
  <si>
    <t>327dd631-2d6b-4acb-b0a7-804cda5009b2</t>
  </si>
  <si>
    <t>0c6e8e2a-7692-4490-b545-f76b0d06697a</t>
  </si>
  <si>
    <t>9476189c-8342-489e-985c-81de9320f527</t>
  </si>
  <si>
    <t>d539c60f-9967-44b0-a11e-26d5dfa43884</t>
  </si>
  <si>
    <t>410c757b-918f-4c71-892b-2e6e7697bd86</t>
  </si>
  <si>
    <t>51577f6a-e29e-4ed2-93eb-e7bd4eda800a</t>
  </si>
  <si>
    <t>a52f38d8-1c2e-4adc-b451-01c49f650195</t>
  </si>
  <si>
    <t>140a5163-66d8-4a11-8d4e-a670483bb852</t>
  </si>
  <si>
    <t>436536b2-6d05-4e20-af6e-cade48b4bcf9</t>
  </si>
  <si>
    <t>9c55917b-055c-4ae0-b044-cce9fb89bfa9</t>
  </si>
  <si>
    <t>5e813176-850f-4791-a750-4961429c2458</t>
  </si>
  <si>
    <t>efda0319-e547-484a-84b5-c5041a57502c</t>
  </si>
  <si>
    <t>a881e5c8-4f16-4823-85a8-c595fe220385</t>
  </si>
  <si>
    <t>520450a4-c852-4a4e-9383-30657dd07533</t>
  </si>
  <si>
    <t>15dc9c91-11a7-45d6-ba68-107e6d4dcf7b</t>
  </si>
  <si>
    <t>c2fbcf27-369b-4385-925a-ca2eca1403c1</t>
  </si>
  <si>
    <t>10683ab8-914b-43ae-ad2d-b2fd6a48dc33</t>
  </si>
  <si>
    <t>431c5aac-aa89-41e0-99e0-92d237ca9408</t>
  </si>
  <si>
    <t>4e563460-68bf-461f-8de2-4d27eaacac2b</t>
  </si>
  <si>
    <t>d0f8e229-c57e-460c-a08f-59672c606151</t>
  </si>
  <si>
    <t>6a30164f-28c3-4d10-b928-66585a85cbb5</t>
  </si>
  <si>
    <t>2387f014-e650-4df6-8daf-a9d863c10c7e</t>
  </si>
  <si>
    <t>bead7e6d-0e1f-489d-81b2-d006a67b5b33</t>
  </si>
  <si>
    <t>9c8be342-6cff-4d80-bf94-fd0fd8ccd845</t>
  </si>
  <si>
    <t>273cb565-8c43-428e-bd2b-46ae0c2ae046</t>
  </si>
  <si>
    <t>5b71c62f-2c89-4d19-991f-65fedd0b52fd</t>
  </si>
  <si>
    <t>d624685f-99a7-4aee-902b-283f5cf85ada</t>
  </si>
  <si>
    <t>965a00aa-3037-4ea6-b6be-26f6fbee029e</t>
  </si>
  <si>
    <t>79dfc9a4-42c0-42a5-abe4-2b5d3b8a05ab</t>
  </si>
  <si>
    <t>84a81261-6334-4ba5-978d-26a45d28a44f</t>
  </si>
  <si>
    <t>595037a5-5e9a-42f6-8f50-a55827dc41ac</t>
  </si>
  <si>
    <t>22cdf77b-00c8-41c3-ad59-333c3e751e2c</t>
  </si>
  <si>
    <t>28b8c278-a125-4295-98dd-5f8d45c3200b</t>
  </si>
  <si>
    <t>e1792fe6-28e0-49fc-8b01-0e027461d8b5</t>
  </si>
  <si>
    <t>0c91753a-0bb4-4b77-a919-96c2f998ad91</t>
  </si>
  <si>
    <t>fd0a3090-6b89-4c4e-9192-1aa4db213a3e</t>
  </si>
  <si>
    <t>9a25d0c6-1134-41d2-abc4-e893c41363bc</t>
  </si>
  <si>
    <t>2f5dd79a-8884-4086-ab6f-00b3bea9d366</t>
  </si>
  <si>
    <t>5a0b2edf-78dc-4c4f-ada9-464523b52f12</t>
  </si>
  <si>
    <t>37ff78d3-d31c-4bde-95c6-83390749a367</t>
  </si>
  <si>
    <t>d86a1ec9-a883-44f8-b1ad-2a182c741fe7</t>
  </si>
  <si>
    <t>dfaed54d-123d-46c6-8a86-dd11c30e4ca3</t>
  </si>
  <si>
    <t>cbf66fdd-cd86-4517-8081-181e45f13823</t>
  </si>
  <si>
    <t>18cb1ce7-fb66-4a56-8042-e38c9593ade1</t>
  </si>
  <si>
    <t>d0c1d7f4-7735-49a9-ab6b-2cdb2338a609</t>
  </si>
  <si>
    <t>f3e8d168-6fb9-48b9-8347-b35595162c1d</t>
  </si>
  <si>
    <t>781383dc-f5ff-4d62-87df-c3557f5eced9</t>
  </si>
  <si>
    <t>efffd88f-7ddb-4579-bbf2-e3d248c122b4</t>
  </si>
  <si>
    <t>f9e9544e-16b5-416f-9aec-80a723d1e64c</t>
  </si>
  <si>
    <t>43830153-4c89-4502-a7f7-bedbc08cf903</t>
  </si>
  <si>
    <t>43ea5509-7ff1-4150-b263-d5eac9d6f69f</t>
  </si>
  <si>
    <t>99fcc8a6-550f-47a1-b312-aba8a031f6c7</t>
  </si>
  <si>
    <t>7cbe1ddf-f81e-4597-be11-420b4dd815dd</t>
  </si>
  <si>
    <t>aafa015b-7447-421e-91bb-b64720402d9e</t>
  </si>
  <si>
    <t>72167d71-578d-428f-af6d-5a8a92e677af</t>
  </si>
  <si>
    <t>b0dd04df-83a1-470f-80ad-bb173a5e44bc</t>
  </si>
  <si>
    <t>5f87a730-589d-48fb-ab94-e69274d7b89e</t>
  </si>
  <si>
    <t>e221de96-8536-4782-8281-f9cda62f3c81</t>
  </si>
  <si>
    <t>74622897-59cb-4cf4-8ffe-3a25aeebc234</t>
  </si>
  <si>
    <t>09f5578e-6cf1-4e80-b102-7aae7b9d5d67</t>
  </si>
  <si>
    <t>f86dae91-1330-45cc-8353-32839ea82ba6</t>
  </si>
  <si>
    <t>bfeb6117-9179-469d-9ea8-8f41a251a5fc</t>
  </si>
  <si>
    <t>1287b5c5-604b-462b-bf77-e64a8e89739e</t>
  </si>
  <si>
    <t>f0a10ef0-89c7-46b0-828a-e9eec53a8cbe</t>
  </si>
  <si>
    <t>a6cace19-96eb-40b3-b6fb-2a1a4e444dde</t>
  </si>
  <si>
    <t>27e2cea3-b408-4e66-801b-29fdf7c03b05</t>
  </si>
  <si>
    <t>c6616e7c-f815-46d0-9b1d-d7ea977f5d32</t>
  </si>
  <si>
    <t>846b8dcf-d2d2-45e7-816d-7dd62d4fbbe4</t>
  </si>
  <si>
    <t>3fc1f583-ce7e-4cfe-b891-d16976953fda</t>
  </si>
  <si>
    <t>5d3d5107-2404-4fb8-a9b6-3c8428492f64</t>
  </si>
  <si>
    <t>46c69019-89b5-4a13-9b8a-2942ca22837f</t>
  </si>
  <si>
    <t>2c043e74-63e2-472b-a31a-6ea060febfc1</t>
  </si>
  <si>
    <t>6b2db46f-f733-4b56-af09-0ed7bb232ed4</t>
  </si>
  <si>
    <t>461cb0ce-0b43-4f13-a8bd-847fc6428c6c</t>
  </si>
  <si>
    <t>7df4b13f-c41a-4c81-88fb-213a6a96acc5</t>
  </si>
  <si>
    <t>7df08397-b59a-4973-8c62-fc5d4c36c08a</t>
  </si>
  <si>
    <t>28fc1e6d-eae9-47de-af11-11ad726b2a88</t>
  </si>
  <si>
    <t>7e9865ec-7455-4b39-89f7-92e2a82d0f12</t>
  </si>
  <si>
    <t>b6f447e5-0a89-468a-8ad2-fd45676170d5</t>
  </si>
  <si>
    <t>292051b5-b835-4a60-962a-bddf10da82bd</t>
  </si>
  <si>
    <t>088e2e43-61a8-475f-a3e6-061f626b0f16</t>
  </si>
  <si>
    <t>bb6c0257-5d4d-4bb8-be58-4bd7ebd9c337</t>
  </si>
  <si>
    <t>02664d35-87cf-46a6-a80b-78fbc9ac8b2f</t>
  </si>
  <si>
    <t>e0cb0394-c5b2-447a-a9f4-88604a3ec283</t>
  </si>
  <si>
    <t>ec6c41c9-509e-43ff-83bb-0e5202b8e62a</t>
  </si>
  <si>
    <t>e17bade2-3175-49eb-92f4-7f2eac74147a</t>
  </si>
  <si>
    <t>3896723f-560c-4008-9635-e3ecf1e2b37c</t>
  </si>
  <si>
    <t>a048f504-f428-438d-bb91-f1ad562ff5f8</t>
  </si>
  <si>
    <t>9c6b0084-60ba-4e88-a0c7-ba0f61ec2c11</t>
  </si>
  <si>
    <t>ef1ed168-7433-4233-ade8-95070d70a382</t>
  </si>
  <si>
    <t>bb157107-088c-45aa-8d16-5c093a7471c6</t>
  </si>
  <si>
    <t>45630f5a-78c1-46a1-bdc7-79cd11bb3c13</t>
  </si>
  <si>
    <t>79818849-98f9-4b6b-9be8-4ed4c1ad59a5</t>
  </si>
  <si>
    <t>579d5149-3549-4757-a0c4-545821236fb0</t>
  </si>
  <si>
    <t>475541da-3402-4d0e-9df5-0da198f8fc9c</t>
  </si>
  <si>
    <t>ab57fef7-f7fd-4950-9fe6-5ce2677cac96</t>
  </si>
  <si>
    <t>dc1d4628-4edc-47c2-8da7-0b3d16ef5ddf</t>
  </si>
  <si>
    <t>17e3a8c5-ecb6-445d-8b69-f8c202d08549</t>
  </si>
  <si>
    <t>df06cdab-afc8-4965-9b10-c270b0cafedf</t>
  </si>
  <si>
    <t>8ec8db61-8bea-440b-88ee-f1f593eb4a7f</t>
  </si>
  <si>
    <t>c582f515-4d90-4ae6-9ab7-059fdbd7956c</t>
  </si>
  <si>
    <t>6082eb46-c239-40f5-bfcd-fb72b823ee71</t>
  </si>
  <si>
    <t>59523d44-6113-46a5-a85b-38de2ce7bfa1</t>
  </si>
  <si>
    <t>e6c8f317-c8a9-4b1d-941a-4cd5420a138b</t>
  </si>
  <si>
    <t>9c066976-30e0-405e-9973-5c4342271a70</t>
  </si>
  <si>
    <t>1934a201-0590-41af-bf40-5ddd6254d744</t>
  </si>
  <si>
    <t>279fdb2b-e9ca-4531-b55f-c8fe294083cd</t>
  </si>
  <si>
    <t>Healthy Eating</t>
  </si>
  <si>
    <t>2297a93f-370d-47e7-8df3-3d464b3a0c0a</t>
  </si>
  <si>
    <t>25290b06-ca05-43eb-8e54-e345a41ddba7</t>
  </si>
  <si>
    <t>0411a1da-97e1-44b6-945d-06b4682ba802</t>
  </si>
  <si>
    <t>ef802d01-6269-4d21-9159-f1386c75e789</t>
  </si>
  <si>
    <t>ee0988ef-8656-4a63-9515-a2533b772636</t>
  </si>
  <si>
    <t>3fe1e6e6-6d1d-43f5-9c25-7d0a1c14744d</t>
  </si>
  <si>
    <t>8526d7cd-bf33-4bf4-aa07-2c25c610cc74</t>
  </si>
  <si>
    <t>df2214cb-61f3-4744-86a8-7c01e501bc27</t>
  </si>
  <si>
    <t>b15792cb-995f-473e-8372-5cbe88eb059b</t>
  </si>
  <si>
    <t>881d8944-8eeb-4439-b40c-9396a1e31f20</t>
  </si>
  <si>
    <t>4b2d0fff-3b4f-43ca-a7df-c430479cb9ba</t>
  </si>
  <si>
    <t>fea8d77c-fd0b-4678-868f-fbae567642f3</t>
  </si>
  <si>
    <t>8945e374-9170-4799-b6b0-78fd9d5821a6</t>
  </si>
  <si>
    <t>b0782637-2604-40f7-8fc6-5e7d9ffd2255</t>
  </si>
  <si>
    <t>55f46794-426f-441b-bb60-53b5e6beebc5</t>
  </si>
  <si>
    <t>e61a1b04-17e4-4918-a637-ebfc59783ad0</t>
  </si>
  <si>
    <t>343362dd-20e1-4b98-ad23-e3d8d497f98e</t>
  </si>
  <si>
    <t>d39b0a7e-ce14-4ad4-aa9f-5aefc827f9e6</t>
  </si>
  <si>
    <t>98169c04-79b1-4702-82af-ac0fa461e044</t>
  </si>
  <si>
    <t>f663d05c-74ce-424b-89f2-58009b0095fb</t>
  </si>
  <si>
    <t>03750ad9-8d8e-4f8c-aec6-8766c9a0184f</t>
  </si>
  <si>
    <t>9ab406fd-4431-420e-b650-6c16714089bc</t>
  </si>
  <si>
    <t>845fe8d4-bffc-485f-ae96-fd8fe9ea013d</t>
  </si>
  <si>
    <t>01f310fc-5692-4cc1-a7bb-fc62977d79bb</t>
  </si>
  <si>
    <t>4c1ae4ba-078a-4720-aff0-817c7d549387</t>
  </si>
  <si>
    <t>964173f3-7019-4758-9ab9-df71585aa965</t>
  </si>
  <si>
    <t>fa60edda-2d32-42ab-905d-2f5de379c461</t>
  </si>
  <si>
    <t>d5ec7de3-8c02-4f17-a9f0-dc8a9e64fa1a</t>
  </si>
  <si>
    <t>964a54b7-7dc7-40b0-bd94-9898b670f9cd</t>
  </si>
  <si>
    <t>37331f8d-4fc5-42f6-a367-e59ccde67c45</t>
  </si>
  <si>
    <t>8f4cea30-10e7-4806-8c01-d78ef6bcbfa8</t>
  </si>
  <si>
    <t>cba3c646-6b10-43fe-a1af-a0276815288f</t>
  </si>
  <si>
    <t>80bf3ac3-e94e-44cf-81ef-345a8326802c</t>
  </si>
  <si>
    <t>6f48fe2b-7c20-4065-8ae9-7bea61275dc7</t>
  </si>
  <si>
    <t>Science</t>
  </si>
  <si>
    <t>c48d7966-42f3-43a6-a0b7-0a2260ffa125</t>
  </si>
  <si>
    <t>85260ec2-7b35-4266-8071-580a8b4341ca</t>
  </si>
  <si>
    <t>4bfc9824-aaeb-4695-8195-945686795b30</t>
  </si>
  <si>
    <t>a168836d-7a74-41e2-a8ae-809fa556c8a0</t>
  </si>
  <si>
    <t>e1eca98c-c5fd-4fe4-825f-2d36e8bd56f1</t>
  </si>
  <si>
    <t>ee631766-3818-4de6-897f-2355542b58e7</t>
  </si>
  <si>
    <t>0ac85d23-c8ba-49ed-bec1-493b960a88c0</t>
  </si>
  <si>
    <t>ef619e47-1e88-4e0f-8d91-590cd9ecc137</t>
  </si>
  <si>
    <t>f65dbde9-c8dc-4851-927e-964fa2e0908a</t>
  </si>
  <si>
    <t>019b61f4-926c-438e-adaf-6119c5eab752</t>
  </si>
  <si>
    <t>5bf45fd3-6b4b-400c-a126-31b8576e1d70</t>
  </si>
  <si>
    <t>8123c0ac-30b0-4a20-bebe-864b3a6b9e9a</t>
  </si>
  <si>
    <t>724b9f31-8bdc-4152-b93f-4d3e457201ef</t>
  </si>
  <si>
    <t>6aa06c00-d796-43c3-816d-70f21fe58f80</t>
  </si>
  <si>
    <t>3f6b1a9d-db78-4d9a-a495-9de7bd9bbe5b</t>
  </si>
  <si>
    <t>96ece45a-89e4-4cf8-b216-c860bf8e158e</t>
  </si>
  <si>
    <t>5efb3710-c34d-4dc4-84dd-31cd8c5d9c30</t>
  </si>
  <si>
    <t>6912f8e6-86b7-44f6-8aa8-c21c2ed0b53c</t>
  </si>
  <si>
    <t>4dd4da35-453e-466d-95ca-b1a7710fac1f</t>
  </si>
  <si>
    <t>f47074e8-5189-44ac-82f8-4309d63650b4</t>
  </si>
  <si>
    <t>15e13281-8bd0-4f40-a0fa-44749cf32378</t>
  </si>
  <si>
    <t>31cbcaf1-75f9-4541-abd6-15723478047b</t>
  </si>
  <si>
    <t>1bbfe52f-37e2-4874-8422-161a60b331e1</t>
  </si>
  <si>
    <t>94f8ffbb-d888-4713-8cdd-ea57466d88b2</t>
  </si>
  <si>
    <t>6e71ed3d-3fba-4bd1-8de7-2798dec6431e</t>
  </si>
  <si>
    <t>c3d1c36d-2ad9-45ce-be49-51c103351e62</t>
  </si>
  <si>
    <t>b38723f3-878c-4308-b173-14f03639d9b8</t>
  </si>
  <si>
    <t>942c5154-791e-47c0-bfad-264a3d6296eb</t>
  </si>
  <si>
    <t>e1eb9e92-2e08-48b0-8be7-a2a98048aa08</t>
  </si>
  <si>
    <t>44eab5ca-b4a4-46c4-977d-197a78551861</t>
  </si>
  <si>
    <t>a739e02a-5d83-4e0e-b306-740652cf700a</t>
  </si>
  <si>
    <t>004e820e-49c3-4ba2-9d02-62db0065410c</t>
  </si>
  <si>
    <t>7cace87f-53ff-40c0-99f5-abbc5b8f86d6</t>
  </si>
  <si>
    <t>8b1bfacc-00fd-4f6e-b647-6ecfe2b7ce69</t>
  </si>
  <si>
    <t>6dbfb67c-e619-414b-b016-d24da6cbc294</t>
  </si>
  <si>
    <t>25c36533-1de5-4d82-879b-86180503cf8d</t>
  </si>
  <si>
    <t>c9b2829f-278c-4acd-a895-cf0bd337d36f</t>
  </si>
  <si>
    <t>a861f7e7-b2f5-4d86-966c-7503c8faaeca</t>
  </si>
  <si>
    <t>6c8d057d-756a-41dd-afef-bf73adffbdf4</t>
  </si>
  <si>
    <t>5d915af1-3cc3-4d44-a0ff-d170a008a5d5</t>
  </si>
  <si>
    <t>f6055aa8-0c90-4e92-a8a6-7d046f35acd4</t>
  </si>
  <si>
    <t>59f7eb93-7ffc-4627-98a6-9ecaa5e35206</t>
  </si>
  <si>
    <t>990f1598-4dbb-403c-a5b2-48de2c30b1ca</t>
  </si>
  <si>
    <t>fe06b730-b1f8-4f55-af1a-52487d8f1ec6</t>
  </si>
  <si>
    <t>92c1fcb5-5b56-4780-85cb-0c4858b39b3e</t>
  </si>
  <si>
    <t>0701343b-6105-40e4-b275-7f3d292b9e20</t>
  </si>
  <si>
    <t>451b228b-9d66-45a4-b6fa-46c502562b5f</t>
  </si>
  <si>
    <t>c9082d3b-6f2b-4057-a0b8-3538a247982a</t>
  </si>
  <si>
    <t>1dbed432-50e6-4955-9ac8-798fb60b2f0e</t>
  </si>
  <si>
    <t>348efc5c-f887-4cfa-b165-0dda4da85291</t>
  </si>
  <si>
    <t>7c47e333-da29-4be9-8156-2e5f75a991e1</t>
  </si>
  <si>
    <t>f1836624-ac23-4c4c-a868-ebf3256d6e80</t>
  </si>
  <si>
    <t>ae87a6a3-1a9e-4323-981d-b63c1f8ca2a6</t>
  </si>
  <si>
    <t>2664a681-e732-422f-b529-02fabb6ec9ab</t>
  </si>
  <si>
    <t>aad272f0-2b16-478b-b2c5-c502b060fc30</t>
  </si>
  <si>
    <t>1dec5263-8a54-43fb-bfbe-a388d2919e74</t>
  </si>
  <si>
    <t>c75dfa33-cd71-486f-b4e1-f5e9133ae873</t>
  </si>
  <si>
    <t>0f1cb5c0-ac2a-4c8a-9fb9-115d60493247</t>
  </si>
  <si>
    <t>40727608-362e-4e10-970f-2b5a5f8c37c1</t>
  </si>
  <si>
    <t>09f2e925-5086-42ad-8160-e763396a36ca</t>
  </si>
  <si>
    <t>6cbac852-fec6-49e2-95db-d62edeb477d0</t>
  </si>
  <si>
    <t>445a06c1-3dea-4129-90eb-2384c0534eb6</t>
  </si>
  <si>
    <t>abf9ec3b-1d0f-4238-a8f8-137072dab287</t>
  </si>
  <si>
    <t>1b6f05f1-df9e-4ad4-989e-029baf20478f</t>
  </si>
  <si>
    <t>1a5b511a-7199-4f05-988a-1f1d0380ca11</t>
  </si>
  <si>
    <t>5ac2552c-15a5-41ed-8d67-9c57bce74ebc</t>
  </si>
  <si>
    <t>b5966298-63d8-403e-96ab-9a610eb9752d</t>
  </si>
  <si>
    <t>ec69ad7c-c57b-4d10-ad0f-930ff10bf687</t>
  </si>
  <si>
    <t>51a9bf9c-2c90-487b-ad37-9db7f18c36e7</t>
  </si>
  <si>
    <t>9c542f56-b0ec-4df1-b95e-f56e1c467813</t>
  </si>
  <si>
    <t>10df3489-3d58-4929-977c-d3e7e177f5fd</t>
  </si>
  <si>
    <t>41c97dd6-3f0d-4a6c-9083-2163e8e08e19</t>
  </si>
  <si>
    <t>e8d62710-7e3a-4bef-b6da-edaaed70c401</t>
  </si>
  <si>
    <t>d3cc4cf1-81f9-49e7-bf5d-c0ae10a88139</t>
  </si>
  <si>
    <t>95fe7e7c-f327-4a0a-af06-5a88346f8546</t>
  </si>
  <si>
    <t>4dca44b9-e65c-4d9d-93eb-6a24ec8950e9</t>
  </si>
  <si>
    <t>dd942c3f-2ed5-4849-9e2b-7484f5a4eaf4</t>
  </si>
  <si>
    <t>8b08e78c-4798-463a-b868-a0dc9fde777f</t>
  </si>
  <si>
    <t>b3bcbff0-d160-4fbc-b3c6-8113ceb38056</t>
  </si>
  <si>
    <t>4304a382-1527-4e7d-af7b-691d976f9ad4</t>
  </si>
  <si>
    <t>2ceee25a-8461-4409-ab41-7a72d97d722d</t>
  </si>
  <si>
    <t>6407f238-511b-4ade-b77b-0f3bc8b2f300</t>
  </si>
  <si>
    <t>437fab54-2c89-4b0b-8d89-dd2320d83e81</t>
  </si>
  <si>
    <t>cad4858d-77e5-47f8-a6b9-4ce2971d8656</t>
  </si>
  <si>
    <t>a4f6b4c2-36bd-4232-bef8-66577a601163</t>
  </si>
  <si>
    <t>f298ed7d-2aa2-4231-9523-c4013cef24c3</t>
  </si>
  <si>
    <t>8838fd48-05c4-4b57-a192-35e9ff67f9b2</t>
  </si>
  <si>
    <t>01396602-c759-4a17-90f0-8f9b3ca11b30</t>
  </si>
  <si>
    <t>3ca5a22f-aebc-4421-a960-d787d732f1ec</t>
  </si>
  <si>
    <t>7bbce877-eb47-4ad3-9a57-7ec4a0190f1b</t>
  </si>
  <si>
    <t>e3107f22-f36a-4d88-9fca-1b842e141db8</t>
  </si>
  <si>
    <t>b3b384bf-3a17-4ccb-ba86-583dede8fe3c</t>
  </si>
  <si>
    <t>b9ff65d6-b79a-4f9b-8745-10088ddf9934</t>
  </si>
  <si>
    <t>3091e63e-1355-4eb6-9fa7-5c6e75f1d3b8</t>
  </si>
  <si>
    <t>0c2bd955-f00f-4c2f-8999-7cc0ada4b3e7</t>
  </si>
  <si>
    <t>4ad4b955-c65a-467d-aa27-1ca804d05170</t>
  </si>
  <si>
    <t>3c6354b3-7e8a-4d8c-bb80-33f17c17bd32</t>
  </si>
  <si>
    <t>9b480f9e-cef3-46cc-8ea1-c116cded9661</t>
  </si>
  <si>
    <t>c24a56ff-256e-46eb-9936-a6284451fc61</t>
  </si>
  <si>
    <t>fa3a6a40-59db-4027-b8ee-89c79ecbee7f</t>
  </si>
  <si>
    <t>4b6d1c04-e75d-4e96-b5f7-f49c4af8d89b</t>
  </si>
  <si>
    <t>1625c44f-2a9e-46d5-abac-59ec211322a4</t>
  </si>
  <si>
    <t>f43114af-edb4-4629-bc15-7a483cf3eaf4</t>
  </si>
  <si>
    <t>295ff9f6-64f3-4704-9272-4a932f11d709</t>
  </si>
  <si>
    <t>7ef17afb-ded2-4675-9800-2cf7fe58e6b1</t>
  </si>
  <si>
    <t>bfc26d2d-b5e5-415a-b104-64befef2f52a</t>
  </si>
  <si>
    <t>2eb32cf2-da20-4b27-b4b6-c91716f528a5</t>
  </si>
  <si>
    <t>7f7d20ca-fedf-48e6-8364-dbb8adeb4223</t>
  </si>
  <si>
    <t>6519b8ec-1253-4f91-8abb-3c5a04eccd2b</t>
  </si>
  <si>
    <t>fa39acec-96b1-441d-8f85-16dfb44bdfba</t>
  </si>
  <si>
    <t>4f215b36-f5c4-4294-81f2-80e4906b197d</t>
  </si>
  <si>
    <t>b6393b8b-320e-4558-8614-20a6727f2eea</t>
  </si>
  <si>
    <t>04e1996d-ccb3-4b19-923a-8dc2a52e4bd4</t>
  </si>
  <si>
    <t>c892a472-bf81-4946-83c0-d3697ba65b95</t>
  </si>
  <si>
    <t>aa1f824d-9df0-4b4c-a49e-0cfb7e244122</t>
  </si>
  <si>
    <t>4ae90f6e-da63-4ce2-a357-a4b36c739b80</t>
  </si>
  <si>
    <t>ec9a2001-b58d-4a7a-86a5-f7ff637f0fe8</t>
  </si>
  <si>
    <t>0a390a93-0e59-4a7a-a12c-d3f5ce4924fe</t>
  </si>
  <si>
    <t>d61c4f76-99c6-4cd7-aaad-b3561880aa26</t>
  </si>
  <si>
    <t>286e2f5f-082a-4ce7-9396-db565106d5bf</t>
  </si>
  <si>
    <t>abae4f43-2356-4c6b-b51d-d2acf4644956</t>
  </si>
  <si>
    <t>d4012724-c8bf-4db3-8670-dfa1f630a72a</t>
  </si>
  <si>
    <t>21bc3be6-6bd1-4926-8bee-c4585873851b</t>
  </si>
  <si>
    <t>8c3e8682-dec4-4d3b-a4e1-8c146f70d56f</t>
  </si>
  <si>
    <t>bc8024c3-c51e-4875-b8df-419e9848f492</t>
  </si>
  <si>
    <t>1e1a8878-0435-4171-97e6-fddb4abc3452</t>
  </si>
  <si>
    <t>57d8470d-e644-4fe3-b56e-33f1c626e8ea</t>
  </si>
  <si>
    <t>8d7a1aff-abed-432f-a458-a4ab40324e72</t>
  </si>
  <si>
    <t>f0c6ae88-c87e-4812-9713-ae45018a1f73</t>
  </si>
  <si>
    <t>8f82022e-2ba7-4269-ab8f-3b47f87004de</t>
  </si>
  <si>
    <t>52be2c2f-be1f-4cda-a2d6-5c147c018115</t>
  </si>
  <si>
    <t>c4cc899d-4c35-47fd-9710-8e2dea9782c9</t>
  </si>
  <si>
    <t>42a0f482-d3a8-4216-ba0b-1459abf854a6</t>
  </si>
  <si>
    <t>041bf6c9-8b33-4ca0-a787-762eb8837d0c</t>
  </si>
  <si>
    <t>954678ba-9ecc-4c0c-93a3-aba0e289cfbf</t>
  </si>
  <si>
    <t>5fefd228-c550-4023-b767-ec8aa62de850</t>
  </si>
  <si>
    <t>66af1757-534a-4ef9-a5a5-9d721e7c6c00</t>
  </si>
  <si>
    <t>2771fa81-b26c-4e11-86ac-90e85faf4981</t>
  </si>
  <si>
    <t>3b448410-dd36-4e79-bf4a-ba07814b308e</t>
  </si>
  <si>
    <t>a03b3048-776e-4925-a52e-f6b1760a1be4</t>
  </si>
  <si>
    <t>56d13215-1444-49b0-8e17-3a888bcd4e1e</t>
  </si>
  <si>
    <t>cda6a453-27bf-4237-b848-b27706732716</t>
  </si>
  <si>
    <t>98a7f6b9-8dd3-40c9-8c98-db01b6c80015</t>
  </si>
  <si>
    <t>a8160135-2d55-4240-8f28-fbee5ec84801</t>
  </si>
  <si>
    <t>33696f53-ab7b-4f3e-b3a4-e0e82990339c</t>
  </si>
  <si>
    <t>50c0f441-fde5-48bd-ba40-46f23b8cf862</t>
  </si>
  <si>
    <t>cafddd25-5653-4219-8dc7-a3eae45ea926</t>
  </si>
  <si>
    <t>89e542b9-b37f-4666-9314-4535d76a2566</t>
  </si>
  <si>
    <t>c24f4499-faae-4ff0-baf1-4be6a9061aa1</t>
  </si>
  <si>
    <t>2669dbfc-65d4-4770-a916-e6507f881131</t>
  </si>
  <si>
    <t>b529487b-160b-48cd-aacc-2741b18462c6</t>
  </si>
  <si>
    <t>e3bfdd7e-d7e2-4717-b780-2fa14f3cf858</t>
  </si>
  <si>
    <t>25c8f882-464d-4465-9ed2-e7f7706c1775</t>
  </si>
  <si>
    <t>df6e9952-4e2a-488a-bb83-3a7241f30e6f</t>
  </si>
  <si>
    <t>4789b064-7b3c-4339-bf15-b9e38222930c</t>
  </si>
  <si>
    <t>77a3ac9f-7607-411f-a280-5431c71e3943</t>
  </si>
  <si>
    <t>edea43f3-1541-4e42-8419-d1cdf749025c</t>
  </si>
  <si>
    <t>217f4060-b378-4d79-992f-20502d407f7c</t>
  </si>
  <si>
    <t>4426d1ae-cb98-45cf-8d1d-c176ef755293</t>
  </si>
  <si>
    <t>74989207-b147-4a13-89b8-f0d868dfdf4a</t>
  </si>
  <si>
    <t>83a995e6-323c-4287-ab41-01543ac5fd1a</t>
  </si>
  <si>
    <t>9fdcedb3-8e19-4755-93b2-133673d4620b</t>
  </si>
  <si>
    <t>9489565a-a899-4693-ad48-369f86b4b862</t>
  </si>
  <si>
    <t>c056339f-7bc9-487a-85eb-aa7c6da9e5fb</t>
  </si>
  <si>
    <t>5656bfe4-bcc1-4426-94b6-1f9dfe9a0db4</t>
  </si>
  <si>
    <t>d347afb6-c092-4301-ba7d-4c59d10142cb</t>
  </si>
  <si>
    <t>62e3c102-b551-4625-b949-d589babb16d8</t>
  </si>
  <si>
    <t>fbd3e09c-b5a3-4e6d-bb3c-c729d54c5f3b</t>
  </si>
  <si>
    <t>8644e163-704a-4a99-a859-5e07fcfe3879</t>
  </si>
  <si>
    <t>6547f69d-891d-4e1c-bd69-fc8735b8fca8</t>
  </si>
  <si>
    <t>235a0022-a683-4381-8e9e-aaf75fe90734</t>
  </si>
  <si>
    <t>21dfb75d-9d98-4627-b074-f4372025d23f</t>
  </si>
  <si>
    <t>e4127cae-c2e9-4321-919a-be6d11636808</t>
  </si>
  <si>
    <t>46ebc5f2-bfe8-4ada-aed3-6265842bd1f3</t>
  </si>
  <si>
    <t>b70813e7-8acd-462a-9b13-6d1258030fed</t>
  </si>
  <si>
    <t>daaae2e1-3090-4f64-9d43-b4e4ffbb5c8b</t>
  </si>
  <si>
    <t>03ed0e2b-bd63-4079-8910-62c187526ca0</t>
  </si>
  <si>
    <t>5dc325aa-d5d1-4552-9997-cd25b7608be9</t>
  </si>
  <si>
    <t>503bd384-9733-4739-81f5-561b2328f6d8</t>
  </si>
  <si>
    <t>7053e0be-7227-4a05-893f-4bbee34f0f1f</t>
  </si>
  <si>
    <t>03344240-df23-421d-b0e3-4fac72fe6cd8</t>
  </si>
  <si>
    <t>16f8b629-5173-420f-9c8b-577313e9e128</t>
  </si>
  <si>
    <t>24f994fa-51d4-4e5e-bdac-79de67e7afbb</t>
  </si>
  <si>
    <t>b9b0dcaa-7b39-4b15-9f75-165ae7aac6b8</t>
  </si>
  <si>
    <t>e7baa303-bc5c-4990-b813-e16fc42342d3</t>
  </si>
  <si>
    <t>73a7ec8f-08e7-41c6-a995-51537ff8772a</t>
  </si>
  <si>
    <t>f3e9785c-d4e0-4258-a876-4d58ddb38790</t>
  </si>
  <si>
    <t>bea01dba-56f4-4d26-82a1-9b13fb382d89</t>
  </si>
  <si>
    <t>0bfa4a8c-78be-4f6e-888f-490c47d355ed</t>
  </si>
  <si>
    <t>02c9f76b-f9cc-48c5-aedf-73f37c637a71</t>
  </si>
  <si>
    <t>8fe92544-5c15-4f77-bc40-c6e4b7d13674</t>
  </si>
  <si>
    <t>c61b7ef6-d7ab-41fc-aebc-dc16f256957f</t>
  </si>
  <si>
    <t>8e0f1d3e-b588-44de-a423-8224eb26aa99</t>
  </si>
  <si>
    <t>a1249a46-6362-4a73-a1e9-3b5d236cdd73</t>
  </si>
  <si>
    <t>bc06bab7-dbf7-4d7a-81b4-9f76f2f0b87c</t>
  </si>
  <si>
    <t>58b0f92a-76ae-4521-a223-2b117f4f4e70</t>
  </si>
  <si>
    <t>9c8f1389-d04e-4a55-a2f5-1612539b70a7</t>
  </si>
  <si>
    <t>b23a874f-72fa-4abb-9ca5-941850c672bc</t>
  </si>
  <si>
    <t>26c02731-b5d8-4ad3-99a2-5e589e107937</t>
  </si>
  <si>
    <t>998194db-5706-4b01-9565-7c7e7d4ea5f5</t>
  </si>
  <si>
    <t>54e29395-9eba-4945-abee-cad58cbab090</t>
  </si>
  <si>
    <t>cab37e79-0e76-4bd2-b6bd-2fc8bf66ca99</t>
  </si>
  <si>
    <t>88e43f42-027e-4256-bab4-2d1c2b6f8f67</t>
  </si>
  <si>
    <t>a7849ef3-5930-4ba9-9cbe-e215811e713e</t>
  </si>
  <si>
    <t>c13e7406-c610-4721-b80d-2b5ad533e90a</t>
  </si>
  <si>
    <t>a973290c-989a-44d2-afb9-9b4bf16cc17f</t>
  </si>
  <si>
    <t>b2a20047-ac6f-4caa-90b1-fe735433e362</t>
  </si>
  <si>
    <t>a287c7ad-f5c8-4d87-940b-b7b24e2b42ac</t>
  </si>
  <si>
    <t>51199552-05ed-47e5-9c86-6177a406d928</t>
  </si>
  <si>
    <t>b94d8643-4dd8-4f15-a58e-0c9b6691d01a</t>
  </si>
  <si>
    <t>2e32de07-dc79-4cdc-bf1d-bac90ba3fd85</t>
  </si>
  <si>
    <t>89cb4504-fccd-40f4-945e-410f74ee4735</t>
  </si>
  <si>
    <t>67766c84-7d8d-46e2-b2e8-8b0f8dc27193</t>
  </si>
  <si>
    <t>331fad49-0e33-4676-8e2d-51ec52e86625</t>
  </si>
  <si>
    <t>c54b49c4-b1f2-4641-8595-1cbd19937845</t>
  </si>
  <si>
    <t>b4cef9ef-627b-41d7-a051-5961b0204ebb</t>
  </si>
  <si>
    <t>7a79f4e4-3b7d-44dc-bdef-bc990740252c</t>
  </si>
  <si>
    <t>435007a5-6261-4d8b-b0a4-55fdc189754b</t>
  </si>
  <si>
    <t>4e4c9690-c013-4ee7-9e66-943d8cbd27b7</t>
  </si>
  <si>
    <t>75d6b589-7fae-4a6d-b0d0-752845150e56</t>
  </si>
  <si>
    <t>Row Labels</t>
  </si>
  <si>
    <t>adore</t>
  </si>
  <si>
    <t>cherish</t>
  </si>
  <si>
    <t>disgust</t>
  </si>
  <si>
    <t>dislike</t>
  </si>
  <si>
    <t>hate</t>
  </si>
  <si>
    <t>heart</t>
  </si>
  <si>
    <t>indifferent</t>
  </si>
  <si>
    <t>interested</t>
  </si>
  <si>
    <t>intrigued</t>
  </si>
  <si>
    <t>like</t>
  </si>
  <si>
    <t>love</t>
  </si>
  <si>
    <t>peeking</t>
  </si>
  <si>
    <t>scared</t>
  </si>
  <si>
    <t>super love</t>
  </si>
  <si>
    <t>want</t>
  </si>
  <si>
    <t>worried</t>
  </si>
  <si>
    <t>Grand Total</t>
  </si>
  <si>
    <t>Sum of Score</t>
  </si>
  <si>
    <t>Sum of Total score</t>
  </si>
  <si>
    <t>Social Buzz Top 5 Category Popularity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</si>
</sst>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22"/>
      <color theme="9"/>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theme="0" tint="-0.14999847407452621"/>
        <bgColor theme="0" tint="-0.14999847407452621"/>
      </patternFill>
    </fill>
  </fills>
  <borders count="9">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21">
    <xf numFmtId="0" fontId="0" fillId="0" borderId="0" xfId="0"/>
    <xf numFmtId="15" fontId="0" fillId="0" borderId="0" xfId="0" applyNumberFormat="1"/>
    <xf numFmtId="0" fontId="0" fillId="2" borderId="0" xfId="0" applyFill="1"/>
    <xf numFmtId="0" fontId="0" fillId="3" borderId="1" xfId="0" applyFill="1" applyBorder="1" applyAlignment="1">
      <alignment horizontal="center"/>
    </xf>
    <xf numFmtId="0" fontId="0" fillId="0" borderId="2" xfId="0" applyBorder="1"/>
    <xf numFmtId="0" fontId="0" fillId="0" borderId="3" xfId="0" applyBorder="1" applyAlignment="1">
      <alignment horizontal="center" vertical="center"/>
    </xf>
    <xf numFmtId="0" fontId="0" fillId="0" borderId="4" xfId="0" applyBorder="1" applyAlignment="1">
      <alignment horizontal="center"/>
    </xf>
    <xf numFmtId="0" fontId="0" fillId="4" borderId="5" xfId="0" applyFill="1" applyBorder="1" applyAlignment="1">
      <alignment horizontal="center" vertical="center"/>
    </xf>
    <xf numFmtId="0" fontId="0" fillId="4" borderId="5" xfId="0" applyFill="1" applyBorder="1" applyAlignment="1">
      <alignment horizontal="center"/>
    </xf>
    <xf numFmtId="0" fontId="0" fillId="0" borderId="5" xfId="0" applyBorder="1" applyAlignment="1">
      <alignment horizontal="center" vertical="center"/>
    </xf>
    <xf numFmtId="0" fontId="0" fillId="0" borderId="5" xfId="0" applyBorder="1" applyAlignment="1">
      <alignment horizontal="center"/>
    </xf>
    <xf numFmtId="0" fontId="0" fillId="4" borderId="6" xfId="0" applyFill="1" applyBorder="1" applyAlignment="1">
      <alignment horizontal="center" vertical="center"/>
    </xf>
    <xf numFmtId="0" fontId="0" fillId="4" borderId="6" xfId="0" applyFill="1" applyBorder="1" applyAlignment="1">
      <alignment horizontal="center"/>
    </xf>
    <xf numFmtId="0" fontId="0" fillId="0" borderId="7" xfId="0" applyBorder="1" applyAlignment="1">
      <alignment horizontal="center" vertical="center"/>
    </xf>
    <xf numFmtId="0" fontId="0" fillId="0" borderId="8" xfId="0" applyBorder="1" applyAlignment="1">
      <alignment horizontal="center"/>
    </xf>
    <xf numFmtId="11" fontId="0" fillId="0" borderId="0" xfId="0" applyNumberFormat="1"/>
    <xf numFmtId="0" fontId="0" fillId="0" borderId="0" xfId="0" pivotButton="1"/>
    <xf numFmtId="0" fontId="0" fillId="0" borderId="0" xfId="0" applyAlignment="1">
      <alignment horizontal="left"/>
    </xf>
    <xf numFmtId="0" fontId="0" fillId="0" borderId="0" xfId="0" applyNumberFormat="1"/>
    <xf numFmtId="0" fontId="1" fillId="0" borderId="0" xfId="0" applyFont="1" applyAlignment="1">
      <alignment vertical="center"/>
    </xf>
    <xf numFmtId="0" fontId="0" fillId="0" borderId="0" xfId="0" applyAlignment="1">
      <alignment vertical="center"/>
    </xf>
  </cellXfs>
  <cellStyles count="1">
    <cellStyle name="Normal" xfId="0" builtinId="0"/>
  </cellStyles>
  <dxfs count="13">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fill>
        <patternFill patternType="solid">
          <fgColor theme="0" tint="-0.14999847407452621"/>
          <bgColor theme="0" tint="-0.14999847407452621"/>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indexed="64"/>
        </bottom>
      </border>
    </dxf>
    <dxf>
      <alignment horizontal="center" vertical="bottom"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center"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border outline="0">
        <bottom style="thin">
          <color indexed="64"/>
        </bottom>
      </border>
    </dxf>
    <dxf>
      <fill>
        <patternFill patternType="solid">
          <fgColor indexed="64"/>
          <bgColor theme="4" tint="0.39997558519241921"/>
        </patternFill>
      </fill>
      <border diagonalUp="0" diagonalDown="0" outline="0">
        <left style="thin">
          <color indexed="64"/>
        </left>
        <right style="thin">
          <color indexed="64"/>
        </right>
        <top/>
        <bottom/>
      </border>
    </dxf>
    <dxf>
      <numFmt numFmtId="0" formatCode="General"/>
    </dxf>
    <dxf>
      <numFmt numFmtId="0" formatCode="General"/>
    </dxf>
    <dxf>
      <numFmt numFmtId="20" formatCode="d\-mmm\-yy"/>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microsoft.com/office/2007/relationships/slicerCache" Target="slicerCaches/slicerCache3.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[Data.xlsx]top 5!PivotTable6</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manualLayout>
          <c:layoutTarget val="inner"/>
          <c:xMode val="edge"/>
          <c:yMode val="edge"/>
          <c:x val="0.18697156605424323"/>
          <c:y val="0.26328484981044037"/>
          <c:w val="0.3753624234470691"/>
          <c:h val="0.62560403907844853"/>
        </c:manualLayout>
      </c:layout>
      <c:pieChart>
        <c:varyColors val="1"/>
        <c:ser>
          <c:idx val="0"/>
          <c:order val="0"/>
          <c:tx>
            <c:strRef>
              <c:f>'top 5'!$B$3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417-4E6F-B789-83F9FCF7D1B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417-4E6F-B789-83F9FCF7D1B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417-4E6F-B789-83F9FCF7D1B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8417-4E6F-B789-83F9FCF7D1B8}"/>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8417-4E6F-B789-83F9FCF7D1B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'top 5'!$A$4:$A$9</c:f>
              <c:strCache>
                <c:ptCount val="5"/>
                <c:pt idx="0">
                  <c:v>animals</c:v>
                </c:pt>
                <c:pt idx="1">
                  <c:v>fitness</c:v>
                </c:pt>
                <c:pt idx="2">
                  <c:v>food</c:v>
                </c:pt>
                <c:pt idx="3">
                  <c:v>science</c:v>
                </c:pt>
                <c:pt idx="4">
                  <c:v>technology</c:v>
                </c:pt>
              </c:strCache>
            </c:strRef>
          </c:cat>
          <c:val>
            <c:numRef>
              <c:f>'top 5'!$B$4:$B$9</c:f>
              <c:numCache>
                <c:formatCode>General</c:formatCode>
                <c:ptCount val="5"/>
                <c:pt idx="0">
                  <c:v>2245</c:v>
                </c:pt>
                <c:pt idx="1">
                  <c:v>2418</c:v>
                </c:pt>
                <c:pt idx="2">
                  <c:v>2307</c:v>
                </c:pt>
                <c:pt idx="3">
                  <c:v>2353</c:v>
                </c:pt>
                <c:pt idx="4">
                  <c:v>2135</c:v>
                </c:pt>
              </c:numCache>
            </c:numRef>
          </c:val>
          <c:extLst>
            <c:ext xmlns:c16="http://schemas.microsoft.com/office/drawing/2014/chart" uri="{C3380CC4-5D6E-409C-BE32-E72D297353CC}">
              <c16:uniqueId val="{0000000A-8417-4E6F-B789-83F9FCF7D1B8}"/>
            </c:ext>
          </c:extLst>
        </c:ser>
        <c:dLbls>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[Data.xlsx]content score!PivotTable5</c:name>
    <c:fmtId val="4"/>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extLst>
            <c:ext xmlns:c15="http://schemas.microsoft.com/office/drawing/2012/chart" uri="{CE6537A1-D6FC-4f65-9D91-7224C49458BB}"/>
          </c:extLst>
        </c:dLbl>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8"/>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9"/>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
        <c:idx val="1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pivotFmt>
    </c:pivotFmts>
    <c:plotArea>
      <c:layout>
        <c:manualLayout>
          <c:layoutTarget val="inner"/>
          <c:xMode val="edge"/>
          <c:yMode val="edge"/>
          <c:x val="0.20646736585312728"/>
          <c:y val="0.21389183229419742"/>
          <c:w val="0.37683035471188503"/>
          <c:h val="0.67521275453951146"/>
        </c:manualLayout>
      </c:layout>
      <c:pieChart>
        <c:varyColors val="1"/>
        <c:ser>
          <c:idx val="0"/>
          <c:order val="0"/>
          <c:tx>
            <c:strRef>
              <c:f>'content score'!$B$3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79C9-4AA1-8D10-2208ED64E1E9}"/>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79C9-4AA1-8D10-2208ED64E1E9}"/>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79C9-4AA1-8D10-2208ED64E1E9}"/>
              </c:ext>
            </c:extLst>
          </c:dPt>
          <c:dPt>
            <c:idx val="3"/>
            <c:bubble3D val="0"/>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no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7-79C9-4AA1-8D10-2208ED64E1E9}"/>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extLst>
          </c:dLbls>
          <c:cat>
            <c:strRef>
              <c:f>'content score'!$A$4:$A$8</c:f>
              <c:strCache>
                <c:ptCount val="4"/>
                <c:pt idx="0">
                  <c:v>audio</c:v>
                </c:pt>
                <c:pt idx="1">
                  <c:v>GIF</c:v>
                </c:pt>
                <c:pt idx="2">
                  <c:v>photo</c:v>
                </c:pt>
                <c:pt idx="3">
                  <c:v>video</c:v>
                </c:pt>
              </c:strCache>
            </c:strRef>
          </c:cat>
          <c:val>
            <c:numRef>
              <c:f>'content score'!$B$4:$B$8</c:f>
              <c:numCache>
                <c:formatCode>General</c:formatCode>
                <c:ptCount val="4"/>
                <c:pt idx="0">
                  <c:v>8580</c:v>
                </c:pt>
                <c:pt idx="1">
                  <c:v>9187</c:v>
                </c:pt>
                <c:pt idx="2">
                  <c:v>10009</c:v>
                </c:pt>
                <c:pt idx="3">
                  <c:v>9212</c:v>
                </c:pt>
              </c:numCache>
            </c:numRef>
          </c:val>
          <c:extLst>
            <c:ext xmlns:c16="http://schemas.microsoft.com/office/drawing/2014/chart" uri="{C3380CC4-5D6E-409C-BE32-E72D297353CC}">
              <c16:uniqueId val="{00000008-79C9-4AA1-8D10-2208ED64E1E9}"/>
            </c:ext>
          </c:extLst>
        </c:ser>
        <c:dLbls>
          <c:showLegendKey val="0"/>
          <c:showVal val="1"/>
          <c:showCatName val="0"/>
          <c:showSerName val="0"/>
          <c:showPercent val="0"/>
          <c:showBubbleSize val="0"/>
          <c:showLeaderLines val="0"/>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[Data.xlsx]category score!PivotTable4</c:name>
    <c:fmtId val="20"/>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'category score'!$B$3</c:f>
              <c:strCache>
                <c:ptCount val="1"/>
                <c:pt idx="0">
                  <c:v>Total</c:v>
                </c:pt>
              </c:strCache>
            </c:strRef>
          </c:tx>
          <c:spPr>
            <a:solidFill>
              <a:schemeClr val="accent1"/>
            </a:solidFill>
            <a:ln>
              <a:noFill/>
            </a:ln>
            <a:effectLst/>
          </c:spPr>
          <c:invertIfNegative val="0"/>
          <c:cat>
            <c:strRef>
              <c:f>'category score'!$A$4:$A$20</c:f>
              <c:strCache>
                <c:ptCount val="16"/>
                <c:pt idx="0">
                  <c:v>animals</c:v>
                </c:pt>
                <c:pt idx="1">
                  <c:v>cooking</c:v>
                </c:pt>
                <c:pt idx="2">
                  <c:v>culture</c:v>
                </c:pt>
                <c:pt idx="3">
                  <c:v>dogs</c:v>
                </c:pt>
                <c:pt idx="4">
                  <c:v>education</c:v>
                </c:pt>
                <c:pt idx="5">
                  <c:v>fitness</c:v>
                </c:pt>
                <c:pt idx="6">
                  <c:v>food</c:v>
                </c:pt>
                <c:pt idx="7">
                  <c:v>healthy eating</c:v>
                </c:pt>
                <c:pt idx="8">
                  <c:v>public speaking</c:v>
                </c:pt>
                <c:pt idx="9">
                  <c:v>science</c:v>
                </c:pt>
                <c:pt idx="10">
                  <c:v>soccer</c:v>
                </c:pt>
                <c:pt idx="11">
                  <c:v>studying</c:v>
                </c:pt>
                <c:pt idx="12">
                  <c:v>technology</c:v>
                </c:pt>
                <c:pt idx="13">
                  <c:v>tennis</c:v>
                </c:pt>
                <c:pt idx="14">
                  <c:v>travel</c:v>
                </c:pt>
                <c:pt idx="15">
                  <c:v>veganism</c:v>
                </c:pt>
              </c:strCache>
            </c:strRef>
          </c:cat>
          <c:val>
            <c:numRef>
              <c:f>'category score'!$B$4:$B$20</c:f>
              <c:numCache>
                <c:formatCode>General</c:formatCode>
                <c:ptCount val="16"/>
                <c:pt idx="0">
                  <c:v>2720</c:v>
                </c:pt>
                <c:pt idx="1">
                  <c:v>2116</c:v>
                </c:pt>
                <c:pt idx="2">
                  <c:v>1990</c:v>
                </c:pt>
                <c:pt idx="3">
                  <c:v>2249</c:v>
                </c:pt>
                <c:pt idx="4">
                  <c:v>2189</c:v>
                </c:pt>
                <c:pt idx="5">
                  <c:v>2812</c:v>
                </c:pt>
                <c:pt idx="6">
                  <c:v>2541</c:v>
                </c:pt>
                <c:pt idx="7">
                  <c:v>2425</c:v>
                </c:pt>
                <c:pt idx="8">
                  <c:v>1720</c:v>
                </c:pt>
                <c:pt idx="9">
                  <c:v>2660</c:v>
                </c:pt>
                <c:pt idx="10">
                  <c:v>2084</c:v>
                </c:pt>
                <c:pt idx="11">
                  <c:v>2167</c:v>
                </c:pt>
                <c:pt idx="12">
                  <c:v>2553</c:v>
                </c:pt>
                <c:pt idx="13">
                  <c:v>2208</c:v>
                </c:pt>
                <c:pt idx="14">
                  <c:v>2427</c:v>
                </c:pt>
                <c:pt idx="15">
                  <c:v>2127</c:v>
                </c:pt>
              </c:numCache>
            </c:numRef>
          </c:val>
          <c:extLst>
            <c:ext xmlns:c16="http://schemas.microsoft.com/office/drawing/2014/chart" uri="{C3380CC4-5D6E-409C-BE32-E72D297353CC}">
              <c16:uniqueId val="{00000000-DA93-4CD5-96B7-806459C12EF4}"/>
            </c:ext>
          </c:extLst>
        </c:ser>
        <c:dLbls>
          <c:showLegendKey val="0"/>
          <c:showVal val="0"/>
          <c:showCatName val="0"/>
          <c:showSerName val="0"/>
          <c:showPercent val="0"/>
          <c:showBubbleSize val="0"/>
        </c:dLbls>
        <c:gapWidth val="150"/>
        <c:axId val="463510032"/>
        <c:axId val="463508112"/>
      </c:barChart>
      <c:catAx>
        <c:axId val="463510032"/>
        <c:scaling>
          <c:orientation val="minMax"/>
        </c:scaling>
        <c:delete val="0"/>
        <c:axPos val="b"/>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508112"/>
        <c:crosses val="autoZero"/>
        <c:auto val="1"/>
        <c:lblAlgn val="ctr"/>
        <c:lblOffset val="100"/>
        <c:noMultiLvlLbl val="0"/>
      </c:catAx>
      <c:valAx>
        <c:axId val="463508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63510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[Data.xlsx]reaction score!PivotTable3</c:name>
    <c:fmtId val="3"/>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'reaction score'!$B$3</c:f>
              <c:strCache>
                <c:ptCount val="1"/>
                <c:pt idx="0">
                  <c:v>Total</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strRef>
              <c:f>'reaction score'!$A$4:$A$20</c:f>
              <c:strCache>
                <c:ptCount val="16"/>
                <c:pt idx="0">
                  <c:v>adore</c:v>
                </c:pt>
                <c:pt idx="1">
                  <c:v>cherish</c:v>
                </c:pt>
                <c:pt idx="2">
                  <c:v>disgust</c:v>
                </c:pt>
                <c:pt idx="3">
                  <c:v>dislike</c:v>
                </c:pt>
                <c:pt idx="4">
                  <c:v>hate</c:v>
                </c:pt>
                <c:pt idx="5">
                  <c:v>heart</c:v>
                </c:pt>
                <c:pt idx="6">
                  <c:v>indifferent</c:v>
                </c:pt>
                <c:pt idx="7">
                  <c:v>interested</c:v>
                </c:pt>
                <c:pt idx="8">
                  <c:v>intrigued</c:v>
                </c:pt>
                <c:pt idx="9">
                  <c:v>like</c:v>
                </c:pt>
                <c:pt idx="10">
                  <c:v>love</c:v>
                </c:pt>
                <c:pt idx="11">
                  <c:v>peeking</c:v>
                </c:pt>
                <c:pt idx="12">
                  <c:v>scared</c:v>
                </c:pt>
                <c:pt idx="13">
                  <c:v>super love</c:v>
                </c:pt>
                <c:pt idx="14">
                  <c:v>want</c:v>
                </c:pt>
                <c:pt idx="15">
                  <c:v>worried</c:v>
                </c:pt>
              </c:strCache>
            </c:strRef>
          </c:cat>
          <c:val>
            <c:numRef>
              <c:f>'reaction score'!$B$4:$B$20</c:f>
              <c:numCache>
                <c:formatCode>General</c:formatCode>
                <c:ptCount val="16"/>
                <c:pt idx="0">
                  <c:v>4752</c:v>
                </c:pt>
                <c:pt idx="1">
                  <c:v>3780</c:v>
                </c:pt>
                <c:pt idx="2">
                  <c:v>0</c:v>
                </c:pt>
                <c:pt idx="3">
                  <c:v>540</c:v>
                </c:pt>
                <c:pt idx="4">
                  <c:v>370</c:v>
                </c:pt>
                <c:pt idx="5">
                  <c:v>3960</c:v>
                </c:pt>
                <c:pt idx="6">
                  <c:v>1240</c:v>
                </c:pt>
                <c:pt idx="7">
                  <c:v>1740</c:v>
                </c:pt>
                <c:pt idx="8">
                  <c:v>2655</c:v>
                </c:pt>
                <c:pt idx="9">
                  <c:v>2850</c:v>
                </c:pt>
                <c:pt idx="10">
                  <c:v>3900</c:v>
                </c:pt>
                <c:pt idx="11">
                  <c:v>1960</c:v>
                </c:pt>
                <c:pt idx="12">
                  <c:v>1005</c:v>
                </c:pt>
                <c:pt idx="13">
                  <c:v>4050</c:v>
                </c:pt>
                <c:pt idx="14">
                  <c:v>3430</c:v>
                </c:pt>
                <c:pt idx="15">
                  <c:v>756</c:v>
                </c:pt>
              </c:numCache>
            </c:numRef>
          </c:val>
          <c:extLst>
            <c:ext xmlns:c16="http://schemas.microsoft.com/office/drawing/2014/chart" uri="{C3380CC4-5D6E-409C-BE32-E72D297353CC}">
              <c16:uniqueId val="{00000000-D710-4D56-B494-5DD166B95533}"/>
            </c:ext>
          </c:extLst>
        </c:ser>
        <c:dLbls>
          <c:showLegendKey val="0"/>
          <c:showVal val="0"/>
          <c:showCatName val="0"/>
          <c:showSerName val="0"/>
          <c:showPercent val="0"/>
          <c:showBubbleSize val="0"/>
        </c:dLbls>
        <c:gapWidth val="100"/>
        <c:overlap val="-24"/>
        <c:axId val="463513872"/>
        <c:axId val="463511952"/>
      </c:barChart>
      <c:catAx>
        <c:axId val="463513872"/>
        <c:scaling>
          <c:orientation val="minMax"/>
        </c:scaling>
        <c:delete val="0"/>
        <c:axPos val="b"/>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63511952"/>
        <c:crosses val="autoZero"/>
        <c:auto val="1"/>
        <c:lblAlgn val="ctr"/>
        <c:lblOffset val="100"/>
        <c:noMultiLvlLbl val="0"/>
      </c:catAx>
      <c:valAx>
        <c:axId val="463511952"/>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463513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19048</xdr:colOff>
      <xdr:row>2</xdr:row>
      <xdr:rowOff>54430</xdr:rowOff>
    </xdr:from>
    <xdr:to>
      <xdr:col>8</xdr:col>
      <xdr:colOff>190500</xdr:colOff>
      <xdr:row>16</xdr:row>
      <xdr:rowOff>54430</xdr:rowOff>
    </xdr:to>
    <xdr:graphicFrame macro="">
      <xdr:nvGraphicFramePr>
        <xdr:cNvPr id="2" name="Chart 1">
          <a:extLst>
            <a:ext uri="{FF2B5EF4-FFF2-40B4-BE49-F238E27FC236}">
              <a16:creationId xmlns:a16="http://schemas.microsoft.com/office/drawing/2014/main" id="{A4FDA1DC-AD10-4F8C-BAD4-064164F971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28575</xdr:colOff>
      <xdr:row>15</xdr:row>
      <xdr:rowOff>85724</xdr:rowOff>
    </xdr:from>
    <xdr:to>
      <xdr:col>7</xdr:col>
      <xdr:colOff>333375</xdr:colOff>
      <xdr:row>28</xdr:row>
      <xdr:rowOff>171449</xdr:rowOff>
    </xdr:to>
    <xdr:graphicFrame macro="">
      <xdr:nvGraphicFramePr>
        <xdr:cNvPr id="4" name="Chart 3">
          <a:extLst>
            <a:ext uri="{FF2B5EF4-FFF2-40B4-BE49-F238E27FC236}">
              <a16:creationId xmlns:a16="http://schemas.microsoft.com/office/drawing/2014/main" id="{5FC5B310-199C-4D9C-A856-47EC21A89A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140153</xdr:colOff>
      <xdr:row>2</xdr:row>
      <xdr:rowOff>76200</xdr:rowOff>
    </xdr:from>
    <xdr:to>
      <xdr:col>16</xdr:col>
      <xdr:colOff>368753</xdr:colOff>
      <xdr:row>15</xdr:row>
      <xdr:rowOff>152400</xdr:rowOff>
    </xdr:to>
    <xdr:graphicFrame macro="">
      <xdr:nvGraphicFramePr>
        <xdr:cNvPr id="6" name="Chart 5">
          <a:extLst>
            <a:ext uri="{FF2B5EF4-FFF2-40B4-BE49-F238E27FC236}">
              <a16:creationId xmlns:a16="http://schemas.microsoft.com/office/drawing/2014/main" id="{432A82D2-DAB4-4B82-95A2-AE134FF07A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352425</xdr:colOff>
      <xdr:row>15</xdr:row>
      <xdr:rowOff>76200</xdr:rowOff>
    </xdr:from>
    <xdr:to>
      <xdr:col>15</xdr:col>
      <xdr:colOff>571500</xdr:colOff>
      <xdr:row>30</xdr:row>
      <xdr:rowOff>38100</xdr:rowOff>
    </xdr:to>
    <xdr:graphicFrame macro="">
      <xdr:nvGraphicFramePr>
        <xdr:cNvPr id="8" name="Chart 7">
          <a:extLst>
            <a:ext uri="{FF2B5EF4-FFF2-40B4-BE49-F238E27FC236}">
              <a16:creationId xmlns:a16="http://schemas.microsoft.com/office/drawing/2014/main" id="{17060C4E-D6AB-4FE2-8220-7CABEAF1A3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16</xdr:col>
      <xdr:colOff>609600</xdr:colOff>
      <xdr:row>0</xdr:row>
      <xdr:rowOff>80282</xdr:rowOff>
    </xdr:from>
    <xdr:to>
      <xdr:col>19</xdr:col>
      <xdr:colOff>601436</xdr:colOff>
      <xdr:row>9</xdr:row>
      <xdr:rowOff>40821</xdr:rowOff>
    </xdr:to>
    <mc:AlternateContent xmlns:mc="http://schemas.openxmlformats.org/markup-compatibility/2006">
      <mc:Choice xmlns:a14="http://schemas.microsoft.com/office/drawing/2010/main" Requires="a14">
        <xdr:graphicFrame macro="">
          <xdr:nvGraphicFramePr>
            <xdr:cNvPr id="9" name="Top 5 category">
              <a:extLst>
                <a:ext uri="{FF2B5EF4-FFF2-40B4-BE49-F238E27FC236}">
                  <a16:creationId xmlns:a16="http://schemas.microsoft.com/office/drawing/2014/main" id="{8F864461-722F-FE83-E83F-735FF4633D80}"/>
                </a:ext>
              </a:extLst>
            </xdr:cNvPr>
            <xdr:cNvGraphicFramePr/>
          </xdr:nvGraphicFramePr>
          <xdr:xfrm>
            <a:off x="0" y="0"/>
            <a:ext cx="0" cy="0"/>
          </xdr:xfrm>
          <a:graphic>
            <a:graphicData uri="http://schemas.microsoft.com/office/drawing/2010/slicer">
              <sle:slicer xmlns:sle="http://schemas.microsoft.com/office/drawing/2010/slicer" name="Top 5 category"/>
            </a:graphicData>
          </a:graphic>
        </xdr:graphicFrame>
      </mc:Choice>
      <mc:Fallback>
        <xdr:sp macro="" textlink="">
          <xdr:nvSpPr>
            <xdr:cNvPr id="0" name=""/>
            <xdr:cNvSpPr>
              <a:spLocks noTextEdit="1"/>
            </xdr:cNvSpPr>
          </xdr:nvSpPr>
          <xdr:spPr>
            <a:xfrm>
              <a:off x="10363200" y="80282"/>
              <a:ext cx="1820636" cy="167503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10886</xdr:colOff>
      <xdr:row>9</xdr:row>
      <xdr:rowOff>66676</xdr:rowOff>
    </xdr:from>
    <xdr:to>
      <xdr:col>20</xdr:col>
      <xdr:colOff>2721</xdr:colOff>
      <xdr:row>16</xdr:row>
      <xdr:rowOff>176894</xdr:rowOff>
    </xdr:to>
    <mc:AlternateContent xmlns:mc="http://schemas.openxmlformats.org/markup-compatibility/2006">
      <mc:Choice xmlns:a14="http://schemas.microsoft.com/office/drawing/2010/main" Requires="a14">
        <xdr:graphicFrame macro="">
          <xdr:nvGraphicFramePr>
            <xdr:cNvPr id="10" name="Content Type">
              <a:extLst>
                <a:ext uri="{FF2B5EF4-FFF2-40B4-BE49-F238E27FC236}">
                  <a16:creationId xmlns:a16="http://schemas.microsoft.com/office/drawing/2014/main" id="{D1620CC2-0E56-FE3C-4CBB-85BF14E4A9ED}"/>
                </a:ext>
              </a:extLst>
            </xdr:cNvPr>
            <xdr:cNvGraphicFramePr/>
          </xdr:nvGraphicFramePr>
          <xdr:xfrm>
            <a:off x="0" y="0"/>
            <a:ext cx="0" cy="0"/>
          </xdr:xfrm>
          <a:graphic>
            <a:graphicData uri="http://schemas.microsoft.com/office/drawing/2010/slicer">
              <sle:slicer xmlns:sle="http://schemas.microsoft.com/office/drawing/2010/slicer" name="Content Type"/>
            </a:graphicData>
          </a:graphic>
        </xdr:graphicFrame>
      </mc:Choice>
      <mc:Fallback>
        <xdr:sp macro="" textlink="">
          <xdr:nvSpPr>
            <xdr:cNvPr id="0" name=""/>
            <xdr:cNvSpPr>
              <a:spLocks noTextEdit="1"/>
            </xdr:cNvSpPr>
          </xdr:nvSpPr>
          <xdr:spPr>
            <a:xfrm>
              <a:off x="10374086" y="1781176"/>
              <a:ext cx="1820635" cy="144371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10886</xdr:colOff>
      <xdr:row>17</xdr:row>
      <xdr:rowOff>25854</xdr:rowOff>
    </xdr:from>
    <xdr:to>
      <xdr:col>20</xdr:col>
      <xdr:colOff>2721</xdr:colOff>
      <xdr:row>27</xdr:row>
      <xdr:rowOff>190499</xdr:rowOff>
    </xdr:to>
    <mc:AlternateContent xmlns:mc="http://schemas.openxmlformats.org/markup-compatibility/2006">
      <mc:Choice xmlns:a14="http://schemas.microsoft.com/office/drawing/2010/main" Requires="a14">
        <xdr:graphicFrame macro="">
          <xdr:nvGraphicFramePr>
            <xdr:cNvPr id="11" name="Reaction Type">
              <a:extLst>
                <a:ext uri="{FF2B5EF4-FFF2-40B4-BE49-F238E27FC236}">
                  <a16:creationId xmlns:a16="http://schemas.microsoft.com/office/drawing/2014/main" id="{33C0F2BE-2697-0509-08FF-5DCB0EF0DD64}"/>
                </a:ext>
              </a:extLst>
            </xdr:cNvPr>
            <xdr:cNvGraphicFramePr/>
          </xdr:nvGraphicFramePr>
          <xdr:xfrm>
            <a:off x="0" y="0"/>
            <a:ext cx="0" cy="0"/>
          </xdr:xfrm>
          <a:graphic>
            <a:graphicData uri="http://schemas.microsoft.com/office/drawing/2010/slicer">
              <sle:slicer xmlns:sle="http://schemas.microsoft.com/office/drawing/2010/slicer" name="Reaction Type"/>
            </a:graphicData>
          </a:graphic>
        </xdr:graphicFrame>
      </mc:Choice>
      <mc:Fallback>
        <xdr:sp macro="" textlink="">
          <xdr:nvSpPr>
            <xdr:cNvPr id="0" name=""/>
            <xdr:cNvSpPr>
              <a:spLocks noTextEdit="1"/>
            </xdr:cNvSpPr>
          </xdr:nvSpPr>
          <xdr:spPr>
            <a:xfrm>
              <a:off x="10374086" y="3264354"/>
              <a:ext cx="1820635" cy="20696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A\Downloads\All%20data.xlsx" TargetMode="External"/><Relationship Id="rId1" Type="http://schemas.openxmlformats.org/officeDocument/2006/relationships/externalLinkPath" Target="/Users/A/Downloads/All%20dat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ReactionTypes"/>
      <sheetName val="Reactions"/>
      <sheetName val="Content"/>
      <sheetName val="All data"/>
    </sheetNames>
    <sheetDataSet>
      <sheetData sheetId="0">
        <row r="3">
          <cell r="I3" t="str">
            <v>heart</v>
          </cell>
          <cell r="J3" t="str">
            <v>positive</v>
          </cell>
          <cell r="K3">
            <v>60</v>
          </cell>
        </row>
        <row r="4">
          <cell r="I4" t="str">
            <v>want</v>
          </cell>
          <cell r="J4" t="str">
            <v>positive</v>
          </cell>
          <cell r="K4">
            <v>70</v>
          </cell>
        </row>
        <row r="5">
          <cell r="I5" t="str">
            <v>disgust</v>
          </cell>
          <cell r="J5" t="str">
            <v>negative</v>
          </cell>
          <cell r="K5">
            <v>0</v>
          </cell>
        </row>
        <row r="6">
          <cell r="I6" t="str">
            <v>hate</v>
          </cell>
          <cell r="J6" t="str">
            <v>negative</v>
          </cell>
          <cell r="K6">
            <v>5</v>
          </cell>
        </row>
        <row r="7">
          <cell r="I7" t="str">
            <v>interested</v>
          </cell>
          <cell r="J7" t="str">
            <v>positive</v>
          </cell>
          <cell r="K7">
            <v>30</v>
          </cell>
        </row>
        <row r="8">
          <cell r="I8" t="str">
            <v>indifferent</v>
          </cell>
          <cell r="J8" t="str">
            <v>neutral</v>
          </cell>
          <cell r="K8">
            <v>20</v>
          </cell>
        </row>
        <row r="9">
          <cell r="I9" t="str">
            <v>love</v>
          </cell>
          <cell r="J9" t="str">
            <v>positive</v>
          </cell>
          <cell r="K9">
            <v>65</v>
          </cell>
        </row>
        <row r="10">
          <cell r="I10" t="str">
            <v>super love</v>
          </cell>
          <cell r="J10" t="str">
            <v>positive</v>
          </cell>
          <cell r="K10">
            <v>75</v>
          </cell>
        </row>
        <row r="11">
          <cell r="I11" t="str">
            <v>cherish</v>
          </cell>
          <cell r="J11" t="str">
            <v>positive</v>
          </cell>
          <cell r="K11">
            <v>70</v>
          </cell>
        </row>
        <row r="12">
          <cell r="I12" t="str">
            <v>adore</v>
          </cell>
          <cell r="J12" t="str">
            <v>positive</v>
          </cell>
          <cell r="K12">
            <v>72</v>
          </cell>
        </row>
        <row r="13">
          <cell r="I13" t="str">
            <v>like</v>
          </cell>
          <cell r="J13" t="str">
            <v>positive</v>
          </cell>
          <cell r="K13">
            <v>50</v>
          </cell>
        </row>
        <row r="14">
          <cell r="I14" t="str">
            <v>dislike</v>
          </cell>
          <cell r="J14" t="str">
            <v>negative</v>
          </cell>
          <cell r="K14">
            <v>10</v>
          </cell>
        </row>
        <row r="15">
          <cell r="I15" t="str">
            <v>intrigued</v>
          </cell>
          <cell r="J15" t="str">
            <v>positive</v>
          </cell>
          <cell r="K15">
            <v>45</v>
          </cell>
        </row>
        <row r="16">
          <cell r="I16" t="str">
            <v>peeking</v>
          </cell>
          <cell r="J16" t="str">
            <v>neutral</v>
          </cell>
          <cell r="K16">
            <v>35</v>
          </cell>
        </row>
        <row r="17">
          <cell r="I17" t="str">
            <v>scared</v>
          </cell>
          <cell r="J17" t="str">
            <v>negative</v>
          </cell>
          <cell r="K17">
            <v>15</v>
          </cell>
        </row>
        <row r="18">
          <cell r="I18" t="str">
            <v>worried</v>
          </cell>
          <cell r="J18" t="str">
            <v>negative</v>
          </cell>
          <cell r="K18">
            <v>12</v>
          </cell>
        </row>
      </sheetData>
      <sheetData sheetId="1"/>
      <sheetData sheetId="2"/>
      <sheetData sheetId="3"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 refreshedDate="45642.488410416663" createdVersion="8" refreshedVersion="8" minRefreshableVersion="3" recordCount="962" xr:uid="{5ED28B36-44D5-471C-90FB-195B6578EE4D}">
  <cacheSource type="worksheet">
    <worksheetSource name="content"/>
  </cacheSource>
  <cacheFields count="8">
    <cacheField name="Column1" numFmtId="0">
      <sharedItems containsSemiMixedTypes="0" containsString="0" containsNumber="1" containsInteger="1" minValue="1" maxValue="999"/>
    </cacheField>
    <cacheField name="Content ID" numFmtId="0">
      <sharedItems/>
    </cacheField>
    <cacheField name="Content Type" numFmtId="0">
      <sharedItems count="4">
        <s v="photo"/>
        <s v="video"/>
        <s v="GIF"/>
        <s v="audio"/>
      </sharedItems>
    </cacheField>
    <cacheField name="Category" numFmtId="0">
      <sharedItems count="16">
        <s v="healthy eating"/>
        <s v="technology"/>
        <s v="food"/>
        <s v="cooking"/>
        <s v="dogs"/>
        <s v="soccer"/>
        <s v="public speaking"/>
        <s v="science"/>
        <s v="tennis"/>
        <s v="travel"/>
        <s v="fitness"/>
        <s v="education"/>
        <s v="studying"/>
        <s v="veganism"/>
        <s v="animals"/>
        <s v="culture"/>
      </sharedItems>
    </cacheField>
    <cacheField name="Reaction Type" numFmtId="0">
      <sharedItems count="16">
        <s v="disgust"/>
        <s v="dislike"/>
        <s v="scared"/>
        <s v="interested"/>
        <s v="peeking"/>
        <s v="cherish"/>
        <s v="hate"/>
        <s v="love"/>
        <s v="indifferent"/>
        <s v="super love"/>
        <s v="intrigued"/>
        <s v="worried"/>
        <s v="like"/>
        <s v="heart"/>
        <s v="want"/>
        <s v="adore"/>
      </sharedItems>
    </cacheField>
    <cacheField name="Datetime" numFmtId="15">
      <sharedItems containsSemiMixedTypes="0" containsNonDate="0" containsDate="1" containsString="0" minDate="2020-06-21T13:09:00" maxDate="2021-06-18T01:10:00"/>
    </cacheField>
    <cacheField name="Sentiment" numFmtId="0">
      <sharedItems/>
    </cacheField>
    <cacheField name="Score" numFmtId="0">
      <sharedItems containsSemiMixedTypes="0" containsString="0" containsNumber="1" containsInteger="1" minValue="0" maxValue="75"/>
    </cacheField>
  </cacheFields>
  <extLst>
    <ext xmlns:x14="http://schemas.microsoft.com/office/spreadsheetml/2009/9/main" uri="{725AE2AE-9491-48be-B2B4-4EB974FC3084}">
      <x14:pivotCacheDefinition pivotCacheId="1990696336"/>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 refreshedDate="45642.48994097222" createdVersion="8" refreshedVersion="8" minRefreshableVersion="3" recordCount="5" xr:uid="{5BD81CDC-DE02-496B-85C8-6616AE1DB4F0}">
  <cacheSource type="worksheet">
    <worksheetSource name="Table6"/>
  </cacheSource>
  <cacheFields count="2">
    <cacheField name="Top 5 category" numFmtId="0">
      <sharedItems count="5">
        <s v="fitness"/>
        <s v="science"/>
        <s v="food"/>
        <s v="animals"/>
        <s v="technology"/>
      </sharedItems>
    </cacheField>
    <cacheField name="Total score" numFmtId="0">
      <sharedItems containsSemiMixedTypes="0" containsString="0" containsNumber="1" containsInteger="1" minValue="2135" maxValue="2418"/>
    </cacheField>
  </cacheFields>
  <extLst>
    <ext xmlns:x14="http://schemas.microsoft.com/office/spreadsheetml/2009/9/main" uri="{725AE2AE-9491-48be-B2B4-4EB974FC3084}">
      <x14:pivotCacheDefinition pivotCacheId="118705211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2">
  <r>
    <n v="1"/>
    <s v="9f737e0a-3cdd-4d29-9d24-753f4e3be810"/>
    <x v="0"/>
    <x v="0"/>
    <x v="0"/>
    <d v="2020-11-07T09:43:00"/>
    <s v="negative"/>
    <n v="0"/>
  </r>
  <r>
    <n v="2"/>
    <s v="230c4e4d-70c3-461d-b42c-ec09396efb3f"/>
    <x v="0"/>
    <x v="0"/>
    <x v="1"/>
    <d v="2021-06-17T12:22:00"/>
    <s v="negative"/>
    <n v="10"/>
  </r>
  <r>
    <n v="3"/>
    <s v="356fff80-da4d-4785-9f43-bc1261031dc6"/>
    <x v="0"/>
    <x v="1"/>
    <x v="2"/>
    <d v="2021-04-18T05:13:00"/>
    <s v="negative"/>
    <n v="15"/>
  </r>
  <r>
    <n v="4"/>
    <s v="01ab84dd-6364-4236-abbb-3f237db77180"/>
    <x v="1"/>
    <x v="2"/>
    <x v="0"/>
    <d v="2021-01-06T19:13:00"/>
    <s v="negative"/>
    <n v="0"/>
  </r>
  <r>
    <n v="5"/>
    <s v="cf1e8c1a-23eb-4426-9f58-002fb1b53e91"/>
    <x v="2"/>
    <x v="3"/>
    <x v="3"/>
    <d v="2020-08-23T12:25:00"/>
    <s v="positive"/>
    <n v="30"/>
  </r>
  <r>
    <n v="6"/>
    <s v="3f8590c7-6ab2-4973-805a-90cdec355f05"/>
    <x v="1"/>
    <x v="4"/>
    <x v="4"/>
    <d v="2020-12-07T06:27:00"/>
    <s v="neutral"/>
    <n v="35"/>
  </r>
  <r>
    <n v="7"/>
    <s v="e5490118-90d5-4572-ab1c-1fbc87b8d9ca"/>
    <x v="1"/>
    <x v="1"/>
    <x v="5"/>
    <d v="2021-04-11T17:35:00"/>
    <s v="positive"/>
    <n v="70"/>
  </r>
  <r>
    <n v="8"/>
    <s v="0bedca96-fb76-4287-a83c-17330ed39cce"/>
    <x v="0"/>
    <x v="5"/>
    <x v="6"/>
    <d v="2021-01-27T08:32:00"/>
    <s v="negative"/>
    <n v="5"/>
  </r>
  <r>
    <n v="9"/>
    <s v="b18cb63f-4c8e-44ee-a47f-541e95191d11"/>
    <x v="0"/>
    <x v="6"/>
    <x v="4"/>
    <d v="2021-04-01T22:54:00"/>
    <s v="neutral"/>
    <n v="35"/>
  </r>
  <r>
    <n v="10"/>
    <s v="5118e9c5-1377-4cc5-a486-65b35b7b7b76"/>
    <x v="2"/>
    <x v="7"/>
    <x v="7"/>
    <d v="2020-08-04T05:05:00"/>
    <s v="positive"/>
    <n v="65"/>
  </r>
  <r>
    <n v="11"/>
    <s v="46fb701d-6c26-458e-ada3-2ebe5dbba01f"/>
    <x v="3"/>
    <x v="6"/>
    <x v="8"/>
    <d v="2020-11-07T08:36:00"/>
    <s v="neutral"/>
    <n v="20"/>
  </r>
  <r>
    <n v="12"/>
    <s v="0be59876-d70c-486c-8e0b-a06bef7a2cd6"/>
    <x v="2"/>
    <x v="8"/>
    <x v="2"/>
    <d v="2020-11-02T06:28:00"/>
    <s v="negative"/>
    <n v="15"/>
  </r>
  <r>
    <n v="13"/>
    <s v="81abd65a-3b76-4574-a0a7-db6bf7184ae2"/>
    <x v="1"/>
    <x v="2"/>
    <x v="3"/>
    <d v="2020-11-01T01:16:00"/>
    <s v="positive"/>
    <n v="30"/>
  </r>
  <r>
    <n v="14"/>
    <s v="e6ee2244-9382-49a9-8cbf-fa54aaaa2392"/>
    <x v="3"/>
    <x v="9"/>
    <x v="6"/>
    <d v="2020-10-07T18:39:00"/>
    <s v="negative"/>
    <n v="5"/>
  </r>
  <r>
    <n v="15"/>
    <s v="7ffd0a82-4a0a-4527-a4d6-e251b756bac7"/>
    <x v="2"/>
    <x v="10"/>
    <x v="2"/>
    <d v="2020-09-03T18:51:00"/>
    <s v="negative"/>
    <n v="15"/>
  </r>
  <r>
    <n v="16"/>
    <s v="f332d362-dc48-46c2-a64b-641157c0987e"/>
    <x v="2"/>
    <x v="5"/>
    <x v="9"/>
    <d v="2021-02-24T05:09:00"/>
    <s v="positive"/>
    <n v="75"/>
  </r>
  <r>
    <n v="17"/>
    <s v="a2e93b29-9259-4092-a4d7-62d5e823bb74"/>
    <x v="1"/>
    <x v="6"/>
    <x v="4"/>
    <d v="2020-09-23T06:24:00"/>
    <s v="neutral"/>
    <n v="35"/>
  </r>
  <r>
    <n v="18"/>
    <s v="9b3a6d30-48e8-476c-82be-9031524bd04d"/>
    <x v="1"/>
    <x v="2"/>
    <x v="8"/>
    <d v="2021-02-24T11:37:00"/>
    <s v="neutral"/>
    <n v="20"/>
  </r>
  <r>
    <n v="19"/>
    <s v="850fe90d-47d6-4eb7-b9c8-810afcb99ce9"/>
    <x v="1"/>
    <x v="8"/>
    <x v="3"/>
    <d v="2021-05-22T19:44:00"/>
    <s v="positive"/>
    <n v="30"/>
  </r>
  <r>
    <n v="20"/>
    <s v="baa2db00-81ba-4c34-b17d-dd950bfa133b"/>
    <x v="2"/>
    <x v="5"/>
    <x v="10"/>
    <d v="2021-01-31T16:03:00"/>
    <s v="positive"/>
    <n v="45"/>
  </r>
  <r>
    <n v="21"/>
    <s v="f98dde71-ce1d-4f6c-bb05-ae05779d2207"/>
    <x v="2"/>
    <x v="5"/>
    <x v="4"/>
    <d v="2020-11-20T17:26:00"/>
    <s v="neutral"/>
    <n v="35"/>
  </r>
  <r>
    <n v="22"/>
    <s v="388bd9db-9d10-4f47-87c4-6db46e83bc95"/>
    <x v="1"/>
    <x v="11"/>
    <x v="11"/>
    <d v="2021-04-11T20:47:00"/>
    <s v="negative"/>
    <n v="12"/>
  </r>
  <r>
    <n v="23"/>
    <s v="78d0075f-895c-4a15-a35c-a921e2bb2cea"/>
    <x v="0"/>
    <x v="12"/>
    <x v="12"/>
    <d v="2021-06-13T16:46:00"/>
    <s v="positive"/>
    <n v="50"/>
  </r>
  <r>
    <n v="24"/>
    <s v="bda0b065-7f8b-4d52-b7e9-fcc375cdab08"/>
    <x v="0"/>
    <x v="9"/>
    <x v="13"/>
    <d v="2021-04-11T14:29:00"/>
    <s v="positive"/>
    <n v="60"/>
  </r>
  <r>
    <n v="25"/>
    <s v="a4067fb5-3ba8-4f97-87c2-ddad5e4029c2"/>
    <x v="2"/>
    <x v="2"/>
    <x v="11"/>
    <d v="2021-03-02T19:21:00"/>
    <s v="negative"/>
    <n v="12"/>
  </r>
  <r>
    <n v="26"/>
    <s v="809b41e3-7a6f-4d80-84bf-f8d7b0e2d0e1"/>
    <x v="3"/>
    <x v="4"/>
    <x v="6"/>
    <d v="2020-06-27T18:44:00"/>
    <s v="negative"/>
    <n v="5"/>
  </r>
  <r>
    <n v="27"/>
    <s v="34a3747a-0b77-42f6-ae19-87c38b94b674"/>
    <x v="2"/>
    <x v="7"/>
    <x v="6"/>
    <d v="2021-05-09T21:05:00"/>
    <s v="negative"/>
    <n v="5"/>
  </r>
  <r>
    <n v="28"/>
    <s v="2920dccb-e06f-49fc-8049-b6d4164dfe84"/>
    <x v="2"/>
    <x v="13"/>
    <x v="5"/>
    <d v="2020-08-04T23:58:00"/>
    <s v="positive"/>
    <n v="70"/>
  </r>
  <r>
    <n v="29"/>
    <s v="f4e3840e-bb71-40c2-afc5-9408d842646d"/>
    <x v="0"/>
    <x v="0"/>
    <x v="9"/>
    <d v="2020-08-28T03:57:00"/>
    <s v="positive"/>
    <n v="75"/>
  </r>
  <r>
    <n v="30"/>
    <s v="a2ff9bf2-1fa6-4001-9566-f597f8e754ef"/>
    <x v="1"/>
    <x v="2"/>
    <x v="10"/>
    <d v="2020-08-25T08:21:00"/>
    <s v="positive"/>
    <n v="45"/>
  </r>
  <r>
    <n v="31"/>
    <s v="74718bbf-e5a3-442f-8ca2-4a3428757fc1"/>
    <x v="1"/>
    <x v="4"/>
    <x v="2"/>
    <d v="2021-04-20T23:48:00"/>
    <s v="negative"/>
    <n v="15"/>
  </r>
  <r>
    <n v="32"/>
    <s v="89fd8f89-807f-4076-b7e7-84db361e11c1"/>
    <x v="3"/>
    <x v="12"/>
    <x v="3"/>
    <d v="2021-03-07T12:40:00"/>
    <s v="positive"/>
    <n v="30"/>
  </r>
  <r>
    <n v="33"/>
    <s v="02fa1c4f-722d-46d2-a85e-e5b136b5f3bc"/>
    <x v="1"/>
    <x v="3"/>
    <x v="8"/>
    <d v="2021-05-24T03:21:00"/>
    <s v="neutral"/>
    <n v="20"/>
  </r>
  <r>
    <n v="34"/>
    <s v="eec5e521-4c28-4e8a-93a9-d544803fad7e"/>
    <x v="3"/>
    <x v="2"/>
    <x v="9"/>
    <d v="2021-01-24T11:03:00"/>
    <s v="positive"/>
    <n v="75"/>
  </r>
  <r>
    <n v="35"/>
    <s v="07f88a73-aef2-45fd-8b5d-418e448b853d"/>
    <x v="2"/>
    <x v="14"/>
    <x v="0"/>
    <d v="2021-04-09T02:46:00"/>
    <s v="negative"/>
    <n v="0"/>
  </r>
  <r>
    <n v="36"/>
    <s v="49367a0f-1fd5-4417-a7c9-4a154e1ae0ad"/>
    <x v="0"/>
    <x v="1"/>
    <x v="9"/>
    <d v="2021-02-02T03:43:00"/>
    <s v="positive"/>
    <n v="75"/>
  </r>
  <r>
    <n v="37"/>
    <s v="457301ee-3e87-40d8-8b82-ea4e1fa90e39"/>
    <x v="2"/>
    <x v="0"/>
    <x v="3"/>
    <d v="2021-02-04T03:06:00"/>
    <s v="positive"/>
    <n v="30"/>
  </r>
  <r>
    <n v="38"/>
    <s v="4fa14453-7b29-4302-b51f-9aa23b472c1b"/>
    <x v="3"/>
    <x v="14"/>
    <x v="1"/>
    <d v="2020-11-09T02:49:00"/>
    <s v="negative"/>
    <n v="10"/>
  </r>
  <r>
    <n v="39"/>
    <s v="16757b80-2803-4464-b5d7-e372d8d77337"/>
    <x v="2"/>
    <x v="1"/>
    <x v="2"/>
    <d v="2020-09-29T16:00:00"/>
    <s v="negative"/>
    <n v="15"/>
  </r>
  <r>
    <n v="40"/>
    <s v="ab4c4756-1c50-4136-bad9-3216e01ffac2"/>
    <x v="3"/>
    <x v="10"/>
    <x v="1"/>
    <d v="2020-11-29T21:33:00"/>
    <s v="negative"/>
    <n v="10"/>
  </r>
  <r>
    <n v="41"/>
    <s v="4478d98e-43e8-4dc0-884d-c1115aa8b970"/>
    <x v="3"/>
    <x v="14"/>
    <x v="14"/>
    <d v="2021-02-13T07:54:00"/>
    <s v="positive"/>
    <n v="70"/>
  </r>
  <r>
    <n v="42"/>
    <s v="34f73132-fff6-4f01-a5ec-4b4b66461fc7"/>
    <x v="0"/>
    <x v="10"/>
    <x v="3"/>
    <d v="2020-07-14T05:28:00"/>
    <s v="positive"/>
    <n v="30"/>
  </r>
  <r>
    <n v="43"/>
    <s v="bfa4e11c-9d72-49b9-bd43-49d95c2e5181"/>
    <x v="0"/>
    <x v="13"/>
    <x v="8"/>
    <d v="2020-08-23T10:30:00"/>
    <s v="neutral"/>
    <n v="20"/>
  </r>
  <r>
    <n v="44"/>
    <s v="220d9dc1-f8a5-422d-b200-3819f3b89b2b"/>
    <x v="1"/>
    <x v="4"/>
    <x v="11"/>
    <d v="2021-05-10T09:27:00"/>
    <s v="negative"/>
    <n v="12"/>
  </r>
  <r>
    <n v="45"/>
    <s v="ea1afba2-c0a8-4d0f-ac64-91fd7a126bbc"/>
    <x v="2"/>
    <x v="0"/>
    <x v="6"/>
    <d v="2021-03-15T03:59:00"/>
    <s v="negative"/>
    <n v="5"/>
  </r>
  <r>
    <n v="47"/>
    <s v="259cd56f-b017-4a41-81a7-f26ce9b35092"/>
    <x v="1"/>
    <x v="15"/>
    <x v="1"/>
    <d v="2020-06-25T17:01:00"/>
    <s v="negative"/>
    <n v="10"/>
  </r>
  <r>
    <n v="48"/>
    <s v="14ed7f7b-2c96-4458-8a39-606c25c14180"/>
    <x v="1"/>
    <x v="8"/>
    <x v="10"/>
    <d v="2020-09-13T00:11:00"/>
    <s v="positive"/>
    <n v="45"/>
  </r>
  <r>
    <n v="49"/>
    <s v="c01fa154-5348-4040-9d20-0bbf01f6349b"/>
    <x v="2"/>
    <x v="8"/>
    <x v="4"/>
    <d v="2020-08-20T18:17:00"/>
    <s v="neutral"/>
    <n v="35"/>
  </r>
  <r>
    <n v="50"/>
    <s v="2d949603-6676-4402-900b-2c2c78315ea0"/>
    <x v="3"/>
    <x v="15"/>
    <x v="2"/>
    <d v="2021-02-11T04:53:00"/>
    <s v="negative"/>
    <n v="15"/>
  </r>
  <r>
    <n v="51"/>
    <s v="50c9237a-541c-4f10-a2be-7cbe076b2012"/>
    <x v="2"/>
    <x v="9"/>
    <x v="6"/>
    <d v="2021-03-08T10:40:00"/>
    <s v="negative"/>
    <n v="5"/>
  </r>
  <r>
    <n v="52"/>
    <s v="5ecd7f9d-4184-4836-b1c5-f03e131ba0a7"/>
    <x v="1"/>
    <x v="7"/>
    <x v="0"/>
    <d v="2021-03-28T21:15:00"/>
    <s v="negative"/>
    <n v="0"/>
  </r>
  <r>
    <n v="53"/>
    <s v="e442899c-d2d6-4392-be2d-a0b916ae47fb"/>
    <x v="1"/>
    <x v="1"/>
    <x v="6"/>
    <d v="2021-05-25T01:00:00"/>
    <s v="negative"/>
    <n v="5"/>
  </r>
  <r>
    <n v="54"/>
    <s v="daab7b1a-fc8d-473e-bbf3-b29f4185ae56"/>
    <x v="1"/>
    <x v="7"/>
    <x v="12"/>
    <d v="2021-03-15T12:17:00"/>
    <s v="positive"/>
    <n v="50"/>
  </r>
  <r>
    <n v="55"/>
    <s v="82145a60-013e-4d96-81a5-399af8618158"/>
    <x v="3"/>
    <x v="2"/>
    <x v="7"/>
    <d v="2021-05-05T16:26:00"/>
    <s v="positive"/>
    <n v="65"/>
  </r>
  <r>
    <n v="56"/>
    <s v="d852b946-01e1-44fe-abd7-26198660cbdb"/>
    <x v="2"/>
    <x v="2"/>
    <x v="7"/>
    <d v="2020-08-31T00:21:00"/>
    <s v="positive"/>
    <n v="65"/>
  </r>
  <r>
    <n v="57"/>
    <s v="9dd95c34-8b39-4776-a232-412512329c3f"/>
    <x v="3"/>
    <x v="10"/>
    <x v="13"/>
    <d v="2021-06-16T03:02:00"/>
    <s v="positive"/>
    <n v="60"/>
  </r>
  <r>
    <n v="58"/>
    <s v="c59e27e9-0439-4699-8ea0-5e93f662a05d"/>
    <x v="2"/>
    <x v="10"/>
    <x v="8"/>
    <d v="2020-07-07T10:52:00"/>
    <s v="neutral"/>
    <n v="20"/>
  </r>
  <r>
    <n v="59"/>
    <s v="78713905-362f-4a87-9671-adab5f1e0e67"/>
    <x v="3"/>
    <x v="4"/>
    <x v="4"/>
    <d v="2020-08-20T07:59:00"/>
    <s v="neutral"/>
    <n v="35"/>
  </r>
  <r>
    <n v="60"/>
    <s v="87349e5b-eda4-4ae6-94d7-c42b9c5f03e9"/>
    <x v="2"/>
    <x v="0"/>
    <x v="7"/>
    <d v="2020-09-23T11:15:00"/>
    <s v="positive"/>
    <n v="65"/>
  </r>
  <r>
    <n v="61"/>
    <s v="5fbbdd47-e1ca-4cd4-bb24-dd0eb03f99b0"/>
    <x v="1"/>
    <x v="15"/>
    <x v="12"/>
    <d v="2021-03-24T05:56:00"/>
    <s v="positive"/>
    <n v="50"/>
  </r>
  <r>
    <n v="63"/>
    <s v="026973ef-4b73-4901-9160-bc9e04516057"/>
    <x v="3"/>
    <x v="15"/>
    <x v="6"/>
    <d v="2020-12-07T19:13:00"/>
    <s v="negative"/>
    <n v="5"/>
  </r>
  <r>
    <n v="64"/>
    <s v="f08bdab2-b888-484e-8fd9-919e6ed86c12"/>
    <x v="3"/>
    <x v="11"/>
    <x v="9"/>
    <d v="2020-08-03T16:41:00"/>
    <s v="positive"/>
    <n v="75"/>
  </r>
  <r>
    <n v="65"/>
    <s v="a55b215b-06c5-4ef3-ac14-7e1569c3ad2e"/>
    <x v="2"/>
    <x v="11"/>
    <x v="15"/>
    <d v="2021-01-10T15:36:00"/>
    <s v="positive"/>
    <n v="72"/>
  </r>
  <r>
    <n v="66"/>
    <s v="258bb775-3c35-4eec-90f3-8b75a52e466a"/>
    <x v="0"/>
    <x v="11"/>
    <x v="2"/>
    <d v="2020-09-20T08:48:00"/>
    <s v="negative"/>
    <n v="15"/>
  </r>
  <r>
    <n v="67"/>
    <s v="8d32243c-2dd1-4128-bde1-d643207e582c"/>
    <x v="0"/>
    <x v="12"/>
    <x v="5"/>
    <d v="2020-07-20T14:06:00"/>
    <s v="positive"/>
    <n v="70"/>
  </r>
  <r>
    <n v="68"/>
    <s v="e2c433d2-096e-484e-8c69-28f0bb69f3b7"/>
    <x v="3"/>
    <x v="7"/>
    <x v="15"/>
    <d v="2020-10-24T12:15:00"/>
    <s v="positive"/>
    <n v="72"/>
  </r>
  <r>
    <n v="69"/>
    <s v="3d8fffab-6107-4d7b-9485-c610e233c91c"/>
    <x v="0"/>
    <x v="12"/>
    <x v="3"/>
    <d v="2021-06-06T01:27:00"/>
    <s v="positive"/>
    <n v="30"/>
  </r>
  <r>
    <n v="70"/>
    <s v="409aa11d-5af3-4a70-9da1-482857f5835e"/>
    <x v="2"/>
    <x v="10"/>
    <x v="13"/>
    <d v="2020-12-25T00:09:00"/>
    <s v="positive"/>
    <n v="60"/>
  </r>
  <r>
    <n v="71"/>
    <s v="aa9ea032-0fea-42c3-88d9-666685d4b32b"/>
    <x v="2"/>
    <x v="13"/>
    <x v="12"/>
    <d v="2021-06-14T07:56:00"/>
    <s v="positive"/>
    <n v="50"/>
  </r>
  <r>
    <n v="72"/>
    <s v="eaddee3e-3a23-47cd-9785-ab7f2120a293"/>
    <x v="1"/>
    <x v="7"/>
    <x v="12"/>
    <d v="2021-06-05T18:00:00"/>
    <s v="positive"/>
    <n v="50"/>
  </r>
  <r>
    <n v="73"/>
    <s v="9ef39aa2-60f9-4e4b-b666-c6cb97015503"/>
    <x v="2"/>
    <x v="9"/>
    <x v="6"/>
    <d v="2020-11-18T23:37:00"/>
    <s v="negative"/>
    <n v="5"/>
  </r>
  <r>
    <n v="74"/>
    <s v="841403fd-321b-4118-90b3-cc0075d64047"/>
    <x v="2"/>
    <x v="12"/>
    <x v="3"/>
    <d v="2021-05-09T02:42:00"/>
    <s v="positive"/>
    <n v="30"/>
  </r>
  <r>
    <n v="75"/>
    <s v="3724de8a-ec2f-4021-a3f1-605d551da9d0"/>
    <x v="1"/>
    <x v="15"/>
    <x v="1"/>
    <d v="2021-05-11T08:38:00"/>
    <s v="negative"/>
    <n v="10"/>
  </r>
  <r>
    <n v="76"/>
    <s v="2d0926be-9a29-4e6c-b342-815c70172214"/>
    <x v="2"/>
    <x v="14"/>
    <x v="4"/>
    <d v="2020-11-12T08:00:00"/>
    <s v="neutral"/>
    <n v="35"/>
  </r>
  <r>
    <n v="77"/>
    <s v="dcaa5091-1246-4d3c-aed8-dcd8e1da69cc"/>
    <x v="0"/>
    <x v="7"/>
    <x v="13"/>
    <d v="2020-06-21T16:57:00"/>
    <s v="positive"/>
    <n v="60"/>
  </r>
  <r>
    <n v="78"/>
    <s v="0491183b-be25-4108-b667-8c30d3cdbf50"/>
    <x v="3"/>
    <x v="13"/>
    <x v="9"/>
    <d v="2021-03-04T23:58:00"/>
    <s v="positive"/>
    <n v="75"/>
  </r>
  <r>
    <n v="79"/>
    <s v="359b93ea-446f-4202-8801-db238de5de4d"/>
    <x v="0"/>
    <x v="2"/>
    <x v="14"/>
    <d v="2020-07-09T16:47:00"/>
    <s v="positive"/>
    <n v="70"/>
  </r>
  <r>
    <n v="80"/>
    <s v="0adb9a94-210a-4e84-bca1-13db9452ff0e"/>
    <x v="1"/>
    <x v="0"/>
    <x v="6"/>
    <d v="2020-08-01T19:16:00"/>
    <s v="negative"/>
    <n v="5"/>
  </r>
  <r>
    <n v="81"/>
    <s v="3c510b35-43e2-4e84-a805-86c5ebddc4cf"/>
    <x v="3"/>
    <x v="12"/>
    <x v="1"/>
    <d v="2020-11-23T22:46:00"/>
    <s v="negative"/>
    <n v="10"/>
  </r>
  <r>
    <n v="82"/>
    <s v="86346263-02db-4020-a216-9e54f502f643"/>
    <x v="2"/>
    <x v="9"/>
    <x v="2"/>
    <d v="2020-12-11T14:08:00"/>
    <s v="negative"/>
    <n v="15"/>
  </r>
  <r>
    <n v="83"/>
    <s v="3dfdcf9c-aaa4-41ea-9a7c-b3ba09103467"/>
    <x v="2"/>
    <x v="10"/>
    <x v="1"/>
    <d v="2021-04-23T23:41:00"/>
    <s v="negative"/>
    <n v="10"/>
  </r>
  <r>
    <n v="84"/>
    <s v="3529c44b-d0f4-4bd2-b6eb-be97d2f7623f"/>
    <x v="0"/>
    <x v="12"/>
    <x v="14"/>
    <d v="2020-11-13T00:33:00"/>
    <s v="positive"/>
    <n v="70"/>
  </r>
  <r>
    <n v="85"/>
    <s v="45dbce0a-dbd8-4c4d-a492-4f5b84850d5c"/>
    <x v="1"/>
    <x v="4"/>
    <x v="3"/>
    <d v="2021-06-09T10:13:00"/>
    <s v="positive"/>
    <n v="30"/>
  </r>
  <r>
    <n v="86"/>
    <s v="c4f59a1e-3198-4968-b062-9e9fcc41403f"/>
    <x v="2"/>
    <x v="13"/>
    <x v="7"/>
    <d v="2020-10-29T19:41:00"/>
    <s v="positive"/>
    <n v="65"/>
  </r>
  <r>
    <n v="87"/>
    <s v="9d94f180-947c-40f5-aa05-f1958759b7fc"/>
    <x v="1"/>
    <x v="7"/>
    <x v="13"/>
    <d v="2021-05-14T12:47:00"/>
    <s v="positive"/>
    <n v="60"/>
  </r>
  <r>
    <n v="88"/>
    <s v="6ef45d36-cd14-428c-b5cf-ad2f06371c6e"/>
    <x v="2"/>
    <x v="3"/>
    <x v="0"/>
    <d v="2020-08-04T05:40:00"/>
    <s v="negative"/>
    <n v="0"/>
  </r>
  <r>
    <n v="89"/>
    <s v="497da46d-d5d5-45b0-827a-f2b75d7bf4c2"/>
    <x v="0"/>
    <x v="15"/>
    <x v="15"/>
    <d v="2020-08-07T04:09:00"/>
    <s v="positive"/>
    <n v="72"/>
  </r>
  <r>
    <n v="90"/>
    <s v="da527dd0-4b7d-40a2-9fc6-89ef7c91fd87"/>
    <x v="2"/>
    <x v="15"/>
    <x v="15"/>
    <d v="2020-10-23T21:19:00"/>
    <s v="positive"/>
    <n v="72"/>
  </r>
  <r>
    <n v="91"/>
    <s v="fada6910-2cc5-4600-808c-1e6066f795a6"/>
    <x v="2"/>
    <x v="1"/>
    <x v="15"/>
    <d v="2020-11-14T23:53:00"/>
    <s v="positive"/>
    <n v="72"/>
  </r>
  <r>
    <n v="92"/>
    <s v="be85274a-28f1-4c6d-9ea1-7b20d1e0c66f"/>
    <x v="0"/>
    <x v="15"/>
    <x v="11"/>
    <d v="2020-08-04T19:26:00"/>
    <s v="negative"/>
    <n v="12"/>
  </r>
  <r>
    <n v="93"/>
    <s v="b1ba68bc-fa4c-4a36-98a1-4d4a381ef873"/>
    <x v="1"/>
    <x v="14"/>
    <x v="3"/>
    <d v="2020-11-12T04:54:00"/>
    <s v="positive"/>
    <n v="30"/>
  </r>
  <r>
    <n v="95"/>
    <s v="e18e10e9-ed2a-494b-b215-edce890b1df4"/>
    <x v="0"/>
    <x v="2"/>
    <x v="11"/>
    <d v="2021-04-03T12:17:00"/>
    <s v="negative"/>
    <n v="12"/>
  </r>
  <r>
    <n v="96"/>
    <s v="c2d6e707-f00e-4fa4-a193-eb36272f58df"/>
    <x v="2"/>
    <x v="13"/>
    <x v="14"/>
    <d v="2020-09-27T22:15:00"/>
    <s v="positive"/>
    <n v="70"/>
  </r>
  <r>
    <n v="97"/>
    <s v="af7971aa-5fd5-41d3-b6c3-583704a705a2"/>
    <x v="1"/>
    <x v="0"/>
    <x v="13"/>
    <d v="2020-10-27T05:45:00"/>
    <s v="positive"/>
    <n v="60"/>
  </r>
  <r>
    <n v="98"/>
    <s v="6d6cf6a3-4187-44ec-af28-91c99b584bcf"/>
    <x v="1"/>
    <x v="13"/>
    <x v="2"/>
    <d v="2020-10-15T09:11:00"/>
    <s v="negative"/>
    <n v="15"/>
  </r>
  <r>
    <n v="99"/>
    <s v="5d8dbd6f-cc78-4f7a-a65c-cd9dde481dd0"/>
    <x v="1"/>
    <x v="0"/>
    <x v="13"/>
    <d v="2021-05-07T09:16:00"/>
    <s v="positive"/>
    <n v="60"/>
  </r>
  <r>
    <n v="100"/>
    <s v="c8b044a9-8427-4b41-bc61-7b549ab1626c"/>
    <x v="0"/>
    <x v="12"/>
    <x v="6"/>
    <d v="2020-09-16T08:39:00"/>
    <s v="negative"/>
    <n v="5"/>
  </r>
  <r>
    <n v="101"/>
    <s v="cd568dd1-70cf-45d6-b495-10eebff8c920"/>
    <x v="0"/>
    <x v="4"/>
    <x v="8"/>
    <d v="2020-10-29T15:38:00"/>
    <s v="neutral"/>
    <n v="20"/>
  </r>
  <r>
    <n v="103"/>
    <s v="ef99fd68-74fb-4c72-bc70-742ebca14499"/>
    <x v="1"/>
    <x v="5"/>
    <x v="2"/>
    <d v="2021-05-24T18:03:00"/>
    <s v="negative"/>
    <n v="15"/>
  </r>
  <r>
    <n v="105"/>
    <s v="62681a6c-fe82-4186-ba7d-0805ae5b95ed"/>
    <x v="3"/>
    <x v="13"/>
    <x v="3"/>
    <d v="2021-02-25T20:02:00"/>
    <s v="positive"/>
    <n v="30"/>
  </r>
  <r>
    <n v="106"/>
    <s v="ec8e2d25-5730-4753-a0a2-d1ed41e23623"/>
    <x v="1"/>
    <x v="0"/>
    <x v="6"/>
    <d v="2021-05-02T03:45:00"/>
    <s v="negative"/>
    <n v="5"/>
  </r>
  <r>
    <n v="107"/>
    <s v="67f2a150-6086-4cbd-8d21-46250ccef5a2"/>
    <x v="2"/>
    <x v="3"/>
    <x v="14"/>
    <d v="2021-01-28T08:49:00"/>
    <s v="positive"/>
    <n v="70"/>
  </r>
  <r>
    <n v="108"/>
    <s v="65545cfb-59bb-4dc1-a38b-82f268210da2"/>
    <x v="3"/>
    <x v="1"/>
    <x v="4"/>
    <d v="2021-02-15T13:06:00"/>
    <s v="neutral"/>
    <n v="35"/>
  </r>
  <r>
    <n v="109"/>
    <s v="433607b3-eeb4-48b8-9263-9805c1b89d55"/>
    <x v="1"/>
    <x v="11"/>
    <x v="1"/>
    <d v="2020-11-04T21:25:00"/>
    <s v="negative"/>
    <n v="10"/>
  </r>
  <r>
    <n v="110"/>
    <s v="0f1fce4d-78a3-4e0e-8a7b-ebd5f97c305e"/>
    <x v="0"/>
    <x v="4"/>
    <x v="7"/>
    <d v="2020-06-23T22:12:00"/>
    <s v="positive"/>
    <n v="65"/>
  </r>
  <r>
    <n v="111"/>
    <s v="1000371f-7758-4c44-a1bc-41fd836b0bcb"/>
    <x v="3"/>
    <x v="12"/>
    <x v="5"/>
    <d v="2021-02-16T04:01:00"/>
    <s v="positive"/>
    <n v="70"/>
  </r>
  <r>
    <n v="112"/>
    <s v="5a5bf39d-1bfd-43f9-b304-ea8fbaaa3528"/>
    <x v="1"/>
    <x v="12"/>
    <x v="3"/>
    <d v="2021-01-03T08:44:00"/>
    <s v="positive"/>
    <n v="30"/>
  </r>
  <r>
    <n v="113"/>
    <s v="8e3896e3-2f84-4b47-9365-fb562c9ed730"/>
    <x v="1"/>
    <x v="6"/>
    <x v="15"/>
    <d v="2020-11-25T12:45:00"/>
    <s v="positive"/>
    <n v="72"/>
  </r>
  <r>
    <n v="114"/>
    <s v="de9796a6-d19d-4c41-a965-7aa4dcc69fee"/>
    <x v="3"/>
    <x v="1"/>
    <x v="12"/>
    <d v="2020-12-03T16:47:00"/>
    <s v="positive"/>
    <n v="50"/>
  </r>
  <r>
    <n v="115"/>
    <s v="e4466189-0b96-4cc4-9d7d-d0f27b982548"/>
    <x v="2"/>
    <x v="11"/>
    <x v="12"/>
    <d v="2021-05-22T21:03:00"/>
    <s v="positive"/>
    <n v="50"/>
  </r>
  <r>
    <n v="116"/>
    <s v="391a9aa4-c04a-431e-8366-712d92267c2b"/>
    <x v="1"/>
    <x v="6"/>
    <x v="5"/>
    <d v="2021-01-18T13:39:00"/>
    <s v="positive"/>
    <n v="70"/>
  </r>
  <r>
    <n v="117"/>
    <s v="e8edf506-36c9-43a7-a685-8b9f6467e4f9"/>
    <x v="1"/>
    <x v="12"/>
    <x v="8"/>
    <d v="2021-01-06T00:35:00"/>
    <s v="neutral"/>
    <n v="20"/>
  </r>
  <r>
    <n v="118"/>
    <s v="36d36f19-7a10-4d7d-a3ab-a3f2cbbfcf4a"/>
    <x v="0"/>
    <x v="2"/>
    <x v="15"/>
    <d v="2021-05-14T14:33:00"/>
    <s v="positive"/>
    <n v="72"/>
  </r>
  <r>
    <n v="119"/>
    <s v="c7066a17-2e12-49d2-bb9e-c8967051f490"/>
    <x v="2"/>
    <x v="6"/>
    <x v="11"/>
    <d v="2021-05-27T15:21:00"/>
    <s v="negative"/>
    <n v="12"/>
  </r>
  <r>
    <n v="120"/>
    <s v="f01ec49c-3179-43bb-b127-2b1a73f34b06"/>
    <x v="0"/>
    <x v="14"/>
    <x v="4"/>
    <d v="2020-07-21T02:12:00"/>
    <s v="neutral"/>
    <n v="35"/>
  </r>
  <r>
    <n v="121"/>
    <s v="c6cbd704-9d4a-4ace-b61e-e5df74ee83af"/>
    <x v="0"/>
    <x v="11"/>
    <x v="1"/>
    <d v="2021-05-26T06:09:00"/>
    <s v="negative"/>
    <n v="10"/>
  </r>
  <r>
    <n v="122"/>
    <s v="eb6fc324-f85b-4bfb-b712-0a3eceb0b9d7"/>
    <x v="2"/>
    <x v="5"/>
    <x v="1"/>
    <d v="2021-02-25T03:16:00"/>
    <s v="negative"/>
    <n v="10"/>
  </r>
  <r>
    <n v="123"/>
    <s v="b6c24086-becf-4615-801e-c3c298a8d4e2"/>
    <x v="0"/>
    <x v="9"/>
    <x v="10"/>
    <d v="2020-12-07T22:50:00"/>
    <s v="positive"/>
    <n v="45"/>
  </r>
  <r>
    <n v="124"/>
    <s v="1beeffff-f261-435f-a109-6fafe46669d4"/>
    <x v="0"/>
    <x v="6"/>
    <x v="8"/>
    <d v="2020-10-24T14:06:00"/>
    <s v="neutral"/>
    <n v="20"/>
  </r>
  <r>
    <n v="125"/>
    <s v="61e6650c-5068-4575-9aee-4217ef3dbdb1"/>
    <x v="2"/>
    <x v="8"/>
    <x v="4"/>
    <d v="2020-09-01T21:18:00"/>
    <s v="neutral"/>
    <n v="35"/>
  </r>
  <r>
    <n v="126"/>
    <s v="3a7f83a0-b9f9-44c1-a15d-656c4095e732"/>
    <x v="2"/>
    <x v="5"/>
    <x v="15"/>
    <d v="2021-05-10T22:07:00"/>
    <s v="positive"/>
    <n v="72"/>
  </r>
  <r>
    <n v="128"/>
    <s v="6efd3911-1705-49dc-aa7b-994ce83a7387"/>
    <x v="0"/>
    <x v="10"/>
    <x v="5"/>
    <d v="2021-02-12T16:37:00"/>
    <s v="positive"/>
    <n v="70"/>
  </r>
  <r>
    <n v="129"/>
    <s v="b56a9e24-d0f2-4599-b893-c2889a15e1d6"/>
    <x v="1"/>
    <x v="13"/>
    <x v="13"/>
    <d v="2021-04-28T15:22:00"/>
    <s v="positive"/>
    <n v="60"/>
  </r>
  <r>
    <n v="130"/>
    <s v="d706b190-216c-4103-9107-fb7304766d68"/>
    <x v="1"/>
    <x v="3"/>
    <x v="10"/>
    <d v="2021-01-24T00:38:00"/>
    <s v="positive"/>
    <n v="45"/>
  </r>
  <r>
    <n v="131"/>
    <s v="61b45c79-c23b-4bbd-a4fe-0bb3611486c7"/>
    <x v="3"/>
    <x v="8"/>
    <x v="11"/>
    <d v="2021-03-18T01:53:00"/>
    <s v="negative"/>
    <n v="12"/>
  </r>
  <r>
    <n v="132"/>
    <s v="2c511a63-5eb5-422f-8483-c9fcf9a29b55"/>
    <x v="2"/>
    <x v="1"/>
    <x v="0"/>
    <d v="2021-01-14T07:21:00"/>
    <s v="negative"/>
    <n v="0"/>
  </r>
  <r>
    <n v="133"/>
    <s v="edc4a60a-b5ba-4178-b99e-9d34ed92599c"/>
    <x v="3"/>
    <x v="1"/>
    <x v="13"/>
    <d v="2020-12-23T04:11:00"/>
    <s v="positive"/>
    <n v="60"/>
  </r>
  <r>
    <n v="134"/>
    <s v="2cbbdbf6-b34e-4fbb-bdc6-904e61f91ce7"/>
    <x v="0"/>
    <x v="14"/>
    <x v="6"/>
    <d v="2021-05-21T07:23:00"/>
    <s v="negative"/>
    <n v="5"/>
  </r>
  <r>
    <n v="135"/>
    <s v="e51b00b8-49d4-4909-9f25-8e9a06e28728"/>
    <x v="1"/>
    <x v="5"/>
    <x v="12"/>
    <d v="2021-03-28T23:25:00"/>
    <s v="positive"/>
    <n v="50"/>
  </r>
  <r>
    <n v="136"/>
    <s v="509a5fb0-9bb2-4809-9f90-18ae007acc94"/>
    <x v="1"/>
    <x v="4"/>
    <x v="4"/>
    <d v="2020-09-16T07:33:00"/>
    <s v="neutral"/>
    <n v="35"/>
  </r>
  <r>
    <n v="137"/>
    <s v="f1038e6c-5292-4e20-a866-675e1637d6b5"/>
    <x v="2"/>
    <x v="5"/>
    <x v="8"/>
    <d v="2020-11-08T10:53:00"/>
    <s v="neutral"/>
    <n v="20"/>
  </r>
  <r>
    <n v="138"/>
    <s v="08cc29f3-a22d-4652-8f27-ff9e0a826289"/>
    <x v="0"/>
    <x v="1"/>
    <x v="13"/>
    <d v="2021-03-06T05:23:00"/>
    <s v="positive"/>
    <n v="60"/>
  </r>
  <r>
    <n v="139"/>
    <s v="a784c1dd-e2ab-408d-a0c3-226a51d420e1"/>
    <x v="3"/>
    <x v="1"/>
    <x v="0"/>
    <d v="2021-01-13T23:35:00"/>
    <s v="negative"/>
    <n v="0"/>
  </r>
  <r>
    <n v="140"/>
    <s v="3a106d1f-3942-49d4-9358-417f33d760c6"/>
    <x v="0"/>
    <x v="10"/>
    <x v="14"/>
    <d v="2020-09-06T22:35:00"/>
    <s v="positive"/>
    <n v="70"/>
  </r>
  <r>
    <n v="141"/>
    <s v="1830df30-c239-4287-8d63-fadcb8ced884"/>
    <x v="1"/>
    <x v="13"/>
    <x v="3"/>
    <d v="2020-06-24T09:31:00"/>
    <s v="positive"/>
    <n v="30"/>
  </r>
  <r>
    <n v="142"/>
    <s v="5bb364a6-8646-4cdb-b1cf-09f4125718d8"/>
    <x v="3"/>
    <x v="5"/>
    <x v="6"/>
    <d v="2021-02-07T21:39:00"/>
    <s v="negative"/>
    <n v="5"/>
  </r>
  <r>
    <n v="143"/>
    <s v="dd2f8912-9b97-40cb-ac5f-215f98d4d733"/>
    <x v="2"/>
    <x v="10"/>
    <x v="10"/>
    <d v="2021-01-21T18:28:00"/>
    <s v="positive"/>
    <n v="45"/>
  </r>
  <r>
    <n v="144"/>
    <s v="de95cdb1-a85a-40de-8467-892e2d1481af"/>
    <x v="1"/>
    <x v="11"/>
    <x v="1"/>
    <d v="2021-02-27T00:21:00"/>
    <s v="negative"/>
    <n v="10"/>
  </r>
  <r>
    <n v="145"/>
    <s v="e5f1a4c6-2b27-4c8b-ac9a-21bb6ef7c946"/>
    <x v="3"/>
    <x v="5"/>
    <x v="11"/>
    <d v="2020-08-22T12:06:00"/>
    <s v="negative"/>
    <n v="12"/>
  </r>
  <r>
    <n v="146"/>
    <s v="6199f5ca-cc02-410d-a408-e034946de162"/>
    <x v="1"/>
    <x v="14"/>
    <x v="5"/>
    <d v="2020-08-03T06:29:00"/>
    <s v="positive"/>
    <n v="70"/>
  </r>
  <r>
    <n v="147"/>
    <s v="9fd8c6fc-1c8f-4a1d-86ec-cd1c71e044e1"/>
    <x v="1"/>
    <x v="6"/>
    <x v="2"/>
    <d v="2020-08-02T06:20:00"/>
    <s v="negative"/>
    <n v="15"/>
  </r>
  <r>
    <n v="148"/>
    <s v="8490c29c-177f-4c21-9d37-d509f9287f30"/>
    <x v="2"/>
    <x v="8"/>
    <x v="14"/>
    <d v="2021-06-04T04:57:00"/>
    <s v="positive"/>
    <n v="70"/>
  </r>
  <r>
    <n v="149"/>
    <s v="bf8e2e7a-7a90-47f8-8dd6-01f8c6aa32ed"/>
    <x v="1"/>
    <x v="7"/>
    <x v="9"/>
    <d v="2020-10-21T09:07:00"/>
    <s v="positive"/>
    <n v="75"/>
  </r>
  <r>
    <n v="150"/>
    <s v="5651450a-d330-46e6-bac9-c7c7e7defaf2"/>
    <x v="0"/>
    <x v="14"/>
    <x v="1"/>
    <d v="2020-12-26T19:46:00"/>
    <s v="negative"/>
    <n v="10"/>
  </r>
  <r>
    <n v="151"/>
    <s v="7c2e209e-acea-4246-a32d-636e2f2cc2c1"/>
    <x v="1"/>
    <x v="4"/>
    <x v="2"/>
    <d v="2021-03-02T22:47:00"/>
    <s v="negative"/>
    <n v="15"/>
  </r>
  <r>
    <n v="152"/>
    <s v="a72552ac-cad2-4707-8bc6-dea84a5ab72b"/>
    <x v="3"/>
    <x v="12"/>
    <x v="8"/>
    <d v="2021-03-31T09:48:00"/>
    <s v="neutral"/>
    <n v="20"/>
  </r>
  <r>
    <n v="153"/>
    <s v="1bbdebad-2218-46fd-8afc-ddd9b4d56d97"/>
    <x v="0"/>
    <x v="13"/>
    <x v="3"/>
    <d v="2021-06-14T13:44:00"/>
    <s v="positive"/>
    <n v="30"/>
  </r>
  <r>
    <n v="154"/>
    <s v="2eb7feec-26a4-4949-8470-3e66c16536e9"/>
    <x v="1"/>
    <x v="8"/>
    <x v="2"/>
    <d v="2020-12-27T17:04:00"/>
    <s v="negative"/>
    <n v="15"/>
  </r>
  <r>
    <n v="155"/>
    <s v="0d3d0a35-f806-4536-8733-abf1f92763e2"/>
    <x v="2"/>
    <x v="12"/>
    <x v="2"/>
    <d v="2021-02-11T03:51:00"/>
    <s v="negative"/>
    <n v="15"/>
  </r>
  <r>
    <n v="156"/>
    <s v="f783f128-6f66-4ef3-a190-5afc29d17012"/>
    <x v="2"/>
    <x v="8"/>
    <x v="3"/>
    <d v="2020-12-07T19:07:00"/>
    <s v="positive"/>
    <n v="30"/>
  </r>
  <r>
    <n v="157"/>
    <s v="7bb8c7ec-8d65-43e8-a9fb-ac01936b18cc"/>
    <x v="1"/>
    <x v="3"/>
    <x v="3"/>
    <d v="2020-12-28T08:31:00"/>
    <s v="positive"/>
    <n v="30"/>
  </r>
  <r>
    <n v="158"/>
    <s v="6e418568-a2b9-4d08-b241-06362c96a7f1"/>
    <x v="1"/>
    <x v="2"/>
    <x v="3"/>
    <d v="2020-10-26T05:27:00"/>
    <s v="positive"/>
    <n v="30"/>
  </r>
  <r>
    <n v="159"/>
    <s v="93c0f4f6-8c1e-453e-8df0-3015b1e76376"/>
    <x v="1"/>
    <x v="1"/>
    <x v="11"/>
    <d v="2020-09-26T18:43:00"/>
    <s v="negative"/>
    <n v="12"/>
  </r>
  <r>
    <n v="160"/>
    <s v="2893a837-3157-4bbd-918f-adc93b60480a"/>
    <x v="0"/>
    <x v="0"/>
    <x v="2"/>
    <d v="2020-11-25T13:01:00"/>
    <s v="negative"/>
    <n v="15"/>
  </r>
  <r>
    <n v="161"/>
    <s v="34123572-64b7-4f3d-b098-a2651d882fb2"/>
    <x v="1"/>
    <x v="4"/>
    <x v="13"/>
    <d v="2020-07-11T05:51:00"/>
    <s v="positive"/>
    <n v="60"/>
  </r>
  <r>
    <n v="162"/>
    <s v="811834bf-44bf-47f3-ae30-e305591177d6"/>
    <x v="2"/>
    <x v="14"/>
    <x v="13"/>
    <d v="2021-03-19T16:23:00"/>
    <s v="positive"/>
    <n v="60"/>
  </r>
  <r>
    <n v="163"/>
    <s v="c6f6e0f3-9fae-4bf9-abb3-cd7248a51061"/>
    <x v="3"/>
    <x v="15"/>
    <x v="3"/>
    <d v="2020-10-11T18:31:00"/>
    <s v="positive"/>
    <n v="30"/>
  </r>
  <r>
    <n v="164"/>
    <s v="8f3cce80-d539-4f83-84f6-901e524c088e"/>
    <x v="1"/>
    <x v="9"/>
    <x v="13"/>
    <d v="2020-11-02T20:15:00"/>
    <s v="positive"/>
    <n v="60"/>
  </r>
  <r>
    <n v="165"/>
    <s v="27fffa3e-000d-4f29-9358-5b0d2280d18c"/>
    <x v="1"/>
    <x v="4"/>
    <x v="14"/>
    <d v="2020-10-01T03:35:00"/>
    <s v="positive"/>
    <n v="70"/>
  </r>
  <r>
    <n v="166"/>
    <s v="3c092e34-bac9-4e63-a7fa-0608fb73914f"/>
    <x v="1"/>
    <x v="5"/>
    <x v="0"/>
    <d v="2021-02-11T20:10:00"/>
    <s v="negative"/>
    <n v="0"/>
  </r>
  <r>
    <n v="167"/>
    <s v="413101f7-ea05-4df6-97cf-9891245c5ed7"/>
    <x v="0"/>
    <x v="7"/>
    <x v="14"/>
    <d v="2021-02-07T15:59:00"/>
    <s v="positive"/>
    <n v="70"/>
  </r>
  <r>
    <n v="168"/>
    <s v="6be333ca-7797-41a5-9a2d-e198037d30ed"/>
    <x v="3"/>
    <x v="2"/>
    <x v="6"/>
    <d v="2020-10-17T11:46:00"/>
    <s v="negative"/>
    <n v="5"/>
  </r>
  <r>
    <n v="169"/>
    <s v="c136ae25-d882-4e2c-b515-5727ad2626a5"/>
    <x v="0"/>
    <x v="5"/>
    <x v="12"/>
    <d v="2020-08-09T19:41:00"/>
    <s v="positive"/>
    <n v="50"/>
  </r>
  <r>
    <n v="170"/>
    <s v="bd810ca4-54cf-420e-afec-0214b870672e"/>
    <x v="0"/>
    <x v="1"/>
    <x v="7"/>
    <d v="2021-02-01T02:40:00"/>
    <s v="positive"/>
    <n v="65"/>
  </r>
  <r>
    <n v="171"/>
    <s v="ba9ce407-672c-4ceb-9c1f-59590fd187d0"/>
    <x v="3"/>
    <x v="10"/>
    <x v="15"/>
    <d v="2021-01-30T09:36:00"/>
    <s v="positive"/>
    <n v="72"/>
  </r>
  <r>
    <n v="173"/>
    <s v="43e53b12-71cb-4aad-9cb7-8c3572053230"/>
    <x v="3"/>
    <x v="10"/>
    <x v="14"/>
    <d v="2021-03-31T15:24:00"/>
    <s v="positive"/>
    <n v="70"/>
  </r>
  <r>
    <n v="174"/>
    <s v="a58c963f-1bec-4eee-b66f-60062a9dd96e"/>
    <x v="1"/>
    <x v="4"/>
    <x v="9"/>
    <d v="2021-02-05T17:00:00"/>
    <s v="positive"/>
    <n v="75"/>
  </r>
  <r>
    <n v="175"/>
    <s v="2c0e1f1e-1af8-45b6-b8f2-9714358dd2ad"/>
    <x v="3"/>
    <x v="9"/>
    <x v="13"/>
    <d v="2021-02-19T16:29:00"/>
    <s v="positive"/>
    <n v="60"/>
  </r>
  <r>
    <n v="176"/>
    <s v="748ab616-8066-4c61-b6af-d7442545d12a"/>
    <x v="3"/>
    <x v="13"/>
    <x v="11"/>
    <d v="2020-07-25T00:00:00"/>
    <s v="negative"/>
    <n v="12"/>
  </r>
  <r>
    <n v="178"/>
    <s v="734c0b94-6729-44ef-af97-90a3a51a466c"/>
    <x v="1"/>
    <x v="9"/>
    <x v="15"/>
    <d v="2020-07-13T02:38:00"/>
    <s v="positive"/>
    <n v="72"/>
  </r>
  <r>
    <n v="179"/>
    <s v="43da458b-66fe-4723-996c-57dcfad67edf"/>
    <x v="2"/>
    <x v="2"/>
    <x v="8"/>
    <d v="2021-01-13T13:11:00"/>
    <s v="neutral"/>
    <n v="20"/>
  </r>
  <r>
    <n v="180"/>
    <s v="3d02ae44-c8f2-4d2d-a64c-9355a4f46430"/>
    <x v="2"/>
    <x v="10"/>
    <x v="11"/>
    <d v="2021-01-02T16:46:00"/>
    <s v="negative"/>
    <n v="12"/>
  </r>
  <r>
    <n v="181"/>
    <s v="7dc268e5-b50d-4280-82aa-e08af75a8a0a"/>
    <x v="0"/>
    <x v="7"/>
    <x v="10"/>
    <d v="2020-11-26T02:25:00"/>
    <s v="positive"/>
    <n v="45"/>
  </r>
  <r>
    <n v="182"/>
    <s v="d0e55134-c60e-4a05-999c-d7697b4901f0"/>
    <x v="2"/>
    <x v="3"/>
    <x v="14"/>
    <d v="2020-08-25T19:18:00"/>
    <s v="positive"/>
    <n v="70"/>
  </r>
  <r>
    <n v="183"/>
    <s v="ebdf5d36-9ecc-44d7-b641-d33805709452"/>
    <x v="3"/>
    <x v="3"/>
    <x v="6"/>
    <d v="2021-02-01T00:15:00"/>
    <s v="negative"/>
    <n v="5"/>
  </r>
  <r>
    <n v="184"/>
    <s v="1429467d-e8a2-4292-bd46-921e8bd87b30"/>
    <x v="1"/>
    <x v="6"/>
    <x v="7"/>
    <d v="2021-06-04T14:36:00"/>
    <s v="positive"/>
    <n v="65"/>
  </r>
  <r>
    <n v="185"/>
    <s v="f0d1b3ed-f1dd-4a09-b17a-b0f241932fbb"/>
    <x v="3"/>
    <x v="12"/>
    <x v="15"/>
    <d v="2020-08-19T13:38:00"/>
    <s v="positive"/>
    <n v="72"/>
  </r>
  <r>
    <n v="186"/>
    <s v="7d459555-a816-4d20-893c-a002e0a74ce3"/>
    <x v="3"/>
    <x v="0"/>
    <x v="5"/>
    <d v="2021-04-22T02:08:00"/>
    <s v="positive"/>
    <n v="70"/>
  </r>
  <r>
    <n v="187"/>
    <s v="e6b61eab-6879-4618-b189-476f27f02fdd"/>
    <x v="3"/>
    <x v="7"/>
    <x v="9"/>
    <d v="2020-06-26T10:33:00"/>
    <s v="positive"/>
    <n v="75"/>
  </r>
  <r>
    <n v="188"/>
    <s v="d16d21cd-30c7-4b1e-b50c-aff5808fe816"/>
    <x v="0"/>
    <x v="10"/>
    <x v="12"/>
    <d v="2020-08-15T18:16:00"/>
    <s v="positive"/>
    <n v="50"/>
  </r>
  <r>
    <n v="189"/>
    <s v="27ec2b21-a749-4181-b182-150a174fc277"/>
    <x v="2"/>
    <x v="14"/>
    <x v="7"/>
    <d v="2020-11-26T13:42:00"/>
    <s v="positive"/>
    <n v="65"/>
  </r>
  <r>
    <n v="191"/>
    <s v="bac28166-5b8d-4f5d-88da-8c8f9a1c3f5b"/>
    <x v="1"/>
    <x v="2"/>
    <x v="14"/>
    <d v="2021-04-14T00:56:00"/>
    <s v="positive"/>
    <n v="70"/>
  </r>
  <r>
    <n v="192"/>
    <s v="1f466010-5c87-4b81-be83-5856481231fb"/>
    <x v="2"/>
    <x v="5"/>
    <x v="8"/>
    <d v="2020-07-21T21:27:00"/>
    <s v="neutral"/>
    <n v="20"/>
  </r>
  <r>
    <n v="193"/>
    <s v="496645a7-64f7-4c56-94f5-a71671cb262e"/>
    <x v="2"/>
    <x v="4"/>
    <x v="1"/>
    <d v="2021-03-29T06:57:00"/>
    <s v="negative"/>
    <n v="10"/>
  </r>
  <r>
    <n v="194"/>
    <s v="d6d4ec49-4210-44de-9f90-c93dfbeed084"/>
    <x v="1"/>
    <x v="8"/>
    <x v="14"/>
    <d v="2021-05-20T16:11:00"/>
    <s v="positive"/>
    <n v="70"/>
  </r>
  <r>
    <n v="195"/>
    <s v="229d5bad-c1e4-439c-8978-0efdcdfea4d1"/>
    <x v="3"/>
    <x v="2"/>
    <x v="12"/>
    <d v="2020-11-02T06:09:00"/>
    <s v="positive"/>
    <n v="50"/>
  </r>
  <r>
    <n v="196"/>
    <s v="80d4bec9-6441-41a2-be74-0eec3e5317ef"/>
    <x v="1"/>
    <x v="8"/>
    <x v="8"/>
    <d v="2020-10-24T15:37:00"/>
    <s v="neutral"/>
    <n v="20"/>
  </r>
  <r>
    <n v="197"/>
    <s v="457d54ed-e0bf-4574-80e3-561c1bbc4d3e"/>
    <x v="2"/>
    <x v="7"/>
    <x v="13"/>
    <d v="2020-09-07T14:42:00"/>
    <s v="positive"/>
    <n v="60"/>
  </r>
  <r>
    <n v="198"/>
    <s v="57a8bb62-a264-42d4-a1b0-6e4c0f859a5e"/>
    <x v="3"/>
    <x v="3"/>
    <x v="2"/>
    <d v="2021-03-04T02:46:00"/>
    <s v="negative"/>
    <n v="15"/>
  </r>
  <r>
    <n v="199"/>
    <s v="ff883828-a610-492d-8635-8a777eaad25f"/>
    <x v="0"/>
    <x v="11"/>
    <x v="15"/>
    <d v="2021-01-07T14:08:00"/>
    <s v="positive"/>
    <n v="72"/>
  </r>
  <r>
    <n v="200"/>
    <s v="48a824bf-e495-4333-8acf-c800947ec2cd"/>
    <x v="3"/>
    <x v="5"/>
    <x v="4"/>
    <d v="2020-07-06T11:18:00"/>
    <s v="neutral"/>
    <n v="35"/>
  </r>
  <r>
    <n v="201"/>
    <s v="2019333d-2b9c-4a22-904c-d1f1aa9c68bb"/>
    <x v="2"/>
    <x v="2"/>
    <x v="12"/>
    <d v="2021-03-27T04:56:00"/>
    <s v="positive"/>
    <n v="50"/>
  </r>
  <r>
    <n v="202"/>
    <s v="88d65e30-7ca0-4f32-a020-45c4cb3d9632"/>
    <x v="3"/>
    <x v="9"/>
    <x v="10"/>
    <d v="2020-11-21T21:25:00"/>
    <s v="positive"/>
    <n v="45"/>
  </r>
  <r>
    <n v="203"/>
    <s v="05776481-7b58-46d8-abf6-bf4de7831287"/>
    <x v="3"/>
    <x v="9"/>
    <x v="5"/>
    <d v="2020-08-22T01:25:00"/>
    <s v="positive"/>
    <n v="70"/>
  </r>
  <r>
    <n v="204"/>
    <s v="323c35ed-081f-4efd-8bd6-ce5208ceb0ed"/>
    <x v="2"/>
    <x v="14"/>
    <x v="4"/>
    <d v="2021-06-14T11:45:00"/>
    <s v="neutral"/>
    <n v="35"/>
  </r>
  <r>
    <n v="205"/>
    <s v="8b51c05c-a8a2-4a6c-b031-165fb7bac840"/>
    <x v="1"/>
    <x v="4"/>
    <x v="11"/>
    <d v="2020-07-15T19:28:00"/>
    <s v="negative"/>
    <n v="12"/>
  </r>
  <r>
    <n v="206"/>
    <s v="58059956-4cde-4671-9baf-904851731540"/>
    <x v="3"/>
    <x v="11"/>
    <x v="10"/>
    <d v="2021-03-21T14:39:00"/>
    <s v="positive"/>
    <n v="45"/>
  </r>
  <r>
    <n v="207"/>
    <s v="a429d355-8983-40a4-aa2b-c3f47acd5499"/>
    <x v="0"/>
    <x v="13"/>
    <x v="9"/>
    <d v="2021-04-07T03:15:00"/>
    <s v="positive"/>
    <n v="75"/>
  </r>
  <r>
    <n v="208"/>
    <s v="db3e5630-f959-4ce1-a12b-02efa655780e"/>
    <x v="1"/>
    <x v="14"/>
    <x v="5"/>
    <d v="2021-04-24T06:56:00"/>
    <s v="positive"/>
    <n v="70"/>
  </r>
  <r>
    <n v="209"/>
    <s v="c9ab41d2-5728-4d94-b16a-1e9b7af9b21d"/>
    <x v="2"/>
    <x v="13"/>
    <x v="13"/>
    <d v="2020-09-30T14:05:00"/>
    <s v="positive"/>
    <n v="60"/>
  </r>
  <r>
    <n v="210"/>
    <s v="429632b9-88c0-4163-a7ed-4272a04f7838"/>
    <x v="3"/>
    <x v="14"/>
    <x v="13"/>
    <d v="2020-07-19T19:28:00"/>
    <s v="positive"/>
    <n v="60"/>
  </r>
  <r>
    <n v="211"/>
    <s v="281054fd-2b89-4191-92ae-98e1bc0ed51b"/>
    <x v="1"/>
    <x v="10"/>
    <x v="2"/>
    <d v="2021-01-21T07:08:00"/>
    <s v="negative"/>
    <n v="15"/>
  </r>
  <r>
    <n v="212"/>
    <s v="ebdf9868-075e-4fca-a3de-ef7b2cd8f7a1"/>
    <x v="2"/>
    <x v="11"/>
    <x v="2"/>
    <d v="2021-01-31T13:48:00"/>
    <s v="negative"/>
    <n v="15"/>
  </r>
  <r>
    <n v="213"/>
    <s v="8ef185a2-8910-41f5-a109-95c925ebffa0"/>
    <x v="0"/>
    <x v="6"/>
    <x v="6"/>
    <d v="2020-12-24T03:24:00"/>
    <s v="negative"/>
    <n v="5"/>
  </r>
  <r>
    <n v="214"/>
    <s v="839d117b-c764-4930-99f2-a6e4d1b47790"/>
    <x v="2"/>
    <x v="3"/>
    <x v="0"/>
    <d v="2021-05-27T01:44:00"/>
    <s v="negative"/>
    <n v="0"/>
  </r>
  <r>
    <n v="215"/>
    <s v="db672f6f-2f5b-47bd-aed6-bfc22188de4d"/>
    <x v="3"/>
    <x v="5"/>
    <x v="0"/>
    <d v="2021-02-13T04:14:00"/>
    <s v="negative"/>
    <n v="0"/>
  </r>
  <r>
    <n v="216"/>
    <s v="037189e3-18c0-4f6c-a8cc-d6b86d679891"/>
    <x v="2"/>
    <x v="2"/>
    <x v="15"/>
    <d v="2020-07-14T04:36:00"/>
    <s v="positive"/>
    <n v="72"/>
  </r>
  <r>
    <n v="217"/>
    <s v="709b527b-d26f-48f2-91f8-3cdd9702e564"/>
    <x v="1"/>
    <x v="8"/>
    <x v="1"/>
    <d v="2020-07-15T16:03:00"/>
    <s v="negative"/>
    <n v="10"/>
  </r>
  <r>
    <n v="218"/>
    <s v="909cbb46-9789-4e9d-9148-890e5c44a9e2"/>
    <x v="3"/>
    <x v="14"/>
    <x v="12"/>
    <d v="2020-10-08T17:23:00"/>
    <s v="positive"/>
    <n v="50"/>
  </r>
  <r>
    <n v="219"/>
    <s v="ceba816b-72ea-4682-8795-8569a46bb1d6"/>
    <x v="1"/>
    <x v="4"/>
    <x v="13"/>
    <d v="2020-11-12T23:55:00"/>
    <s v="positive"/>
    <n v="60"/>
  </r>
  <r>
    <n v="220"/>
    <s v="1987b43d-bcb9-4ab0-8634-ef3623928e94"/>
    <x v="0"/>
    <x v="11"/>
    <x v="14"/>
    <d v="2021-02-21T05:01:00"/>
    <s v="positive"/>
    <n v="70"/>
  </r>
  <r>
    <n v="221"/>
    <s v="1a69604e-95a0-4b91-8051-f3730b7e009b"/>
    <x v="1"/>
    <x v="10"/>
    <x v="10"/>
    <d v="2020-07-09T08:58:00"/>
    <s v="positive"/>
    <n v="45"/>
  </r>
  <r>
    <n v="222"/>
    <s v="3e64dfe3-e832-4352-a170-9806f64ac507"/>
    <x v="3"/>
    <x v="0"/>
    <x v="15"/>
    <d v="2020-06-26T23:45:00"/>
    <s v="positive"/>
    <n v="72"/>
  </r>
  <r>
    <n v="223"/>
    <s v="30c8a141-2c2e-4272-8854-ff5673509652"/>
    <x v="3"/>
    <x v="15"/>
    <x v="11"/>
    <d v="2020-11-20T13:18:00"/>
    <s v="negative"/>
    <n v="12"/>
  </r>
  <r>
    <n v="224"/>
    <s v="92855e17-5173-4481-a3d2-b9374263f597"/>
    <x v="2"/>
    <x v="10"/>
    <x v="12"/>
    <d v="2021-05-29T21:34:00"/>
    <s v="positive"/>
    <n v="50"/>
  </r>
  <r>
    <n v="225"/>
    <s v="ad08dde0-ec5d-41ef-baed-10c6d66028aa"/>
    <x v="2"/>
    <x v="1"/>
    <x v="8"/>
    <d v="2021-02-22T02:48:00"/>
    <s v="neutral"/>
    <n v="20"/>
  </r>
  <r>
    <n v="226"/>
    <s v="d029d393-b80b-4a56-9450-7645ee42da07"/>
    <x v="1"/>
    <x v="0"/>
    <x v="2"/>
    <d v="2021-01-07T18:39:00"/>
    <s v="negative"/>
    <n v="15"/>
  </r>
  <r>
    <n v="227"/>
    <s v="4ce7258e-3777-42b4-af6a-dd8898c42cfd"/>
    <x v="0"/>
    <x v="9"/>
    <x v="15"/>
    <d v="2020-10-01T15:10:00"/>
    <s v="positive"/>
    <n v="72"/>
  </r>
  <r>
    <n v="228"/>
    <s v="75747dd7-8dad-4f2f-9209-62765223f3af"/>
    <x v="0"/>
    <x v="10"/>
    <x v="6"/>
    <d v="2020-11-21T08:24:00"/>
    <s v="negative"/>
    <n v="5"/>
  </r>
  <r>
    <n v="229"/>
    <s v="b47f0569-8d01-4ac4-a4ed-0fcc94cb96fc"/>
    <x v="3"/>
    <x v="12"/>
    <x v="2"/>
    <d v="2021-04-15T13:50:00"/>
    <s v="negative"/>
    <n v="15"/>
  </r>
  <r>
    <n v="230"/>
    <s v="b1c49557-0623-4fb2-8f22-1453286fedad"/>
    <x v="1"/>
    <x v="0"/>
    <x v="7"/>
    <d v="2020-06-30T01:14:00"/>
    <s v="positive"/>
    <n v="65"/>
  </r>
  <r>
    <n v="231"/>
    <s v="96209724-37a8-475b-b80a-03e96a7c33b1"/>
    <x v="2"/>
    <x v="10"/>
    <x v="14"/>
    <d v="2020-12-01T15:06:00"/>
    <s v="positive"/>
    <n v="70"/>
  </r>
  <r>
    <n v="232"/>
    <s v="bb9dcde7-55bb-4fb8-b349-caa58fb08823"/>
    <x v="2"/>
    <x v="0"/>
    <x v="2"/>
    <d v="2020-11-07T00:47:00"/>
    <s v="negative"/>
    <n v="15"/>
  </r>
  <r>
    <n v="234"/>
    <s v="b7a5e38b-b990-4b8e-aaac-6cc9ee77f3d9"/>
    <x v="1"/>
    <x v="3"/>
    <x v="9"/>
    <d v="2020-06-30T13:08:00"/>
    <s v="positive"/>
    <n v="75"/>
  </r>
  <r>
    <n v="235"/>
    <s v="3dc03a86-f481-42fa-bf43-a7bcf3b6572e"/>
    <x v="3"/>
    <x v="10"/>
    <x v="13"/>
    <d v="2020-08-04T03:09:00"/>
    <s v="positive"/>
    <n v="60"/>
  </r>
  <r>
    <n v="236"/>
    <s v="baf5959e-204c-4acc-838c-87617e79f448"/>
    <x v="2"/>
    <x v="10"/>
    <x v="10"/>
    <d v="2020-07-28T07:01:00"/>
    <s v="positive"/>
    <n v="45"/>
  </r>
  <r>
    <n v="237"/>
    <s v="18a07663-ba3c-4ff9-94d3-bd533aa853c2"/>
    <x v="3"/>
    <x v="13"/>
    <x v="9"/>
    <d v="2020-10-25T02:39:00"/>
    <s v="positive"/>
    <n v="75"/>
  </r>
  <r>
    <n v="238"/>
    <s v="dc78a872-9057-4a8e-9a25-a1c407c1b7c9"/>
    <x v="3"/>
    <x v="15"/>
    <x v="11"/>
    <d v="2020-07-05T03:37:00"/>
    <s v="negative"/>
    <n v="12"/>
  </r>
  <r>
    <n v="239"/>
    <s v="a3d563e1-c7a6-4367-9195-cddc36863735"/>
    <x v="3"/>
    <x v="0"/>
    <x v="5"/>
    <d v="2021-04-28T15:16:00"/>
    <s v="positive"/>
    <n v="70"/>
  </r>
  <r>
    <n v="240"/>
    <s v="350e0d40-e036-459c-9cbe-73e003c33cfa"/>
    <x v="0"/>
    <x v="1"/>
    <x v="8"/>
    <d v="2021-01-31T00:54:00"/>
    <s v="neutral"/>
    <n v="20"/>
  </r>
  <r>
    <n v="241"/>
    <s v="0e2169f4-b881-42d0-b99c-034b32f83504"/>
    <x v="2"/>
    <x v="2"/>
    <x v="15"/>
    <d v="2020-08-29T11:37:00"/>
    <s v="positive"/>
    <n v="72"/>
  </r>
  <r>
    <n v="242"/>
    <s v="60ca0278-5ed6-4669-939b-e6dc2021c07d"/>
    <x v="2"/>
    <x v="1"/>
    <x v="10"/>
    <d v="2020-10-15T12:09:00"/>
    <s v="positive"/>
    <n v="45"/>
  </r>
  <r>
    <n v="243"/>
    <s v="13a4d35c-761c-47a3-b25b-5cc5825d04f2"/>
    <x v="0"/>
    <x v="9"/>
    <x v="7"/>
    <d v="2020-08-02T21:20:00"/>
    <s v="positive"/>
    <n v="65"/>
  </r>
  <r>
    <n v="244"/>
    <s v="062cbf2f-fc22-4357-8890-63e7f13fcd37"/>
    <x v="3"/>
    <x v="11"/>
    <x v="2"/>
    <d v="2020-10-31T21:46:00"/>
    <s v="negative"/>
    <n v="15"/>
  </r>
  <r>
    <n v="245"/>
    <s v="45752c15-a54c-4b0d-8fe3-f39c40f6c8d9"/>
    <x v="0"/>
    <x v="11"/>
    <x v="13"/>
    <d v="2020-10-12T09:40:00"/>
    <s v="positive"/>
    <n v="60"/>
  </r>
  <r>
    <n v="246"/>
    <s v="a3e93c2d-7fb4-4881-994d-ee20ad564924"/>
    <x v="1"/>
    <x v="6"/>
    <x v="14"/>
    <d v="2020-12-12T12:22:00"/>
    <s v="positive"/>
    <n v="70"/>
  </r>
  <r>
    <n v="247"/>
    <s v="5b379d75-649b-426f-b420-4e0b6e4a0e3d"/>
    <x v="1"/>
    <x v="5"/>
    <x v="12"/>
    <d v="2021-01-09T16:37:00"/>
    <s v="positive"/>
    <n v="50"/>
  </r>
  <r>
    <n v="248"/>
    <s v="7fe36d94-8867-4719-9c62-60b077cf5973"/>
    <x v="0"/>
    <x v="9"/>
    <x v="6"/>
    <d v="2020-08-23T04:39:00"/>
    <s v="negative"/>
    <n v="5"/>
  </r>
  <r>
    <n v="249"/>
    <s v="56df8914-9d42-434d-9612-6bb518dd641e"/>
    <x v="1"/>
    <x v="10"/>
    <x v="7"/>
    <d v="2020-12-22T04:20:00"/>
    <s v="positive"/>
    <n v="65"/>
  </r>
  <r>
    <n v="250"/>
    <s v="78461336-26e2-4d0c-ab9a-fefbe419a8dd"/>
    <x v="1"/>
    <x v="4"/>
    <x v="0"/>
    <d v="2020-11-07T08:49:00"/>
    <s v="negative"/>
    <n v="0"/>
  </r>
  <r>
    <n v="251"/>
    <s v="25934ec0-56f1-4fe1-9bf4-d46b1dbb42ad"/>
    <x v="0"/>
    <x v="13"/>
    <x v="15"/>
    <d v="2021-04-17T22:45:00"/>
    <s v="positive"/>
    <n v="72"/>
  </r>
  <r>
    <n v="252"/>
    <s v="637f80dd-2d70-4658-ba5f-8d909b050781"/>
    <x v="1"/>
    <x v="12"/>
    <x v="2"/>
    <d v="2021-04-21T00:21:00"/>
    <s v="negative"/>
    <n v="15"/>
  </r>
  <r>
    <n v="253"/>
    <s v="cb807d6e-079e-417e-adfc-759df6eddfa2"/>
    <x v="2"/>
    <x v="13"/>
    <x v="10"/>
    <d v="2020-07-19T10:33:00"/>
    <s v="positive"/>
    <n v="45"/>
  </r>
  <r>
    <n v="254"/>
    <s v="227a8c57-e5a0-46a8-999d-fcdea42c0905"/>
    <x v="0"/>
    <x v="11"/>
    <x v="10"/>
    <d v="2020-07-06T02:08:00"/>
    <s v="positive"/>
    <n v="45"/>
  </r>
  <r>
    <n v="255"/>
    <s v="94be0dfb-a23a-4426-9c3c-e4db1fd914b5"/>
    <x v="1"/>
    <x v="6"/>
    <x v="7"/>
    <d v="2021-03-26T05:42:00"/>
    <s v="positive"/>
    <n v="65"/>
  </r>
  <r>
    <n v="258"/>
    <s v="590873fc-e921-4396-a173-a43451675afc"/>
    <x v="2"/>
    <x v="12"/>
    <x v="5"/>
    <d v="2020-09-13T11:24:00"/>
    <s v="positive"/>
    <n v="70"/>
  </r>
  <r>
    <n v="259"/>
    <s v="b4c71928-99f0-4f1e-bdff-3d99c16113ac"/>
    <x v="1"/>
    <x v="9"/>
    <x v="11"/>
    <d v="2021-01-28T21:06:00"/>
    <s v="negative"/>
    <n v="12"/>
  </r>
  <r>
    <n v="260"/>
    <s v="c7b02507-18a2-4169-91f1-4fc727c8bc03"/>
    <x v="2"/>
    <x v="4"/>
    <x v="8"/>
    <d v="2021-01-20T01:15:00"/>
    <s v="neutral"/>
    <n v="20"/>
  </r>
  <r>
    <n v="261"/>
    <s v="70b0202f-cd58-42fe-acd9-7b2f8cf9e7c6"/>
    <x v="1"/>
    <x v="3"/>
    <x v="9"/>
    <d v="2020-09-03T01:15:00"/>
    <s v="positive"/>
    <n v="75"/>
  </r>
  <r>
    <n v="262"/>
    <s v="2677e7fa-4c0e-44c5-9d4c-66615a42e86f"/>
    <x v="0"/>
    <x v="4"/>
    <x v="11"/>
    <d v="2021-01-09T10:46:00"/>
    <s v="negative"/>
    <n v="12"/>
  </r>
  <r>
    <n v="263"/>
    <s v="4b10b6a2-d8ad-4f48-835a-e0ec47e7e72c"/>
    <x v="0"/>
    <x v="11"/>
    <x v="8"/>
    <d v="2020-09-19T22:29:00"/>
    <s v="neutral"/>
    <n v="20"/>
  </r>
  <r>
    <n v="264"/>
    <s v="990ad477-b9eb-4ea6-9ec8-3f941f53b758"/>
    <x v="3"/>
    <x v="14"/>
    <x v="9"/>
    <d v="2021-05-29T07:21:00"/>
    <s v="positive"/>
    <n v="75"/>
  </r>
  <r>
    <n v="265"/>
    <s v="2240bbde-db67-4d73-b885-f0117b4b2080"/>
    <x v="1"/>
    <x v="2"/>
    <x v="11"/>
    <d v="2021-05-15T19:04:00"/>
    <s v="negative"/>
    <n v="12"/>
  </r>
  <r>
    <n v="266"/>
    <s v="8338222c-c31f-40f3-883c-44125f36bae8"/>
    <x v="1"/>
    <x v="11"/>
    <x v="10"/>
    <d v="2020-08-15T12:27:00"/>
    <s v="positive"/>
    <n v="45"/>
  </r>
  <r>
    <n v="267"/>
    <s v="59bb59ce-776b-4d28-85ee-c0d71c690b6a"/>
    <x v="3"/>
    <x v="14"/>
    <x v="0"/>
    <d v="2021-03-31T15:51:00"/>
    <s v="negative"/>
    <n v="0"/>
  </r>
  <r>
    <n v="268"/>
    <s v="bb3901bd-a3d9-4f45-8b0c-0548c36385d2"/>
    <x v="3"/>
    <x v="10"/>
    <x v="4"/>
    <d v="2021-02-15T03:32:00"/>
    <s v="neutral"/>
    <n v="35"/>
  </r>
  <r>
    <n v="269"/>
    <s v="b814490f-ff17-4f98-8fb0-cade9c2d8e61"/>
    <x v="2"/>
    <x v="15"/>
    <x v="2"/>
    <d v="2021-03-29T19:03:00"/>
    <s v="negative"/>
    <n v="15"/>
  </r>
  <r>
    <n v="270"/>
    <s v="72878c11-38cc-4442-bc81-7eeef47c531c"/>
    <x v="2"/>
    <x v="14"/>
    <x v="2"/>
    <d v="2020-07-29T10:40:00"/>
    <s v="negative"/>
    <n v="15"/>
  </r>
  <r>
    <n v="271"/>
    <s v="b50871e0-183e-4a1d-884b-f20fb271041b"/>
    <x v="0"/>
    <x v="3"/>
    <x v="6"/>
    <d v="2021-05-08T13:47:00"/>
    <s v="negative"/>
    <n v="5"/>
  </r>
  <r>
    <n v="272"/>
    <s v="5163acf9-9bde-4f09-81e2-d8711e774360"/>
    <x v="3"/>
    <x v="0"/>
    <x v="13"/>
    <d v="2020-11-06T02:36:00"/>
    <s v="positive"/>
    <n v="60"/>
  </r>
  <r>
    <n v="273"/>
    <s v="802a8533-3051-4e2c-ad30-7751ece5d514"/>
    <x v="3"/>
    <x v="2"/>
    <x v="9"/>
    <d v="2020-07-25T16:31:00"/>
    <s v="positive"/>
    <n v="75"/>
  </r>
  <r>
    <n v="274"/>
    <s v="8f12f846-7528-4516-aa7c-f937d868c904"/>
    <x v="2"/>
    <x v="15"/>
    <x v="11"/>
    <d v="2020-12-04T00:56:00"/>
    <s v="negative"/>
    <n v="12"/>
  </r>
  <r>
    <n v="275"/>
    <s v="35489ad9-c3b5-4fcd-a6c0-9f2c667c55a8"/>
    <x v="0"/>
    <x v="12"/>
    <x v="9"/>
    <d v="2020-09-22T02:08:00"/>
    <s v="positive"/>
    <n v="75"/>
  </r>
  <r>
    <n v="276"/>
    <s v="636e6499-b670-4cd4-a829-2c4c9e07db2a"/>
    <x v="0"/>
    <x v="5"/>
    <x v="6"/>
    <d v="2020-07-05T05:50:00"/>
    <s v="negative"/>
    <n v="5"/>
  </r>
  <r>
    <n v="277"/>
    <s v="2363df47-ee8b-433d-bbfc-34d5ac57e2aa"/>
    <x v="3"/>
    <x v="9"/>
    <x v="14"/>
    <d v="2020-10-20T12:11:00"/>
    <s v="positive"/>
    <n v="70"/>
  </r>
  <r>
    <n v="278"/>
    <s v="ac120787-f331-497f-8733-7cd63dfd36b6"/>
    <x v="2"/>
    <x v="15"/>
    <x v="13"/>
    <d v="2021-01-11T06:02:00"/>
    <s v="positive"/>
    <n v="60"/>
  </r>
  <r>
    <n v="279"/>
    <s v="9ec9b340-df2d-472f-9a7f-80b4790788e6"/>
    <x v="0"/>
    <x v="9"/>
    <x v="14"/>
    <d v="2021-02-28T07:51:00"/>
    <s v="positive"/>
    <n v="70"/>
  </r>
  <r>
    <n v="280"/>
    <s v="5c38166c-8305-4227-ad54-bad36df2a57a"/>
    <x v="1"/>
    <x v="10"/>
    <x v="10"/>
    <d v="2020-12-06T13:45:00"/>
    <s v="positive"/>
    <n v="45"/>
  </r>
  <r>
    <n v="281"/>
    <s v="da8f7258-6757-4a7e-892e-a16b925ef83b"/>
    <x v="0"/>
    <x v="3"/>
    <x v="4"/>
    <d v="2021-05-05T09:54:00"/>
    <s v="neutral"/>
    <n v="35"/>
  </r>
  <r>
    <n v="282"/>
    <s v="e3c37598-5a41-471c-a65b-e0e1bef2f3ec"/>
    <x v="3"/>
    <x v="8"/>
    <x v="3"/>
    <d v="2020-08-27T18:36:00"/>
    <s v="positive"/>
    <n v="30"/>
  </r>
  <r>
    <n v="283"/>
    <s v="ecbba40a-93f2-470a-b565-938f61f527a7"/>
    <x v="3"/>
    <x v="6"/>
    <x v="13"/>
    <d v="2020-10-15T01:29:00"/>
    <s v="positive"/>
    <n v="60"/>
  </r>
  <r>
    <n v="284"/>
    <s v="05805658-8744-4cc4-825d-cbfed0ecea7c"/>
    <x v="0"/>
    <x v="1"/>
    <x v="4"/>
    <d v="2021-01-15T11:33:00"/>
    <s v="neutral"/>
    <n v="35"/>
  </r>
  <r>
    <n v="285"/>
    <s v="962e5969-cd65-4670-a2ae-b0266908426b"/>
    <x v="2"/>
    <x v="12"/>
    <x v="10"/>
    <d v="2021-03-01T20:26:00"/>
    <s v="positive"/>
    <n v="45"/>
  </r>
  <r>
    <n v="286"/>
    <s v="6fc7f722-0a93-4420-8376-09d6536ecef8"/>
    <x v="2"/>
    <x v="10"/>
    <x v="4"/>
    <d v="2020-11-28T02:11:00"/>
    <s v="neutral"/>
    <n v="35"/>
  </r>
  <r>
    <n v="287"/>
    <s v="1601a6f1-4b94-44ed-b9a1-6f64a1a82e9a"/>
    <x v="2"/>
    <x v="10"/>
    <x v="13"/>
    <d v="2020-06-26T19:05:00"/>
    <s v="positive"/>
    <n v="60"/>
  </r>
  <r>
    <n v="288"/>
    <s v="e611ee64-7ada-428d-aa37-94c8c0782a91"/>
    <x v="2"/>
    <x v="3"/>
    <x v="5"/>
    <d v="2020-12-30T13:37:00"/>
    <s v="positive"/>
    <n v="70"/>
  </r>
  <r>
    <n v="289"/>
    <s v="e96d9fcb-b5be-4382-b809-6315dbe6f89a"/>
    <x v="0"/>
    <x v="8"/>
    <x v="9"/>
    <d v="2021-02-14T21:15:00"/>
    <s v="positive"/>
    <n v="75"/>
  </r>
  <r>
    <n v="290"/>
    <s v="a7a7c909-15cb-4719-835b-cc9f835feb50"/>
    <x v="2"/>
    <x v="14"/>
    <x v="5"/>
    <d v="2021-03-27T20:07:00"/>
    <s v="positive"/>
    <n v="70"/>
  </r>
  <r>
    <n v="291"/>
    <s v="77099957-1551-435e-b386-704d8b91a46e"/>
    <x v="3"/>
    <x v="3"/>
    <x v="1"/>
    <d v="2020-08-23T07:38:00"/>
    <s v="negative"/>
    <n v="10"/>
  </r>
  <r>
    <n v="292"/>
    <s v="760e026f-8373-4aa4-acb5-03eb102fc733"/>
    <x v="3"/>
    <x v="2"/>
    <x v="13"/>
    <d v="2020-11-09T08:23:00"/>
    <s v="positive"/>
    <n v="60"/>
  </r>
  <r>
    <n v="293"/>
    <s v="5c7fa152-9628-471d-b715-84e15c4b5d38"/>
    <x v="3"/>
    <x v="8"/>
    <x v="6"/>
    <d v="2021-05-12T20:45:00"/>
    <s v="negative"/>
    <n v="5"/>
  </r>
  <r>
    <n v="294"/>
    <s v="25948d39-4549-4ead-be71-6a571bd56fe1"/>
    <x v="3"/>
    <x v="7"/>
    <x v="6"/>
    <d v="2021-04-15T13:23:00"/>
    <s v="negative"/>
    <n v="5"/>
  </r>
  <r>
    <n v="295"/>
    <s v="d03efe68-5986-48c4-8767-93b8f5881004"/>
    <x v="2"/>
    <x v="14"/>
    <x v="4"/>
    <d v="2020-08-16T22:58:00"/>
    <s v="neutral"/>
    <n v="35"/>
  </r>
  <r>
    <n v="296"/>
    <s v="678dd299-afc6-4e35-890d-38a016cfdeff"/>
    <x v="1"/>
    <x v="6"/>
    <x v="0"/>
    <d v="2020-09-11T16:22:00"/>
    <s v="negative"/>
    <n v="0"/>
  </r>
  <r>
    <n v="297"/>
    <s v="4bdd31e0-2f59-4262-bcbe-546678a3d203"/>
    <x v="0"/>
    <x v="0"/>
    <x v="10"/>
    <d v="2021-04-13T01:43:00"/>
    <s v="positive"/>
    <n v="45"/>
  </r>
  <r>
    <n v="298"/>
    <s v="11b96207-c1c5-4083-948d-2942684aae0d"/>
    <x v="0"/>
    <x v="12"/>
    <x v="5"/>
    <d v="2020-12-13T15:59:00"/>
    <s v="positive"/>
    <n v="70"/>
  </r>
  <r>
    <n v="299"/>
    <s v="51a26a10-6973-4882-aa88-98b53978ce01"/>
    <x v="3"/>
    <x v="13"/>
    <x v="1"/>
    <d v="2020-12-03T08:08:00"/>
    <s v="negative"/>
    <n v="10"/>
  </r>
  <r>
    <n v="300"/>
    <s v="693b5f91-52b1-4464-916c-91adccbec996"/>
    <x v="0"/>
    <x v="15"/>
    <x v="0"/>
    <d v="2020-10-13T16:31:00"/>
    <s v="negative"/>
    <n v="0"/>
  </r>
  <r>
    <n v="301"/>
    <s v="4898f7e1-1431-4e9c-a444-dbea02d58f85"/>
    <x v="2"/>
    <x v="2"/>
    <x v="14"/>
    <d v="2020-12-04T10:04:00"/>
    <s v="positive"/>
    <n v="70"/>
  </r>
  <r>
    <n v="302"/>
    <s v="8ea001b0-f13b-420f-b0f2-0cc35bdcd152"/>
    <x v="1"/>
    <x v="12"/>
    <x v="4"/>
    <d v="2021-01-25T11:00:00"/>
    <s v="neutral"/>
    <n v="35"/>
  </r>
  <r>
    <n v="303"/>
    <s v="42afb980-6f27-40d3-962e-bff8eada090f"/>
    <x v="2"/>
    <x v="15"/>
    <x v="6"/>
    <d v="2021-05-04T19:40:00"/>
    <s v="negative"/>
    <n v="5"/>
  </r>
  <r>
    <n v="304"/>
    <s v="70a9e79f-ca7b-48e1-b521-c1d16cb2e36d"/>
    <x v="2"/>
    <x v="11"/>
    <x v="0"/>
    <d v="2020-07-23T19:31:00"/>
    <s v="negative"/>
    <n v="0"/>
  </r>
  <r>
    <n v="306"/>
    <s v="581634a6-14c7-4c0a-8c7f-34238e58cf6a"/>
    <x v="2"/>
    <x v="13"/>
    <x v="7"/>
    <d v="2021-01-06T06:08:00"/>
    <s v="positive"/>
    <n v="65"/>
  </r>
  <r>
    <n v="307"/>
    <s v="1e773c55-ec7e-47f2-916d-98d0b778a048"/>
    <x v="0"/>
    <x v="2"/>
    <x v="11"/>
    <d v="2020-10-21T03:48:00"/>
    <s v="negative"/>
    <n v="12"/>
  </r>
  <r>
    <n v="308"/>
    <s v="c63235b6-aad7-42ff-96ba-978e47a6c5fc"/>
    <x v="2"/>
    <x v="8"/>
    <x v="11"/>
    <d v="2021-02-23T22:36:00"/>
    <s v="negative"/>
    <n v="12"/>
  </r>
  <r>
    <n v="309"/>
    <s v="194f1ad7-43bf-4cdd-a01b-e6947df47403"/>
    <x v="2"/>
    <x v="8"/>
    <x v="9"/>
    <d v="2021-01-26T01:00:00"/>
    <s v="positive"/>
    <n v="75"/>
  </r>
  <r>
    <n v="310"/>
    <s v="85e013ce-3474-4c9a-a4ea-7b726a29baae"/>
    <x v="2"/>
    <x v="14"/>
    <x v="4"/>
    <d v="2020-12-18T14:07:00"/>
    <s v="neutral"/>
    <n v="35"/>
  </r>
  <r>
    <n v="311"/>
    <s v="212b7926-c743-45d9-85f2-63e0e8f85208"/>
    <x v="0"/>
    <x v="4"/>
    <x v="8"/>
    <d v="2021-05-23T23:27:00"/>
    <s v="neutral"/>
    <n v="20"/>
  </r>
  <r>
    <n v="312"/>
    <s v="cb14a57b-9a8e-4694-9516-5a7d2ec41438"/>
    <x v="2"/>
    <x v="5"/>
    <x v="11"/>
    <d v="2020-10-31T03:17:00"/>
    <s v="negative"/>
    <n v="12"/>
  </r>
  <r>
    <n v="313"/>
    <s v="f5d6cb3a-923b-45fb-857a-7250b679625e"/>
    <x v="1"/>
    <x v="9"/>
    <x v="8"/>
    <d v="2021-02-20T20:02:00"/>
    <s v="neutral"/>
    <n v="20"/>
  </r>
  <r>
    <n v="314"/>
    <s v="9a5951a5-a36f-404e-a746-f6023c160fc0"/>
    <x v="2"/>
    <x v="7"/>
    <x v="9"/>
    <d v="2020-10-28T13:14:00"/>
    <s v="positive"/>
    <n v="75"/>
  </r>
  <r>
    <n v="315"/>
    <s v="26ea4466-0d88-482a-afab-e502beb4a316"/>
    <x v="1"/>
    <x v="10"/>
    <x v="4"/>
    <d v="2020-08-30T00:08:00"/>
    <s v="neutral"/>
    <n v="35"/>
  </r>
  <r>
    <n v="316"/>
    <s v="9ee8836d-af4b-46ad-8869-4e0b1dedff7d"/>
    <x v="3"/>
    <x v="8"/>
    <x v="0"/>
    <d v="2020-12-08T13:12:00"/>
    <s v="negative"/>
    <n v="0"/>
  </r>
  <r>
    <n v="317"/>
    <s v="b81f446e-be9b-4fff-8faf-7732c6306c75"/>
    <x v="3"/>
    <x v="3"/>
    <x v="2"/>
    <d v="2020-11-04T21:06:00"/>
    <s v="negative"/>
    <n v="15"/>
  </r>
  <r>
    <n v="318"/>
    <s v="d72ea14e-16fb-4e2d-acf1-59a29dfa21df"/>
    <x v="3"/>
    <x v="6"/>
    <x v="2"/>
    <d v="2020-08-24T13:48:00"/>
    <s v="negative"/>
    <n v="15"/>
  </r>
  <r>
    <n v="319"/>
    <s v="a059c110-6fab-4a4f-9482-eaf2c269911e"/>
    <x v="2"/>
    <x v="2"/>
    <x v="0"/>
    <d v="2021-01-05T13:15:00"/>
    <s v="negative"/>
    <n v="0"/>
  </r>
  <r>
    <n v="320"/>
    <s v="b90bb1f2-9dbf-4802-a0e2-103dac50d272"/>
    <x v="1"/>
    <x v="10"/>
    <x v="15"/>
    <d v="2021-02-28T09:21:00"/>
    <s v="positive"/>
    <n v="72"/>
  </r>
  <r>
    <n v="321"/>
    <s v="e501d99e-9e52-4c26-b33a-edba700be4e7"/>
    <x v="2"/>
    <x v="3"/>
    <x v="1"/>
    <d v="2020-09-22T04:09:00"/>
    <s v="negative"/>
    <n v="10"/>
  </r>
  <r>
    <n v="322"/>
    <s v="31f3802a-fe3d-441c-8732-102bd39f6db5"/>
    <x v="3"/>
    <x v="7"/>
    <x v="0"/>
    <d v="2020-11-08T02:43:00"/>
    <s v="negative"/>
    <n v="0"/>
  </r>
  <r>
    <n v="323"/>
    <s v="4b582733-141e-488f-8d02-3c4b149815a5"/>
    <x v="0"/>
    <x v="10"/>
    <x v="7"/>
    <d v="2020-10-26T11:48:00"/>
    <s v="positive"/>
    <n v="65"/>
  </r>
  <r>
    <n v="324"/>
    <s v="4e659bd8-44b6-41a3-893c-c528474a29c9"/>
    <x v="1"/>
    <x v="11"/>
    <x v="13"/>
    <d v="2020-11-04T14:58:00"/>
    <s v="positive"/>
    <n v="60"/>
  </r>
  <r>
    <n v="325"/>
    <s v="8866b759-c55c-4fd3-9753-8a69265c481e"/>
    <x v="1"/>
    <x v="7"/>
    <x v="7"/>
    <d v="2021-05-31T01:24:00"/>
    <s v="positive"/>
    <n v="65"/>
  </r>
  <r>
    <n v="326"/>
    <s v="915505a1-6d75-4894-8200-0f088c19431b"/>
    <x v="1"/>
    <x v="3"/>
    <x v="4"/>
    <d v="2021-03-07T06:31:00"/>
    <s v="neutral"/>
    <n v="35"/>
  </r>
  <r>
    <n v="327"/>
    <s v="eec5dae8-e4d0-4b15-80a9-ac55352cb5ca"/>
    <x v="2"/>
    <x v="3"/>
    <x v="10"/>
    <d v="2021-06-17T23:27:00"/>
    <s v="positive"/>
    <n v="45"/>
  </r>
  <r>
    <n v="328"/>
    <s v="3ce1063a-2277-4285-97b0-9bd53a941cd7"/>
    <x v="2"/>
    <x v="9"/>
    <x v="10"/>
    <d v="2020-07-27T23:54:00"/>
    <s v="positive"/>
    <n v="45"/>
  </r>
  <r>
    <n v="329"/>
    <s v="42d062ec-2107-4fbe-9a77-2e00c67a7d63"/>
    <x v="2"/>
    <x v="15"/>
    <x v="0"/>
    <d v="2021-04-19T01:45:00"/>
    <s v="negative"/>
    <n v="0"/>
  </r>
  <r>
    <n v="330"/>
    <s v="1089b539-bbb6-4ef7-ba3e-a15af2bc5f42"/>
    <x v="0"/>
    <x v="2"/>
    <x v="12"/>
    <d v="2020-10-05T13:55:00"/>
    <s v="positive"/>
    <n v="50"/>
  </r>
  <r>
    <n v="331"/>
    <s v="2d10f5b0-c590-429f-8b68-52c239617d26"/>
    <x v="2"/>
    <x v="1"/>
    <x v="9"/>
    <d v="2020-09-28T08:49:00"/>
    <s v="positive"/>
    <n v="75"/>
  </r>
  <r>
    <n v="332"/>
    <s v="e75a100d-18a9-47a5-9554-1843ed350dc9"/>
    <x v="3"/>
    <x v="3"/>
    <x v="1"/>
    <d v="2021-02-25T04:02:00"/>
    <s v="negative"/>
    <n v="10"/>
  </r>
  <r>
    <n v="333"/>
    <s v="cb0bd265-610e-4d5f-bc00-1732f58562dc"/>
    <x v="2"/>
    <x v="7"/>
    <x v="13"/>
    <d v="2020-12-24T22:31:00"/>
    <s v="positive"/>
    <n v="60"/>
  </r>
  <r>
    <n v="334"/>
    <s v="b2344491-76af-4b2c-b569-e9af85298b30"/>
    <x v="1"/>
    <x v="15"/>
    <x v="13"/>
    <d v="2021-06-15T12:15:00"/>
    <s v="positive"/>
    <n v="60"/>
  </r>
  <r>
    <n v="335"/>
    <s v="178f85a7-c2d1-4127-94d2-30adf96ae7fd"/>
    <x v="0"/>
    <x v="7"/>
    <x v="1"/>
    <d v="2021-05-03T23:10:00"/>
    <s v="negative"/>
    <n v="10"/>
  </r>
  <r>
    <n v="336"/>
    <s v="89cf06bc-e921-4cfd-bd16-d071757d90a2"/>
    <x v="1"/>
    <x v="14"/>
    <x v="10"/>
    <d v="2021-02-12T04:23:00"/>
    <s v="positive"/>
    <n v="45"/>
  </r>
  <r>
    <n v="337"/>
    <s v="a39e8a86-63e3-4dcc-8561-4a0b7006df53"/>
    <x v="1"/>
    <x v="1"/>
    <x v="15"/>
    <d v="2020-08-31T00:39:00"/>
    <s v="positive"/>
    <n v="72"/>
  </r>
  <r>
    <n v="338"/>
    <s v="16fb5dcb-4349-4831-acf2-8c116ad7dae5"/>
    <x v="3"/>
    <x v="1"/>
    <x v="8"/>
    <d v="2021-01-11T08:47:00"/>
    <s v="neutral"/>
    <n v="20"/>
  </r>
  <r>
    <n v="339"/>
    <s v="0d5eb9fd-879d-4716-aebc-840f7b1b7e9f"/>
    <x v="2"/>
    <x v="4"/>
    <x v="9"/>
    <d v="2020-08-02T20:28:00"/>
    <s v="positive"/>
    <n v="75"/>
  </r>
  <r>
    <n v="340"/>
    <s v="e4827a5c-c604-4aad-b7ed-b396b3601b74"/>
    <x v="0"/>
    <x v="11"/>
    <x v="0"/>
    <d v="2020-10-18T12:49:00"/>
    <s v="negative"/>
    <n v="0"/>
  </r>
  <r>
    <n v="341"/>
    <s v="abecd821-ad3d-43b0-a550-aadd9d267072"/>
    <x v="1"/>
    <x v="8"/>
    <x v="4"/>
    <d v="2021-03-28T08:08:00"/>
    <s v="neutral"/>
    <n v="35"/>
  </r>
  <r>
    <n v="342"/>
    <s v="0289b7bc-bc95-4f1d-83fe-9ca662194158"/>
    <x v="3"/>
    <x v="8"/>
    <x v="9"/>
    <d v="2021-02-11T04:02:00"/>
    <s v="positive"/>
    <n v="75"/>
  </r>
  <r>
    <n v="343"/>
    <s v="3a7b85dd-717e-4460-8144-498fdbc9380c"/>
    <x v="1"/>
    <x v="11"/>
    <x v="13"/>
    <d v="2020-08-12T23:43:00"/>
    <s v="positive"/>
    <n v="60"/>
  </r>
  <r>
    <n v="344"/>
    <s v="03e51c25-cba9-471b-b627-f15550b83fca"/>
    <x v="2"/>
    <x v="13"/>
    <x v="2"/>
    <d v="2021-01-07T02:48:00"/>
    <s v="negative"/>
    <n v="15"/>
  </r>
  <r>
    <n v="345"/>
    <s v="daeddfcc-c030-4674-8317-56a23ab81799"/>
    <x v="3"/>
    <x v="14"/>
    <x v="3"/>
    <d v="2020-10-27T03:58:00"/>
    <s v="positive"/>
    <n v="30"/>
  </r>
  <r>
    <n v="346"/>
    <s v="71246f1e-0b64-4922-a6ae-c86c446837be"/>
    <x v="1"/>
    <x v="0"/>
    <x v="2"/>
    <d v="2021-02-19T00:55:00"/>
    <s v="negative"/>
    <n v="15"/>
  </r>
  <r>
    <n v="347"/>
    <s v="41bc0418-db4b-48b4-ada6-18eda999cd25"/>
    <x v="1"/>
    <x v="9"/>
    <x v="9"/>
    <d v="2021-06-08T10:45:00"/>
    <s v="positive"/>
    <n v="75"/>
  </r>
  <r>
    <n v="348"/>
    <s v="31d142d9-4557-4613-bce5-cfe63cd0a3cf"/>
    <x v="0"/>
    <x v="5"/>
    <x v="12"/>
    <d v="2020-10-18T04:17:00"/>
    <s v="positive"/>
    <n v="50"/>
  </r>
  <r>
    <n v="349"/>
    <s v="77f0131d-a06e-40d6-8f6d-a64c0491d1b5"/>
    <x v="3"/>
    <x v="0"/>
    <x v="9"/>
    <d v="2020-11-05T13:54:00"/>
    <s v="positive"/>
    <n v="75"/>
  </r>
  <r>
    <n v="350"/>
    <s v="ad5ddd13-b8ea-4174-ad71-da1663c7f959"/>
    <x v="1"/>
    <x v="1"/>
    <x v="10"/>
    <d v="2020-08-16T12:12:00"/>
    <s v="positive"/>
    <n v="45"/>
  </r>
  <r>
    <n v="351"/>
    <s v="447954af-c2c0-4546-881c-3ba1cb104209"/>
    <x v="3"/>
    <x v="8"/>
    <x v="2"/>
    <d v="2020-10-14T14:55:00"/>
    <s v="negative"/>
    <n v="15"/>
  </r>
  <r>
    <n v="352"/>
    <s v="a8d3e5b8-7838-477c-82ce-4c90029e56ce"/>
    <x v="0"/>
    <x v="6"/>
    <x v="4"/>
    <d v="2021-04-01T12:04:00"/>
    <s v="neutral"/>
    <n v="35"/>
  </r>
  <r>
    <n v="353"/>
    <s v="a412c4fa-42c9-4bd8-a2d7-1ad1dcbe9615"/>
    <x v="1"/>
    <x v="4"/>
    <x v="12"/>
    <d v="2020-09-25T06:17:00"/>
    <s v="positive"/>
    <n v="50"/>
  </r>
  <r>
    <n v="355"/>
    <s v="0c042b6c-725e-4591-a666-cf32c5ec7cc8"/>
    <x v="3"/>
    <x v="6"/>
    <x v="10"/>
    <d v="2021-03-03T18:40:00"/>
    <s v="positive"/>
    <n v="45"/>
  </r>
  <r>
    <n v="357"/>
    <s v="cebae43b-4f77-4689-86e0-66fb107d5eef"/>
    <x v="2"/>
    <x v="15"/>
    <x v="3"/>
    <d v="2020-10-30T03:52:00"/>
    <s v="positive"/>
    <n v="30"/>
  </r>
  <r>
    <n v="358"/>
    <s v="7e2e14e2-79eb-41d0-8d5f-eba20460f049"/>
    <x v="0"/>
    <x v="4"/>
    <x v="12"/>
    <d v="2021-02-12T05:48:00"/>
    <s v="positive"/>
    <n v="50"/>
  </r>
  <r>
    <n v="359"/>
    <s v="34cb120b-853b-4788-8978-a3544449136b"/>
    <x v="0"/>
    <x v="2"/>
    <x v="0"/>
    <d v="2021-02-08T03:28:00"/>
    <s v="negative"/>
    <n v="0"/>
  </r>
  <r>
    <n v="360"/>
    <s v="e4fd43f5-c0cb-47cd-bc41-1e07a8081323"/>
    <x v="2"/>
    <x v="5"/>
    <x v="3"/>
    <d v="2021-04-02T07:49:00"/>
    <s v="positive"/>
    <n v="30"/>
  </r>
  <r>
    <n v="361"/>
    <s v="e4306fd4-391c-4016-8b5f-98594bb647a0"/>
    <x v="3"/>
    <x v="0"/>
    <x v="11"/>
    <d v="2020-06-30T05:53:00"/>
    <s v="negative"/>
    <n v="12"/>
  </r>
  <r>
    <n v="362"/>
    <s v="697af362-e84b-4429-b4ea-4123c6ab44ba"/>
    <x v="1"/>
    <x v="7"/>
    <x v="11"/>
    <d v="2020-10-22T23:10:00"/>
    <s v="negative"/>
    <n v="12"/>
  </r>
  <r>
    <n v="363"/>
    <s v="8f640e2f-27bc-46cc-a43a-f750e357fc35"/>
    <x v="1"/>
    <x v="5"/>
    <x v="8"/>
    <d v="2021-06-16T13:46:00"/>
    <s v="neutral"/>
    <n v="20"/>
  </r>
  <r>
    <n v="364"/>
    <s v="f2143553-d9cd-4d8d-8276-98557a0054af"/>
    <x v="0"/>
    <x v="3"/>
    <x v="5"/>
    <d v="2020-08-10T13:42:00"/>
    <s v="positive"/>
    <n v="70"/>
  </r>
  <r>
    <n v="366"/>
    <s v="ad8bc9be-50a3-491a-b240-49b8f573238e"/>
    <x v="2"/>
    <x v="5"/>
    <x v="15"/>
    <d v="2020-07-26T19:34:00"/>
    <s v="positive"/>
    <n v="72"/>
  </r>
  <r>
    <n v="367"/>
    <s v="54acd843-1e09-4b30-a80a-b9e0295ff269"/>
    <x v="2"/>
    <x v="8"/>
    <x v="3"/>
    <d v="2020-12-12T15:31:00"/>
    <s v="positive"/>
    <n v="30"/>
  </r>
  <r>
    <n v="368"/>
    <s v="972b6e82-421f-43f6-905c-2168933de18f"/>
    <x v="1"/>
    <x v="14"/>
    <x v="14"/>
    <d v="2020-08-21T15:22:00"/>
    <s v="positive"/>
    <n v="70"/>
  </r>
  <r>
    <n v="369"/>
    <s v="f6c9e663-620c-4d18-9494-7eea83fbf4b7"/>
    <x v="3"/>
    <x v="14"/>
    <x v="8"/>
    <d v="2021-05-31T20:37:00"/>
    <s v="neutral"/>
    <n v="20"/>
  </r>
  <r>
    <n v="370"/>
    <s v="78c7c5a7-5de4-469e-8460-49e8e491bde6"/>
    <x v="2"/>
    <x v="6"/>
    <x v="8"/>
    <d v="2021-02-14T06:00:00"/>
    <s v="neutral"/>
    <n v="20"/>
  </r>
  <r>
    <n v="371"/>
    <s v="d75016e9-9817-47e7-a2f9-dbfae392d3d6"/>
    <x v="2"/>
    <x v="15"/>
    <x v="0"/>
    <d v="2021-02-15T20:35:00"/>
    <s v="negative"/>
    <n v="0"/>
  </r>
  <r>
    <n v="373"/>
    <s v="46bd9a52-6547-457f-87fa-0e434e5bc61c"/>
    <x v="0"/>
    <x v="10"/>
    <x v="6"/>
    <d v="2020-09-08T14:01:00"/>
    <s v="negative"/>
    <n v="5"/>
  </r>
  <r>
    <n v="374"/>
    <s v="bc1f22da-d7b2-49d8-a6f1-1132776b4b18"/>
    <x v="0"/>
    <x v="15"/>
    <x v="11"/>
    <d v="2020-10-28T07:37:00"/>
    <s v="negative"/>
    <n v="12"/>
  </r>
  <r>
    <n v="375"/>
    <s v="501b2f88-999b-4ad9-b2f5-4b9c36a31259"/>
    <x v="0"/>
    <x v="3"/>
    <x v="3"/>
    <d v="2020-11-21T19:53:00"/>
    <s v="positive"/>
    <n v="30"/>
  </r>
  <r>
    <n v="376"/>
    <s v="df15da28-c038-4d0c-a63a-eac77f650ee3"/>
    <x v="3"/>
    <x v="8"/>
    <x v="2"/>
    <d v="2020-10-16T22:41:00"/>
    <s v="negative"/>
    <n v="15"/>
  </r>
  <r>
    <n v="377"/>
    <s v="0da2523f-acc4-4687-9844-45eaa5e90c65"/>
    <x v="1"/>
    <x v="1"/>
    <x v="6"/>
    <d v="2021-01-08T12:46:00"/>
    <s v="negative"/>
    <n v="5"/>
  </r>
  <r>
    <n v="378"/>
    <s v="bc9cc9ed-3e90-4fef-a1e8-d54b31e88f30"/>
    <x v="0"/>
    <x v="0"/>
    <x v="14"/>
    <d v="2020-09-07T06:55:00"/>
    <s v="positive"/>
    <n v="70"/>
  </r>
  <r>
    <n v="379"/>
    <s v="b6ecb09e-a706-4589-bb75-70cb1cc590eb"/>
    <x v="0"/>
    <x v="15"/>
    <x v="6"/>
    <d v="2021-01-26T16:14:00"/>
    <s v="negative"/>
    <n v="5"/>
  </r>
  <r>
    <n v="380"/>
    <s v="23a1f257-2f17-4e67-aec1-626c77d73216"/>
    <x v="2"/>
    <x v="12"/>
    <x v="11"/>
    <d v="2020-09-15T22:47:00"/>
    <s v="negative"/>
    <n v="12"/>
  </r>
  <r>
    <n v="381"/>
    <s v="02ba5af1-784a-44cc-ae3a-14833c4a2237"/>
    <x v="1"/>
    <x v="0"/>
    <x v="7"/>
    <d v="2020-11-09T00:34:00"/>
    <s v="positive"/>
    <n v="65"/>
  </r>
  <r>
    <n v="382"/>
    <s v="c84f903e-32ae-4ce1-b66b-d876439fccf5"/>
    <x v="3"/>
    <x v="0"/>
    <x v="12"/>
    <d v="2020-09-03T13:36:00"/>
    <s v="positive"/>
    <n v="50"/>
  </r>
  <r>
    <n v="383"/>
    <s v="86f4e4df-636a-48f5-bb66-03ea4fd00214"/>
    <x v="0"/>
    <x v="13"/>
    <x v="8"/>
    <d v="2021-02-01T04:49:00"/>
    <s v="neutral"/>
    <n v="20"/>
  </r>
  <r>
    <n v="384"/>
    <s v="f04de5da-e42f-4d89-a79a-3dff16f7d422"/>
    <x v="1"/>
    <x v="12"/>
    <x v="14"/>
    <d v="2021-04-14T18:36:00"/>
    <s v="positive"/>
    <n v="70"/>
  </r>
  <r>
    <n v="385"/>
    <s v="b27bfcfe-64df-499e-b60f-f93d2200c589"/>
    <x v="1"/>
    <x v="5"/>
    <x v="7"/>
    <d v="2021-01-12T11:57:00"/>
    <s v="positive"/>
    <n v="65"/>
  </r>
  <r>
    <n v="386"/>
    <s v="91f7585b-c756-475b-9f21-877d7c48b579"/>
    <x v="0"/>
    <x v="5"/>
    <x v="1"/>
    <d v="2020-11-02T22:53:00"/>
    <s v="negative"/>
    <n v="10"/>
  </r>
  <r>
    <n v="387"/>
    <s v="9a2c328f-16aa-490c-8ca2-c7deaa90db3f"/>
    <x v="0"/>
    <x v="15"/>
    <x v="13"/>
    <d v="2021-03-08T00:05:00"/>
    <s v="positive"/>
    <n v="60"/>
  </r>
  <r>
    <n v="388"/>
    <s v="800f467b-53a3-4d20-9342-51fe4fa36ebb"/>
    <x v="2"/>
    <x v="2"/>
    <x v="14"/>
    <d v="2020-09-14T05:11:00"/>
    <s v="positive"/>
    <n v="70"/>
  </r>
  <r>
    <n v="389"/>
    <s v="b07a2298-7c03-49b3-a0a6-c65333847598"/>
    <x v="2"/>
    <x v="15"/>
    <x v="1"/>
    <d v="2020-07-28T09:50:00"/>
    <s v="negative"/>
    <n v="10"/>
  </r>
  <r>
    <n v="390"/>
    <s v="38a50d44-5a3d-41c1-bf46-58638def9442"/>
    <x v="1"/>
    <x v="10"/>
    <x v="14"/>
    <d v="2020-06-30T01:25:00"/>
    <s v="positive"/>
    <n v="70"/>
  </r>
  <r>
    <n v="391"/>
    <s v="0d165485-5aa6-4b45-a18a-9449293727a2"/>
    <x v="2"/>
    <x v="1"/>
    <x v="15"/>
    <d v="2021-01-26T19:53:00"/>
    <s v="positive"/>
    <n v="72"/>
  </r>
  <r>
    <n v="392"/>
    <s v="45d2d284-1830-45a3-8c9d-95f8bdec3202"/>
    <x v="3"/>
    <x v="12"/>
    <x v="5"/>
    <d v="2020-06-30T07:10:00"/>
    <s v="positive"/>
    <n v="70"/>
  </r>
  <r>
    <n v="393"/>
    <s v="2dcf2359-f366-46a4-8ac0-14229d056bb3"/>
    <x v="3"/>
    <x v="12"/>
    <x v="15"/>
    <d v="2021-05-19T16:20:00"/>
    <s v="positive"/>
    <n v="72"/>
  </r>
  <r>
    <n v="394"/>
    <s v="f7c26d94-b7c6-45a0-b882-354d8d89c2af"/>
    <x v="0"/>
    <x v="7"/>
    <x v="14"/>
    <d v="2021-03-11T23:55:00"/>
    <s v="positive"/>
    <n v="70"/>
  </r>
  <r>
    <n v="395"/>
    <s v="b8368fca-8fe3-4768-beed-5056cff63c23"/>
    <x v="3"/>
    <x v="1"/>
    <x v="14"/>
    <d v="2020-10-17T22:39:00"/>
    <s v="positive"/>
    <n v="70"/>
  </r>
  <r>
    <n v="396"/>
    <s v="29d7781c-9302-4269-91f3-c23afb33467a"/>
    <x v="1"/>
    <x v="6"/>
    <x v="15"/>
    <d v="2021-04-12T17:12:00"/>
    <s v="positive"/>
    <n v="72"/>
  </r>
  <r>
    <n v="397"/>
    <s v="1517abf6-67ed-47e1-9b9b-7e79a23a4d22"/>
    <x v="0"/>
    <x v="11"/>
    <x v="6"/>
    <d v="2020-11-25T01:57:00"/>
    <s v="negative"/>
    <n v="5"/>
  </r>
  <r>
    <n v="398"/>
    <s v="084a6656-0c55-43a7-a34b-7e5c5279a56d"/>
    <x v="1"/>
    <x v="0"/>
    <x v="0"/>
    <d v="2021-06-09T09:41:00"/>
    <s v="negative"/>
    <n v="0"/>
  </r>
  <r>
    <n v="399"/>
    <s v="4df372b3-ed9d-41ef-b33d-b576ec383dfc"/>
    <x v="3"/>
    <x v="4"/>
    <x v="4"/>
    <d v="2021-05-20T17:51:00"/>
    <s v="neutral"/>
    <n v="35"/>
  </r>
  <r>
    <n v="400"/>
    <s v="93081b1a-4446-438a-a0d7-fbcedc3c992d"/>
    <x v="2"/>
    <x v="5"/>
    <x v="6"/>
    <d v="2020-09-30T18:09:00"/>
    <s v="negative"/>
    <n v="5"/>
  </r>
  <r>
    <n v="401"/>
    <s v="f361cc99-64f0-4a7c-ad49-945ff01abaa6"/>
    <x v="0"/>
    <x v="4"/>
    <x v="9"/>
    <d v="2020-10-07T16:03:00"/>
    <s v="positive"/>
    <n v="75"/>
  </r>
  <r>
    <n v="402"/>
    <s v="fc346df4-d165-4ed0-8d43-a6896daf908e"/>
    <x v="1"/>
    <x v="6"/>
    <x v="2"/>
    <d v="2020-10-07T01:24:00"/>
    <s v="negative"/>
    <n v="15"/>
  </r>
  <r>
    <n v="403"/>
    <s v="aa6c9668-7455-4a4c-9915-f7d4cb56c8c6"/>
    <x v="0"/>
    <x v="14"/>
    <x v="2"/>
    <d v="2021-01-11T16:13:00"/>
    <s v="negative"/>
    <n v="15"/>
  </r>
  <r>
    <n v="404"/>
    <s v="64b9d086-2fd4-46d0-a19d-848572029de1"/>
    <x v="3"/>
    <x v="0"/>
    <x v="0"/>
    <d v="2020-12-26T06:13:00"/>
    <s v="negative"/>
    <n v="0"/>
  </r>
  <r>
    <n v="405"/>
    <s v="def0559c-73c2-48f9-b85d-0c807659207f"/>
    <x v="3"/>
    <x v="14"/>
    <x v="0"/>
    <d v="2021-06-15T17:31:00"/>
    <s v="negative"/>
    <n v="0"/>
  </r>
  <r>
    <n v="406"/>
    <s v="362bdbf7-5b75-4ae5-8f37-79ef06b6e8e8"/>
    <x v="2"/>
    <x v="1"/>
    <x v="2"/>
    <d v="2021-05-21T09:25:00"/>
    <s v="negative"/>
    <n v="15"/>
  </r>
  <r>
    <n v="407"/>
    <s v="77b49477-2f3c-455a-b8f1-09ec2e553174"/>
    <x v="1"/>
    <x v="3"/>
    <x v="10"/>
    <d v="2020-11-14T15:11:00"/>
    <s v="positive"/>
    <n v="45"/>
  </r>
  <r>
    <n v="408"/>
    <s v="1413f582-4261-4037-93bd-7356b0e9e017"/>
    <x v="0"/>
    <x v="13"/>
    <x v="9"/>
    <d v="2021-05-05T15:38:00"/>
    <s v="positive"/>
    <n v="75"/>
  </r>
  <r>
    <n v="409"/>
    <s v="d4813cf8-87d5-421e-81f7-c5d43c25c62a"/>
    <x v="2"/>
    <x v="1"/>
    <x v="3"/>
    <d v="2020-08-17T10:08:00"/>
    <s v="positive"/>
    <n v="30"/>
  </r>
  <r>
    <n v="410"/>
    <s v="b4871080-6bb7-4056-82a9-d8015d7b76e8"/>
    <x v="2"/>
    <x v="11"/>
    <x v="10"/>
    <d v="2020-12-31T05:53:00"/>
    <s v="positive"/>
    <n v="45"/>
  </r>
  <r>
    <n v="412"/>
    <s v="9522ddea-8e07-4a2a-a001-25e4a534b8f6"/>
    <x v="2"/>
    <x v="1"/>
    <x v="0"/>
    <d v="2020-11-21T03:14:00"/>
    <s v="negative"/>
    <n v="0"/>
  </r>
  <r>
    <n v="413"/>
    <s v="8477eb49-08fd-44c3-a238-a13ee8cc5be8"/>
    <x v="3"/>
    <x v="2"/>
    <x v="6"/>
    <d v="2020-10-05T18:00:00"/>
    <s v="negative"/>
    <n v="5"/>
  </r>
  <r>
    <n v="414"/>
    <s v="b85e1b0d-1018-4a65-a709-4ac5323e06d9"/>
    <x v="1"/>
    <x v="10"/>
    <x v="5"/>
    <d v="2021-05-28T15:20:00"/>
    <s v="positive"/>
    <n v="70"/>
  </r>
  <r>
    <n v="415"/>
    <s v="d826807d-be79-402e-a55a-baf08df8212d"/>
    <x v="2"/>
    <x v="7"/>
    <x v="6"/>
    <d v="2021-01-12T12:14:00"/>
    <s v="negative"/>
    <n v="5"/>
  </r>
  <r>
    <n v="416"/>
    <s v="fbd8f70d-d62d-42e8-9508-9f5815ab578c"/>
    <x v="1"/>
    <x v="11"/>
    <x v="2"/>
    <d v="2021-02-20T00:07:00"/>
    <s v="negative"/>
    <n v="15"/>
  </r>
  <r>
    <n v="417"/>
    <s v="6dbd153c-5b69-4ffb-a869-6285fb0c764d"/>
    <x v="3"/>
    <x v="1"/>
    <x v="10"/>
    <d v="2020-07-14T21:01:00"/>
    <s v="positive"/>
    <n v="45"/>
  </r>
  <r>
    <n v="418"/>
    <s v="9108109e-c521-4528-9d90-4c804cbb866d"/>
    <x v="3"/>
    <x v="13"/>
    <x v="11"/>
    <d v="2021-06-05T10:04:00"/>
    <s v="negative"/>
    <n v="12"/>
  </r>
  <r>
    <n v="419"/>
    <s v="fea9077f-2fe7-43bd-aaef-dc2619988d94"/>
    <x v="0"/>
    <x v="15"/>
    <x v="14"/>
    <d v="2021-03-23T01:55:00"/>
    <s v="positive"/>
    <n v="70"/>
  </r>
  <r>
    <n v="420"/>
    <s v="4b00c81e-66dd-45bd-9fb5-a9d2b37b62bf"/>
    <x v="0"/>
    <x v="14"/>
    <x v="5"/>
    <d v="2021-05-18T09:52:00"/>
    <s v="positive"/>
    <n v="70"/>
  </r>
  <r>
    <n v="421"/>
    <s v="88cbf75c-79f0-42cb-8733-af670f39d6e0"/>
    <x v="3"/>
    <x v="14"/>
    <x v="2"/>
    <d v="2020-08-31T05:22:00"/>
    <s v="negative"/>
    <n v="15"/>
  </r>
  <r>
    <n v="422"/>
    <s v="58e8f463-aee3-46bb-81bb-a49ed8de8b04"/>
    <x v="2"/>
    <x v="1"/>
    <x v="12"/>
    <d v="2021-06-04T16:57:00"/>
    <s v="positive"/>
    <n v="50"/>
  </r>
  <r>
    <n v="423"/>
    <s v="218838d8-52f4-4608-a1ba-d8988cc3d029"/>
    <x v="1"/>
    <x v="2"/>
    <x v="0"/>
    <d v="2021-01-01T11:23:00"/>
    <s v="negative"/>
    <n v="0"/>
  </r>
  <r>
    <n v="424"/>
    <s v="81d2e41e-39c2-41da-bea4-a6b46daa3f6f"/>
    <x v="1"/>
    <x v="7"/>
    <x v="1"/>
    <d v="2021-05-29T04:16:00"/>
    <s v="negative"/>
    <n v="10"/>
  </r>
  <r>
    <n v="425"/>
    <s v="197dafda-42bd-4a0c-93b1-2ec8bb0214f6"/>
    <x v="3"/>
    <x v="9"/>
    <x v="3"/>
    <d v="2020-07-18T10:43:00"/>
    <s v="positive"/>
    <n v="30"/>
  </r>
  <r>
    <n v="426"/>
    <s v="d288a4cb-6361-4d4b-925f-a0bf2e3350ec"/>
    <x v="2"/>
    <x v="1"/>
    <x v="15"/>
    <d v="2020-11-07T01:54:00"/>
    <s v="positive"/>
    <n v="72"/>
  </r>
  <r>
    <n v="427"/>
    <s v="ac63258d-9d7d-4167-934e-48b3f3c43fa9"/>
    <x v="3"/>
    <x v="8"/>
    <x v="12"/>
    <d v="2020-08-11T12:01:00"/>
    <s v="positive"/>
    <n v="50"/>
  </r>
  <r>
    <n v="428"/>
    <s v="96d90aa6-a75b-4a75-9565-45f6cc8c9e98"/>
    <x v="1"/>
    <x v="6"/>
    <x v="1"/>
    <d v="2020-07-24T18:23:00"/>
    <s v="negative"/>
    <n v="10"/>
  </r>
  <r>
    <n v="429"/>
    <s v="d200b97e-f661-4502-80d1-1e458816d558"/>
    <x v="3"/>
    <x v="7"/>
    <x v="2"/>
    <d v="2020-10-08T08:38:00"/>
    <s v="negative"/>
    <n v="15"/>
  </r>
  <r>
    <n v="430"/>
    <s v="7f9423ac-89b4-4a9a-9747-76e8dd533e81"/>
    <x v="1"/>
    <x v="11"/>
    <x v="8"/>
    <d v="2021-02-05T13:05:00"/>
    <s v="neutral"/>
    <n v="20"/>
  </r>
  <r>
    <n v="431"/>
    <s v="6b09861c-712e-46e6-a2a5-72e4b3878767"/>
    <x v="0"/>
    <x v="12"/>
    <x v="8"/>
    <d v="2020-11-09T03:05:00"/>
    <s v="neutral"/>
    <n v="20"/>
  </r>
  <r>
    <n v="432"/>
    <s v="4c009116-c94a-4633-83fb-956565358565"/>
    <x v="0"/>
    <x v="5"/>
    <x v="3"/>
    <d v="2020-07-26T10:36:00"/>
    <s v="positive"/>
    <n v="30"/>
  </r>
  <r>
    <n v="433"/>
    <s v="34cd13f5-5fa9-45fe-ad8e-0135b67b558d"/>
    <x v="0"/>
    <x v="8"/>
    <x v="12"/>
    <d v="2021-05-19T04:30:00"/>
    <s v="positive"/>
    <n v="50"/>
  </r>
  <r>
    <n v="434"/>
    <s v="763560f8-e3c4-4dec-a40c-411c22d05c7b"/>
    <x v="0"/>
    <x v="2"/>
    <x v="9"/>
    <d v="2020-11-15T22:53:00"/>
    <s v="positive"/>
    <n v="75"/>
  </r>
  <r>
    <n v="435"/>
    <s v="21bc508c-dd96-4fb1-b8a1-a92bef9fa666"/>
    <x v="0"/>
    <x v="14"/>
    <x v="11"/>
    <d v="2021-02-04T13:45:00"/>
    <s v="negative"/>
    <n v="12"/>
  </r>
  <r>
    <n v="436"/>
    <s v="5911afa4-2af5-4e7e-b6e3-e3b985597aa9"/>
    <x v="3"/>
    <x v="4"/>
    <x v="10"/>
    <d v="2020-08-01T23:38:00"/>
    <s v="positive"/>
    <n v="45"/>
  </r>
  <r>
    <n v="437"/>
    <s v="9531f7f8-d0cc-4e42-9cbb-94d93692653f"/>
    <x v="0"/>
    <x v="5"/>
    <x v="9"/>
    <d v="2020-09-22T17:07:00"/>
    <s v="positive"/>
    <n v="75"/>
  </r>
  <r>
    <n v="439"/>
    <s v="09bb0893-a05b-49bc-95ec-1e158577bf13"/>
    <x v="0"/>
    <x v="0"/>
    <x v="15"/>
    <d v="2021-05-21T12:47:00"/>
    <s v="positive"/>
    <n v="72"/>
  </r>
  <r>
    <n v="440"/>
    <s v="c323d478-30a2-4140-a2ba-935a37b2ec10"/>
    <x v="2"/>
    <x v="3"/>
    <x v="4"/>
    <d v="2021-02-25T12:05:00"/>
    <s v="neutral"/>
    <n v="35"/>
  </r>
  <r>
    <n v="441"/>
    <s v="e409d5be-a02d-4688-9869-eb940fe1e133"/>
    <x v="3"/>
    <x v="6"/>
    <x v="0"/>
    <d v="2021-04-10T09:41:00"/>
    <s v="negative"/>
    <n v="0"/>
  </r>
  <r>
    <n v="442"/>
    <s v="bd656a40-09c1-4219-8210-e667136e3734"/>
    <x v="2"/>
    <x v="15"/>
    <x v="11"/>
    <d v="2021-04-06T19:56:00"/>
    <s v="negative"/>
    <n v="12"/>
  </r>
  <r>
    <n v="443"/>
    <s v="28fbf4cf-c354-418c-8672-b7f2fee75b00"/>
    <x v="0"/>
    <x v="15"/>
    <x v="11"/>
    <d v="2021-04-05T16:42:00"/>
    <s v="negative"/>
    <n v="12"/>
  </r>
  <r>
    <n v="444"/>
    <s v="afe1fed5-5639-45c7-89f8-ce9d1078c910"/>
    <x v="3"/>
    <x v="3"/>
    <x v="0"/>
    <d v="2020-12-14T12:53:00"/>
    <s v="negative"/>
    <n v="0"/>
  </r>
  <r>
    <n v="445"/>
    <s v="af6c5966-dfe7-460b-9853-62ed9f18aed4"/>
    <x v="0"/>
    <x v="1"/>
    <x v="13"/>
    <d v="2021-03-06T10:03:00"/>
    <s v="positive"/>
    <n v="60"/>
  </r>
  <r>
    <n v="446"/>
    <s v="5ecad91d-3e8f-4a9e-9473-c3db5f2ab72f"/>
    <x v="3"/>
    <x v="6"/>
    <x v="6"/>
    <d v="2020-10-12T01:42:00"/>
    <s v="negative"/>
    <n v="5"/>
  </r>
  <r>
    <n v="447"/>
    <s v="2b7f2d2b-2a0b-4d33-ada9-ee9629742dff"/>
    <x v="0"/>
    <x v="0"/>
    <x v="12"/>
    <d v="2020-11-14T10:25:00"/>
    <s v="positive"/>
    <n v="50"/>
  </r>
  <r>
    <n v="448"/>
    <s v="57528f91-7b0d-4120-acaf-82ee87f6df7d"/>
    <x v="1"/>
    <x v="11"/>
    <x v="2"/>
    <d v="2021-06-07T12:44:00"/>
    <s v="negative"/>
    <n v="15"/>
  </r>
  <r>
    <n v="449"/>
    <s v="a82b8250-08aa-47a5-97c4-19f30f236179"/>
    <x v="3"/>
    <x v="15"/>
    <x v="6"/>
    <d v="2021-02-13T13:45:00"/>
    <s v="negative"/>
    <n v="5"/>
  </r>
  <r>
    <n v="450"/>
    <s v="bde82663-7be3-453d-afc2-539202df27c3"/>
    <x v="1"/>
    <x v="8"/>
    <x v="7"/>
    <d v="2021-05-08T11:21:00"/>
    <s v="positive"/>
    <n v="65"/>
  </r>
  <r>
    <n v="451"/>
    <s v="4e7535a7-4547-4da5-952e-607442ebed79"/>
    <x v="2"/>
    <x v="4"/>
    <x v="2"/>
    <d v="2020-11-20T19:09:00"/>
    <s v="negative"/>
    <n v="15"/>
  </r>
  <r>
    <n v="452"/>
    <s v="5444a751-c58b-456a-9fc9-1e4f292f2920"/>
    <x v="2"/>
    <x v="3"/>
    <x v="14"/>
    <d v="2020-07-18T03:52:00"/>
    <s v="positive"/>
    <n v="70"/>
  </r>
  <r>
    <n v="453"/>
    <s v="4c598198-bd8b-4b86-8440-b8ecba62abe7"/>
    <x v="0"/>
    <x v="1"/>
    <x v="7"/>
    <d v="2020-08-27T15:23:00"/>
    <s v="positive"/>
    <n v="65"/>
  </r>
  <r>
    <n v="454"/>
    <s v="1157961e-120e-4b2d-8fb2-705433ed9918"/>
    <x v="1"/>
    <x v="13"/>
    <x v="1"/>
    <d v="2020-09-29T02:49:00"/>
    <s v="negative"/>
    <n v="10"/>
  </r>
  <r>
    <n v="455"/>
    <s v="e0c5ae74-b379-4d34-a7ae-824daea8d682"/>
    <x v="3"/>
    <x v="5"/>
    <x v="12"/>
    <d v="2020-08-17T14:29:00"/>
    <s v="positive"/>
    <n v="50"/>
  </r>
  <r>
    <n v="456"/>
    <s v="1f0ed2b8-8531-416f-b694-a40a63f378a0"/>
    <x v="0"/>
    <x v="14"/>
    <x v="14"/>
    <d v="2020-08-16T17:45:00"/>
    <s v="positive"/>
    <n v="70"/>
  </r>
  <r>
    <n v="457"/>
    <s v="65304022-f925-48f0-9dfc-436578f22c77"/>
    <x v="3"/>
    <x v="5"/>
    <x v="12"/>
    <d v="2020-07-06T00:08:00"/>
    <s v="positive"/>
    <n v="50"/>
  </r>
  <r>
    <n v="458"/>
    <s v="754eb96d-65d0-416b-aec4-4ba35836157d"/>
    <x v="2"/>
    <x v="8"/>
    <x v="13"/>
    <d v="2020-07-22T01:15:00"/>
    <s v="positive"/>
    <n v="60"/>
  </r>
  <r>
    <n v="459"/>
    <s v="c0ea9b69-639e-42fe-8aa5-67f46036a17c"/>
    <x v="0"/>
    <x v="14"/>
    <x v="2"/>
    <d v="2021-05-16T13:24:00"/>
    <s v="negative"/>
    <n v="15"/>
  </r>
  <r>
    <n v="460"/>
    <s v="476e3ce0-3291-4c77-b3a3-deabee114efc"/>
    <x v="3"/>
    <x v="0"/>
    <x v="7"/>
    <d v="2021-05-20T22:09:00"/>
    <s v="positive"/>
    <n v="65"/>
  </r>
  <r>
    <n v="461"/>
    <s v="83d08b29-6cdc-436c-89a6-20c3d60f7e73"/>
    <x v="2"/>
    <x v="5"/>
    <x v="6"/>
    <d v="2021-02-11T08:54:00"/>
    <s v="negative"/>
    <n v="5"/>
  </r>
  <r>
    <n v="462"/>
    <s v="ae909545-786e-4089-9ef3-61c3c9fd3efd"/>
    <x v="1"/>
    <x v="11"/>
    <x v="10"/>
    <d v="2020-08-03T17:58:00"/>
    <s v="positive"/>
    <n v="45"/>
  </r>
  <r>
    <n v="463"/>
    <s v="f5068d8a-d4ba-49ee-8f30-716c1ec57e04"/>
    <x v="2"/>
    <x v="8"/>
    <x v="14"/>
    <d v="2020-09-18T16:29:00"/>
    <s v="positive"/>
    <n v="70"/>
  </r>
  <r>
    <n v="464"/>
    <s v="8de4028d-9af3-4dc0-a4d6-4d9a56eae3c5"/>
    <x v="3"/>
    <x v="1"/>
    <x v="6"/>
    <d v="2021-03-27T08:58:00"/>
    <s v="negative"/>
    <n v="5"/>
  </r>
  <r>
    <n v="465"/>
    <s v="b9bfb48f-a6b6-4c15-869a-1acceea04fca"/>
    <x v="1"/>
    <x v="5"/>
    <x v="1"/>
    <d v="2020-07-13T21:02:00"/>
    <s v="negative"/>
    <n v="10"/>
  </r>
  <r>
    <n v="466"/>
    <s v="3ac5929e-9d68-4ec5-ba6f-a018d3d4da41"/>
    <x v="1"/>
    <x v="8"/>
    <x v="9"/>
    <d v="2021-01-19T03:07:00"/>
    <s v="positive"/>
    <n v="75"/>
  </r>
  <r>
    <n v="467"/>
    <s v="674507f9-c555-4876-89c7-c06b6db561c0"/>
    <x v="3"/>
    <x v="14"/>
    <x v="14"/>
    <d v="2021-04-30T06:11:00"/>
    <s v="positive"/>
    <n v="70"/>
  </r>
  <r>
    <n v="468"/>
    <s v="e6193423-0d30-4439-884a-ea22fea68522"/>
    <x v="1"/>
    <x v="4"/>
    <x v="12"/>
    <d v="2021-04-04T01:34:00"/>
    <s v="positive"/>
    <n v="50"/>
  </r>
  <r>
    <n v="469"/>
    <s v="dd7069e3-d0ad-4599-b159-032267fd5008"/>
    <x v="0"/>
    <x v="6"/>
    <x v="8"/>
    <d v="2021-02-03T18:41:00"/>
    <s v="neutral"/>
    <n v="20"/>
  </r>
  <r>
    <n v="470"/>
    <s v="732e236f-f063-42b6-b5c1-24938385a126"/>
    <x v="3"/>
    <x v="11"/>
    <x v="0"/>
    <d v="2020-10-06T10:20:00"/>
    <s v="negative"/>
    <n v="0"/>
  </r>
  <r>
    <n v="471"/>
    <s v="aeff2a7a-2cc8-407a-8557-fa4e96b2425a"/>
    <x v="0"/>
    <x v="8"/>
    <x v="3"/>
    <d v="2020-11-07T17:59:00"/>
    <s v="positive"/>
    <n v="30"/>
  </r>
  <r>
    <n v="472"/>
    <s v="6fd589e8-53ab-4345-896a-f428a92fcbe6"/>
    <x v="1"/>
    <x v="11"/>
    <x v="1"/>
    <d v="2020-12-22T01:07:00"/>
    <s v="negative"/>
    <n v="10"/>
  </r>
  <r>
    <n v="473"/>
    <s v="1c77e474-0cc6-40ac-b48b-cbc511bffc77"/>
    <x v="1"/>
    <x v="0"/>
    <x v="8"/>
    <d v="2021-03-20T14:45:00"/>
    <s v="neutral"/>
    <n v="20"/>
  </r>
  <r>
    <n v="474"/>
    <s v="bcd3702f-c27e-48ce-889b-63f765f498ef"/>
    <x v="2"/>
    <x v="11"/>
    <x v="10"/>
    <d v="2020-08-14T09:02:00"/>
    <s v="positive"/>
    <n v="45"/>
  </r>
  <r>
    <n v="475"/>
    <s v="10baeb43-5bb2-49df-9644-f91a3c77725a"/>
    <x v="0"/>
    <x v="2"/>
    <x v="10"/>
    <d v="2020-09-20T19:55:00"/>
    <s v="positive"/>
    <n v="45"/>
  </r>
  <r>
    <n v="476"/>
    <s v="f24f469f-53f1-4901-b6c5-18827ae0a103"/>
    <x v="0"/>
    <x v="15"/>
    <x v="2"/>
    <d v="2020-12-20T16:12:00"/>
    <s v="negative"/>
    <n v="15"/>
  </r>
  <r>
    <n v="477"/>
    <s v="2ea5611f-f6e0-4696-9153-cda8d2b9a2a3"/>
    <x v="0"/>
    <x v="1"/>
    <x v="15"/>
    <d v="2021-05-08T18:54:00"/>
    <s v="positive"/>
    <n v="72"/>
  </r>
  <r>
    <n v="478"/>
    <s v="06a70268-f59a-44b4-8ccc-6c8e6625a491"/>
    <x v="1"/>
    <x v="8"/>
    <x v="4"/>
    <d v="2020-10-23T18:02:00"/>
    <s v="neutral"/>
    <n v="35"/>
  </r>
  <r>
    <n v="479"/>
    <s v="7f5299bf-ae57-4c01-a84c-f0c6bc7a5b5f"/>
    <x v="3"/>
    <x v="14"/>
    <x v="0"/>
    <d v="2020-08-27T15:08:00"/>
    <s v="negative"/>
    <n v="0"/>
  </r>
  <r>
    <n v="480"/>
    <s v="ec202582-a5b2-4ea2-992c-8a1ca8b705d0"/>
    <x v="0"/>
    <x v="2"/>
    <x v="5"/>
    <d v="2021-05-23T04:59:00"/>
    <s v="positive"/>
    <n v="70"/>
  </r>
  <r>
    <n v="481"/>
    <s v="d70f66c4-627a-4416-b1ad-51b5ccc8cf1d"/>
    <x v="2"/>
    <x v="0"/>
    <x v="7"/>
    <d v="2020-11-27T02:50:00"/>
    <s v="positive"/>
    <n v="65"/>
  </r>
  <r>
    <n v="482"/>
    <s v="ed00f2a0-56a1-41f9-abad-bdcec9c0f610"/>
    <x v="1"/>
    <x v="6"/>
    <x v="9"/>
    <d v="2021-04-16T11:15:00"/>
    <s v="positive"/>
    <n v="75"/>
  </r>
  <r>
    <n v="483"/>
    <s v="b3562ae0-929b-46a5-8989-89e4ac3d1f7c"/>
    <x v="0"/>
    <x v="6"/>
    <x v="6"/>
    <d v="2021-05-29T04:12:00"/>
    <s v="negative"/>
    <n v="5"/>
  </r>
  <r>
    <n v="485"/>
    <s v="dd5bd710-bb81-464e-a798-0291b385e883"/>
    <x v="0"/>
    <x v="0"/>
    <x v="11"/>
    <d v="2020-10-27T22:11:00"/>
    <s v="negative"/>
    <n v="12"/>
  </r>
  <r>
    <n v="486"/>
    <s v="a38cf15e-6a1d-42e8-bee7-0eeb456c700b"/>
    <x v="1"/>
    <x v="9"/>
    <x v="10"/>
    <d v="2021-04-03T05:44:00"/>
    <s v="positive"/>
    <n v="45"/>
  </r>
  <r>
    <n v="487"/>
    <s v="4d510edc-7c08-4524-a14d-f36f3b710020"/>
    <x v="2"/>
    <x v="10"/>
    <x v="1"/>
    <d v="2020-06-29T07:21:00"/>
    <s v="negative"/>
    <n v="10"/>
  </r>
  <r>
    <n v="488"/>
    <s v="4fd0ef9a-008d-4b61-9a78-4b0257281140"/>
    <x v="3"/>
    <x v="1"/>
    <x v="6"/>
    <d v="2020-09-24T06:28:00"/>
    <s v="negative"/>
    <n v="5"/>
  </r>
  <r>
    <n v="489"/>
    <s v="6796d3e9-ee98-47cb-b057-90cfaf6ebcbb"/>
    <x v="3"/>
    <x v="1"/>
    <x v="0"/>
    <d v="2020-09-13T08:14:00"/>
    <s v="negative"/>
    <n v="0"/>
  </r>
  <r>
    <n v="490"/>
    <s v="76898916-4024-4c32-909b-dd240879d76a"/>
    <x v="2"/>
    <x v="14"/>
    <x v="0"/>
    <d v="2020-08-19T03:04:00"/>
    <s v="negative"/>
    <n v="0"/>
  </r>
  <r>
    <n v="491"/>
    <s v="8204e4bd-c544-4a18-ac0d-6f5289957cdf"/>
    <x v="0"/>
    <x v="4"/>
    <x v="5"/>
    <d v="2021-05-11T19:35:00"/>
    <s v="positive"/>
    <n v="70"/>
  </r>
  <r>
    <n v="492"/>
    <s v="301cfd14-3e4f-4058-b253-c591ef150888"/>
    <x v="3"/>
    <x v="13"/>
    <x v="8"/>
    <d v="2021-04-02T19:50:00"/>
    <s v="neutral"/>
    <n v="20"/>
  </r>
  <r>
    <n v="493"/>
    <s v="56a3156c-41e0-4b35-8e6d-947961b3af5b"/>
    <x v="0"/>
    <x v="10"/>
    <x v="5"/>
    <d v="2020-09-22T01:23:00"/>
    <s v="positive"/>
    <n v="70"/>
  </r>
  <r>
    <n v="494"/>
    <s v="fd060448-7b3e-4626-b3ca-44bfe764e26f"/>
    <x v="0"/>
    <x v="3"/>
    <x v="2"/>
    <d v="2020-08-05T16:00:00"/>
    <s v="negative"/>
    <n v="15"/>
  </r>
  <r>
    <n v="495"/>
    <s v="60223ac7-2fa4-4bba-8156-1d90b367e21a"/>
    <x v="0"/>
    <x v="6"/>
    <x v="8"/>
    <d v="2020-12-15T21:35:00"/>
    <s v="neutral"/>
    <n v="20"/>
  </r>
  <r>
    <n v="496"/>
    <s v="74c85e37-5017-462e-bee2-2769db7a17c1"/>
    <x v="0"/>
    <x v="0"/>
    <x v="7"/>
    <d v="2021-05-28T07:57:00"/>
    <s v="positive"/>
    <n v="65"/>
  </r>
  <r>
    <n v="497"/>
    <s v="b400ea0c-43f0-4307-a3b2-78e5784d69be"/>
    <x v="3"/>
    <x v="10"/>
    <x v="7"/>
    <d v="2021-06-09T03:55:00"/>
    <s v="positive"/>
    <n v="65"/>
  </r>
  <r>
    <n v="498"/>
    <s v="79f1b9b4-b21b-4abd-802a-811540cbc845"/>
    <x v="3"/>
    <x v="9"/>
    <x v="5"/>
    <d v="2020-09-07T15:21:00"/>
    <s v="positive"/>
    <n v="70"/>
  </r>
  <r>
    <n v="499"/>
    <s v="af373863-f9df-4330-b423-d2b802b30d6e"/>
    <x v="1"/>
    <x v="2"/>
    <x v="1"/>
    <d v="2020-08-08T00:29:00"/>
    <s v="negative"/>
    <n v="10"/>
  </r>
  <r>
    <n v="500"/>
    <s v="6380e982-07ac-4d21-bd23-cec0bcfa1ff9"/>
    <x v="0"/>
    <x v="5"/>
    <x v="12"/>
    <d v="2020-12-19T19:32:00"/>
    <s v="positive"/>
    <n v="50"/>
  </r>
  <r>
    <n v="501"/>
    <s v="b13bec8c-4469-4cc8-8650-7057eb95d3ee"/>
    <x v="2"/>
    <x v="9"/>
    <x v="6"/>
    <d v="2021-05-24T06:17:00"/>
    <s v="negative"/>
    <n v="5"/>
  </r>
  <r>
    <n v="502"/>
    <s v="43450a12-1e4c-4a17-a846-9d8768984051"/>
    <x v="1"/>
    <x v="14"/>
    <x v="11"/>
    <d v="2021-01-26T07:25:00"/>
    <s v="negative"/>
    <n v="12"/>
  </r>
  <r>
    <n v="503"/>
    <s v="7913b30d-19fd-4900-8a68-ce141192b3ec"/>
    <x v="3"/>
    <x v="3"/>
    <x v="9"/>
    <d v="2020-10-30T16:05:00"/>
    <s v="positive"/>
    <n v="75"/>
  </r>
  <r>
    <n v="504"/>
    <s v="c5e2d733-94b9-4259-85e8-6fb7a95a1887"/>
    <x v="3"/>
    <x v="8"/>
    <x v="13"/>
    <d v="2021-06-13T16:05:00"/>
    <s v="positive"/>
    <n v="60"/>
  </r>
  <r>
    <n v="505"/>
    <s v="e3cd0095-28c9-4f10-b04c-77b4e38bb85a"/>
    <x v="2"/>
    <x v="1"/>
    <x v="3"/>
    <d v="2020-12-18T02:24:00"/>
    <s v="positive"/>
    <n v="30"/>
  </r>
  <r>
    <n v="506"/>
    <s v="b7983f99-c4c7-455b-a120-b144101449ad"/>
    <x v="3"/>
    <x v="4"/>
    <x v="2"/>
    <d v="2020-07-21T16:09:00"/>
    <s v="negative"/>
    <n v="15"/>
  </r>
  <r>
    <n v="507"/>
    <s v="f2f7e343-5e8f-4ef3-b693-4261971c2ee7"/>
    <x v="2"/>
    <x v="8"/>
    <x v="12"/>
    <d v="2021-02-05T15:30:00"/>
    <s v="positive"/>
    <n v="50"/>
  </r>
  <r>
    <n v="508"/>
    <s v="a1d33ddd-1a6c-4dc2-afe1-bcf632cf0ce4"/>
    <x v="1"/>
    <x v="2"/>
    <x v="5"/>
    <d v="2020-12-10T05:51:00"/>
    <s v="positive"/>
    <n v="70"/>
  </r>
  <r>
    <n v="509"/>
    <s v="c82d3a99-3d11-407d-9648-9f9560f40d7f"/>
    <x v="0"/>
    <x v="9"/>
    <x v="7"/>
    <d v="2020-09-26T12:50:00"/>
    <s v="positive"/>
    <n v="65"/>
  </r>
  <r>
    <n v="510"/>
    <s v="cad48d10-3ad3-4bf0-bee5-330783eb8532"/>
    <x v="0"/>
    <x v="5"/>
    <x v="14"/>
    <d v="2021-01-13T16:16:00"/>
    <s v="positive"/>
    <n v="70"/>
  </r>
  <r>
    <n v="511"/>
    <s v="52995b7c-6f2d-469c-a331-596323e6ad67"/>
    <x v="3"/>
    <x v="7"/>
    <x v="12"/>
    <d v="2020-11-12T17:49:00"/>
    <s v="positive"/>
    <n v="50"/>
  </r>
  <r>
    <n v="512"/>
    <s v="888660b0-7dd8-4983-858a-101cd03d392b"/>
    <x v="1"/>
    <x v="7"/>
    <x v="0"/>
    <d v="2021-03-09T21:30:00"/>
    <s v="negative"/>
    <n v="0"/>
  </r>
  <r>
    <n v="513"/>
    <s v="14ebfb59-8d36-4857-b8e2-b6d2fb3b243d"/>
    <x v="2"/>
    <x v="12"/>
    <x v="13"/>
    <d v="2021-05-18T03:47:00"/>
    <s v="positive"/>
    <n v="60"/>
  </r>
  <r>
    <n v="514"/>
    <s v="6ccf94b4-f549-4d17-a1d0-3bf7656bce81"/>
    <x v="1"/>
    <x v="14"/>
    <x v="9"/>
    <d v="2021-06-12T22:03:00"/>
    <s v="positive"/>
    <n v="75"/>
  </r>
  <r>
    <n v="516"/>
    <s v="19f998c4-270b-489d-bea6-ae161d301923"/>
    <x v="2"/>
    <x v="9"/>
    <x v="9"/>
    <d v="2020-08-02T18:35:00"/>
    <s v="positive"/>
    <n v="75"/>
  </r>
  <r>
    <n v="517"/>
    <s v="2073855c-fab2-41ee-ad15-d4269b2ac4bd"/>
    <x v="3"/>
    <x v="11"/>
    <x v="6"/>
    <d v="2021-04-14T13:48:00"/>
    <s v="negative"/>
    <n v="5"/>
  </r>
  <r>
    <n v="518"/>
    <s v="3af75639-bdaf-4461-b630-d212e7fb4f30"/>
    <x v="3"/>
    <x v="11"/>
    <x v="0"/>
    <d v="2020-12-12T23:02:00"/>
    <s v="negative"/>
    <n v="0"/>
  </r>
  <r>
    <n v="519"/>
    <s v="12a7140a-6fe7-41e2-b2b4-75d913fcca1e"/>
    <x v="2"/>
    <x v="12"/>
    <x v="8"/>
    <d v="2020-08-24T09:55:00"/>
    <s v="neutral"/>
    <n v="20"/>
  </r>
  <r>
    <n v="520"/>
    <s v="73fde78d-7908-4406-8377-747873ecd29a"/>
    <x v="1"/>
    <x v="12"/>
    <x v="12"/>
    <d v="2020-10-07T09:31:00"/>
    <s v="positive"/>
    <n v="50"/>
  </r>
  <r>
    <n v="521"/>
    <s v="d6c98c19-5733-47fd-9b03-e4574fbe4220"/>
    <x v="0"/>
    <x v="9"/>
    <x v="12"/>
    <d v="2021-03-11T14:45:00"/>
    <s v="positive"/>
    <n v="50"/>
  </r>
  <r>
    <n v="522"/>
    <s v="0ce7392d-5c20-4ffa-a42f-767f51e9b466"/>
    <x v="2"/>
    <x v="9"/>
    <x v="0"/>
    <d v="2021-03-30T23:01:00"/>
    <s v="negative"/>
    <n v="0"/>
  </r>
  <r>
    <n v="523"/>
    <s v="0646f8f9-e558-4893-bb28-2228eb0c9323"/>
    <x v="3"/>
    <x v="10"/>
    <x v="4"/>
    <d v="2021-01-03T04:02:00"/>
    <s v="neutral"/>
    <n v="35"/>
  </r>
  <r>
    <n v="524"/>
    <s v="ed28489e-90b0-4daa-a1fa-22170cdc89d5"/>
    <x v="3"/>
    <x v="13"/>
    <x v="4"/>
    <d v="2021-05-30T09:31:00"/>
    <s v="neutral"/>
    <n v="35"/>
  </r>
  <r>
    <n v="525"/>
    <s v="6ddba21a-cc51-4bbd-b38d-02df5cec5f68"/>
    <x v="3"/>
    <x v="15"/>
    <x v="3"/>
    <d v="2021-04-27T20:21:00"/>
    <s v="positive"/>
    <n v="30"/>
  </r>
  <r>
    <n v="526"/>
    <s v="d90a34f1-60ed-4a79-b7bf-fd22efa12e4c"/>
    <x v="0"/>
    <x v="9"/>
    <x v="8"/>
    <d v="2021-04-13T13:42:00"/>
    <s v="neutral"/>
    <n v="20"/>
  </r>
  <r>
    <n v="527"/>
    <s v="7286f9d2-7c83-4c7b-bc01-6f56eb0235de"/>
    <x v="1"/>
    <x v="9"/>
    <x v="8"/>
    <d v="2021-03-13T16:37:00"/>
    <s v="neutral"/>
    <n v="20"/>
  </r>
  <r>
    <n v="528"/>
    <s v="69ce055c-e0bd-46c5-b856-bf2254d1c490"/>
    <x v="2"/>
    <x v="0"/>
    <x v="15"/>
    <d v="2020-09-07T11:48:00"/>
    <s v="positive"/>
    <n v="72"/>
  </r>
  <r>
    <n v="529"/>
    <s v="2d7084fb-b457-4813-829f-73911025eeaa"/>
    <x v="2"/>
    <x v="3"/>
    <x v="3"/>
    <d v="2021-02-06T13:18:00"/>
    <s v="positive"/>
    <n v="30"/>
  </r>
  <r>
    <n v="530"/>
    <s v="ab07c995-56e6-462c-9325-bd4a2ffd8c39"/>
    <x v="2"/>
    <x v="8"/>
    <x v="2"/>
    <d v="2021-05-18T09:28:00"/>
    <s v="negative"/>
    <n v="15"/>
  </r>
  <r>
    <n v="531"/>
    <s v="8a5dddcf-dda6-4715-a804-10d98cbf8fdc"/>
    <x v="1"/>
    <x v="11"/>
    <x v="9"/>
    <d v="2021-04-25T09:44:00"/>
    <s v="positive"/>
    <n v="75"/>
  </r>
  <r>
    <n v="532"/>
    <s v="360df5a1-8118-4972-a5d0-27033dba1f1c"/>
    <x v="1"/>
    <x v="10"/>
    <x v="1"/>
    <d v="2021-02-28T16:15:00"/>
    <s v="negative"/>
    <n v="10"/>
  </r>
  <r>
    <n v="533"/>
    <s v="985f4b4f-de40-4a4e-a090-01e100be42e9"/>
    <x v="2"/>
    <x v="9"/>
    <x v="0"/>
    <d v="2020-10-22T03:40:00"/>
    <s v="negative"/>
    <n v="0"/>
  </r>
  <r>
    <n v="534"/>
    <s v="585c17a5-df96-4a6d-b144-a499e0469546"/>
    <x v="2"/>
    <x v="0"/>
    <x v="4"/>
    <d v="2021-05-24T22:19:00"/>
    <s v="neutral"/>
    <n v="35"/>
  </r>
  <r>
    <n v="535"/>
    <s v="8ed94c6d-bcb3-460c-aa5f-69199d2495e5"/>
    <x v="0"/>
    <x v="5"/>
    <x v="10"/>
    <d v="2021-01-25T06:22:00"/>
    <s v="positive"/>
    <n v="45"/>
  </r>
  <r>
    <n v="536"/>
    <s v="2c5a6a94-7291-409b-ba32-ba34c5ad7c0e"/>
    <x v="0"/>
    <x v="10"/>
    <x v="3"/>
    <d v="2020-11-16T06:37:00"/>
    <s v="positive"/>
    <n v="30"/>
  </r>
  <r>
    <n v="537"/>
    <s v="01aff5ec-2aa8-412e-99ec-526f0f9a6d5e"/>
    <x v="1"/>
    <x v="10"/>
    <x v="1"/>
    <d v="2020-10-25T11:15:00"/>
    <s v="negative"/>
    <n v="10"/>
  </r>
  <r>
    <n v="538"/>
    <s v="853e37de-5ba2-447a-a0dd-a1b4407e5ec4"/>
    <x v="0"/>
    <x v="9"/>
    <x v="3"/>
    <d v="2021-04-18T11:43:00"/>
    <s v="positive"/>
    <n v="30"/>
  </r>
  <r>
    <n v="539"/>
    <s v="41e6d775-b5ca-4d6c-8f50-66ac3c92a300"/>
    <x v="0"/>
    <x v="13"/>
    <x v="8"/>
    <d v="2021-06-03T19:13:00"/>
    <s v="neutral"/>
    <n v="20"/>
  </r>
  <r>
    <n v="540"/>
    <s v="a8e72f75-bebc-42b4-a3c7-deb8a2412878"/>
    <x v="3"/>
    <x v="1"/>
    <x v="7"/>
    <d v="2020-10-26T12:50:00"/>
    <s v="positive"/>
    <n v="65"/>
  </r>
  <r>
    <n v="541"/>
    <s v="de61a447-bbf0-477e-9743-71031d59bbf8"/>
    <x v="2"/>
    <x v="12"/>
    <x v="8"/>
    <d v="2020-09-08T07:08:00"/>
    <s v="neutral"/>
    <n v="20"/>
  </r>
  <r>
    <n v="542"/>
    <s v="bceb7f2d-6afe-45fc-88b1-4d4c8f597cf8"/>
    <x v="2"/>
    <x v="1"/>
    <x v="1"/>
    <d v="2020-12-02T08:56:00"/>
    <s v="negative"/>
    <n v="10"/>
  </r>
  <r>
    <n v="543"/>
    <s v="6ee96d2e-a110-4e43-ab89-b5577b7b3dab"/>
    <x v="2"/>
    <x v="15"/>
    <x v="15"/>
    <d v="2020-11-18T08:02:00"/>
    <s v="positive"/>
    <n v="72"/>
  </r>
  <r>
    <n v="544"/>
    <s v="b014a42b-c469-4c26-b4aa-256f4d3d5072"/>
    <x v="2"/>
    <x v="15"/>
    <x v="15"/>
    <d v="2021-05-25T14:14:00"/>
    <s v="positive"/>
    <n v="72"/>
  </r>
  <r>
    <n v="545"/>
    <s v="3210c7c6-e7a2-4ae3-b69b-a111b359c56d"/>
    <x v="1"/>
    <x v="13"/>
    <x v="8"/>
    <d v="2021-04-26T06:00:00"/>
    <s v="neutral"/>
    <n v="20"/>
  </r>
  <r>
    <n v="546"/>
    <s v="9bc09268-79e8-4402-ba22-ffd1e45fa66d"/>
    <x v="2"/>
    <x v="9"/>
    <x v="4"/>
    <d v="2021-01-30T14:21:00"/>
    <s v="neutral"/>
    <n v="35"/>
  </r>
  <r>
    <n v="547"/>
    <s v="12b89b4e-6770-489a-b7c3-812de3d61f20"/>
    <x v="0"/>
    <x v="11"/>
    <x v="4"/>
    <d v="2020-07-23T02:21:00"/>
    <s v="neutral"/>
    <n v="35"/>
  </r>
  <r>
    <n v="548"/>
    <s v="f7b57d86-228b-4777-be51-dde8702f7b4c"/>
    <x v="2"/>
    <x v="3"/>
    <x v="5"/>
    <d v="2020-12-06T14:59:00"/>
    <s v="positive"/>
    <n v="70"/>
  </r>
  <r>
    <n v="549"/>
    <s v="bc604b62-adbc-4c93-a2ae-602160714d1c"/>
    <x v="0"/>
    <x v="3"/>
    <x v="5"/>
    <d v="2021-06-13T03:27:00"/>
    <s v="positive"/>
    <n v="70"/>
  </r>
  <r>
    <n v="550"/>
    <s v="e4487829-621f-4265-8665-42a4c0610745"/>
    <x v="3"/>
    <x v="2"/>
    <x v="10"/>
    <d v="2021-01-23T02:20:00"/>
    <s v="positive"/>
    <n v="45"/>
  </r>
  <r>
    <n v="551"/>
    <s v="06cc70bd-87c7-4d40-81f9-8a4b9bc9856b"/>
    <x v="3"/>
    <x v="1"/>
    <x v="10"/>
    <d v="2020-07-14T08:11:00"/>
    <s v="positive"/>
    <n v="45"/>
  </r>
  <r>
    <n v="552"/>
    <s v="3ea56656-03ef-4199-b253-b5241ee21eb7"/>
    <x v="3"/>
    <x v="13"/>
    <x v="13"/>
    <d v="2021-04-23T22:20:00"/>
    <s v="positive"/>
    <n v="60"/>
  </r>
  <r>
    <n v="554"/>
    <s v="27026304-2cb5-4d64-9959-9ff0328aaa03"/>
    <x v="2"/>
    <x v="4"/>
    <x v="3"/>
    <d v="2020-08-22T23:58:00"/>
    <s v="positive"/>
    <n v="30"/>
  </r>
  <r>
    <n v="555"/>
    <s v="d3cc1365-2267-4b4a-8a06-40065d7ae0c9"/>
    <x v="3"/>
    <x v="6"/>
    <x v="12"/>
    <d v="2021-04-03T23:11:00"/>
    <s v="positive"/>
    <n v="50"/>
  </r>
  <r>
    <n v="556"/>
    <s v="4b1c315b-84a8-400a-bb49-9fec7dc767d5"/>
    <x v="3"/>
    <x v="10"/>
    <x v="5"/>
    <d v="2021-04-14T19:59:00"/>
    <s v="positive"/>
    <n v="70"/>
  </r>
  <r>
    <n v="557"/>
    <s v="90418e93-aa5a-4608-866e-25464b617c9b"/>
    <x v="3"/>
    <x v="7"/>
    <x v="15"/>
    <d v="2021-04-15T17:03:00"/>
    <s v="positive"/>
    <n v="72"/>
  </r>
  <r>
    <n v="558"/>
    <s v="6a39e0b5-b1cd-4edd-bdfb-310e1a3e5910"/>
    <x v="2"/>
    <x v="5"/>
    <x v="14"/>
    <d v="2021-05-23T16:22:00"/>
    <s v="positive"/>
    <n v="70"/>
  </r>
  <r>
    <n v="559"/>
    <s v="8cabe738-41cd-47e1-82e2-20972f320fb1"/>
    <x v="0"/>
    <x v="6"/>
    <x v="1"/>
    <d v="2020-10-03T13:46:00"/>
    <s v="negative"/>
    <n v="10"/>
  </r>
  <r>
    <n v="560"/>
    <s v="b2055111-9b7b-4a05-9f07-ac190a5391f0"/>
    <x v="2"/>
    <x v="2"/>
    <x v="12"/>
    <d v="2020-08-09T07:58:00"/>
    <s v="positive"/>
    <n v="50"/>
  </r>
  <r>
    <n v="561"/>
    <s v="e3bb5693-091c-47de-b4b7-78e28b5fbb98"/>
    <x v="0"/>
    <x v="11"/>
    <x v="14"/>
    <d v="2020-12-16T01:34:00"/>
    <s v="positive"/>
    <n v="70"/>
  </r>
  <r>
    <n v="562"/>
    <s v="d95a7e4c-d504-4cba-9bcc-4c4b1bfb06d0"/>
    <x v="3"/>
    <x v="1"/>
    <x v="9"/>
    <d v="2021-04-28T09:23:00"/>
    <s v="positive"/>
    <n v="75"/>
  </r>
  <r>
    <n v="563"/>
    <s v="36bd1711-92f6-4240-8ac5-21df845abe86"/>
    <x v="2"/>
    <x v="1"/>
    <x v="2"/>
    <d v="2021-03-31T01:01:00"/>
    <s v="negative"/>
    <n v="15"/>
  </r>
  <r>
    <n v="564"/>
    <s v="2c9b8ec2-7eb1-47fd-891d-a5b23c019839"/>
    <x v="3"/>
    <x v="15"/>
    <x v="5"/>
    <d v="2021-03-12T00:42:00"/>
    <s v="positive"/>
    <n v="70"/>
  </r>
  <r>
    <n v="565"/>
    <s v="9f3fd778-5ce2-43e5-bc5e-2af9b6b12fc8"/>
    <x v="1"/>
    <x v="9"/>
    <x v="0"/>
    <d v="2021-03-31T00:16:00"/>
    <s v="negative"/>
    <n v="0"/>
  </r>
  <r>
    <n v="566"/>
    <s v="e1484938-7b94-481e-ad0f-46629c043c96"/>
    <x v="3"/>
    <x v="7"/>
    <x v="7"/>
    <d v="2021-06-16T00:13:00"/>
    <s v="positive"/>
    <n v="65"/>
  </r>
  <r>
    <n v="567"/>
    <s v="e1b4a0fe-5069-4765-8170-ef44ab8f102c"/>
    <x v="0"/>
    <x v="8"/>
    <x v="12"/>
    <d v="2021-06-03T12:45:00"/>
    <s v="positive"/>
    <n v="50"/>
  </r>
  <r>
    <n v="568"/>
    <s v="7c4f0389-01a5-4ea8-a643-83414441fe81"/>
    <x v="1"/>
    <x v="8"/>
    <x v="1"/>
    <d v="2021-04-19T05:11:00"/>
    <s v="negative"/>
    <n v="10"/>
  </r>
  <r>
    <n v="569"/>
    <s v="584211e8-3ca9-41a7-aeea-1d308bda53fd"/>
    <x v="0"/>
    <x v="12"/>
    <x v="13"/>
    <d v="2021-03-25T22:25:00"/>
    <s v="positive"/>
    <n v="60"/>
  </r>
  <r>
    <n v="570"/>
    <s v="d05568a5-a7bf-4235-9b63-1e2233adf9a8"/>
    <x v="0"/>
    <x v="1"/>
    <x v="8"/>
    <d v="2020-12-04T16:38:00"/>
    <s v="neutral"/>
    <n v="20"/>
  </r>
  <r>
    <n v="571"/>
    <s v="596a3ffe-1e2a-4999-bf8d-c8f4a8974343"/>
    <x v="1"/>
    <x v="14"/>
    <x v="3"/>
    <d v="2020-12-17T06:49:00"/>
    <s v="positive"/>
    <n v="30"/>
  </r>
  <r>
    <n v="572"/>
    <s v="f8119ef8-1f00-49e4-b468-86dd64042053"/>
    <x v="0"/>
    <x v="15"/>
    <x v="3"/>
    <d v="2020-07-22T17:01:00"/>
    <s v="positive"/>
    <n v="30"/>
  </r>
  <r>
    <n v="574"/>
    <s v="632875ea-56de-4160-a76c-d1b3ae9e566f"/>
    <x v="2"/>
    <x v="6"/>
    <x v="14"/>
    <d v="2020-09-11T19:13:00"/>
    <s v="positive"/>
    <n v="70"/>
  </r>
  <r>
    <n v="575"/>
    <s v="24231380-c9a7-4b07-bd51-c9bd5c49cb7c"/>
    <x v="0"/>
    <x v="3"/>
    <x v="9"/>
    <d v="2021-04-30T09:22:00"/>
    <s v="positive"/>
    <n v="75"/>
  </r>
  <r>
    <n v="576"/>
    <s v="f0eb58d4-5e4e-4dd6-bbd9-853492b2e45a"/>
    <x v="3"/>
    <x v="8"/>
    <x v="2"/>
    <d v="2020-12-13T15:10:00"/>
    <s v="negative"/>
    <n v="15"/>
  </r>
  <r>
    <n v="577"/>
    <s v="1c6be4a3-85ae-48da-81ff-44262690af51"/>
    <x v="3"/>
    <x v="11"/>
    <x v="7"/>
    <d v="2021-03-28T17:20:00"/>
    <s v="positive"/>
    <n v="65"/>
  </r>
  <r>
    <n v="578"/>
    <s v="a5b45b7b-dec4-4c26-9323-a3d9a8cb9d5e"/>
    <x v="1"/>
    <x v="14"/>
    <x v="6"/>
    <d v="2021-03-23T13:28:00"/>
    <s v="negative"/>
    <n v="5"/>
  </r>
  <r>
    <n v="579"/>
    <s v="6054518c-4c28-4d65-8ebe-3b4f56108f29"/>
    <x v="2"/>
    <x v="0"/>
    <x v="5"/>
    <d v="2020-08-01T02:18:00"/>
    <s v="positive"/>
    <n v="70"/>
  </r>
  <r>
    <n v="580"/>
    <s v="73ef953a-5bda-4532-bcd5-85a2cb61b803"/>
    <x v="0"/>
    <x v="12"/>
    <x v="15"/>
    <d v="2021-05-02T01:43:00"/>
    <s v="positive"/>
    <n v="72"/>
  </r>
  <r>
    <n v="581"/>
    <s v="a727ed7f-5684-4536-b543-8e8fc93f40b1"/>
    <x v="1"/>
    <x v="3"/>
    <x v="7"/>
    <d v="2021-06-09T12:33:00"/>
    <s v="positive"/>
    <n v="65"/>
  </r>
  <r>
    <n v="582"/>
    <s v="8fa19e64-72ab-4cff-bc92-b8a057395043"/>
    <x v="0"/>
    <x v="2"/>
    <x v="1"/>
    <d v="2020-08-27T06:31:00"/>
    <s v="negative"/>
    <n v="10"/>
  </r>
  <r>
    <n v="583"/>
    <s v="634a05ab-0751-45fa-a1b4-b4a9b8342f61"/>
    <x v="1"/>
    <x v="9"/>
    <x v="10"/>
    <d v="2021-04-12T16:22:00"/>
    <s v="positive"/>
    <n v="45"/>
  </r>
  <r>
    <n v="584"/>
    <s v="fa337cb5-179a-4f92-a085-e6b3c60e2854"/>
    <x v="3"/>
    <x v="2"/>
    <x v="15"/>
    <d v="2020-07-06T18:54:00"/>
    <s v="positive"/>
    <n v="72"/>
  </r>
  <r>
    <n v="585"/>
    <s v="46219a74-c2db-4479-a96a-d3ee54d1ea7f"/>
    <x v="2"/>
    <x v="5"/>
    <x v="6"/>
    <d v="2021-01-22T15:32:00"/>
    <s v="negative"/>
    <n v="5"/>
  </r>
  <r>
    <n v="586"/>
    <s v="1cd59d79-a2ca-4a99-92aa-2775117c4589"/>
    <x v="3"/>
    <x v="7"/>
    <x v="6"/>
    <d v="2021-05-24T05:36:00"/>
    <s v="negative"/>
    <n v="5"/>
  </r>
  <r>
    <n v="587"/>
    <s v="d374af60-1487-4ee4-ac6a-fcc59ae6ea45"/>
    <x v="0"/>
    <x v="4"/>
    <x v="5"/>
    <d v="2021-06-11T09:36:00"/>
    <s v="positive"/>
    <n v="70"/>
  </r>
  <r>
    <n v="588"/>
    <s v="f6fed2d9-0e25-48b8-bb76-f7cb0667553a"/>
    <x v="3"/>
    <x v="5"/>
    <x v="12"/>
    <d v="2021-04-27T15:45:00"/>
    <s v="positive"/>
    <n v="50"/>
  </r>
  <r>
    <n v="589"/>
    <s v="12c49449-a896-48cb-a33b-47e8952f23a7"/>
    <x v="3"/>
    <x v="10"/>
    <x v="7"/>
    <d v="2021-03-06T20:42:00"/>
    <s v="positive"/>
    <n v="65"/>
  </r>
  <r>
    <n v="590"/>
    <s v="e949f4c9-81b0-44dd-8a69-0c233134bccd"/>
    <x v="3"/>
    <x v="15"/>
    <x v="13"/>
    <d v="2020-11-17T12:11:00"/>
    <s v="positive"/>
    <n v="60"/>
  </r>
  <r>
    <n v="591"/>
    <s v="c2640cbb-d9d4-424e-9ef5-a4c972ea2f09"/>
    <x v="0"/>
    <x v="9"/>
    <x v="8"/>
    <d v="2021-05-30T19:32:00"/>
    <s v="neutral"/>
    <n v="20"/>
  </r>
  <r>
    <n v="592"/>
    <s v="1735c0ee-4834-4428-8e6c-014e8fd44bc5"/>
    <x v="1"/>
    <x v="1"/>
    <x v="11"/>
    <d v="2021-01-17T06:34:00"/>
    <s v="negative"/>
    <n v="12"/>
  </r>
  <r>
    <n v="593"/>
    <s v="fdca8d15-966b-4825-8133-1fafc5c1f9fc"/>
    <x v="1"/>
    <x v="4"/>
    <x v="15"/>
    <d v="2021-05-11T02:06:00"/>
    <s v="positive"/>
    <n v="72"/>
  </r>
  <r>
    <n v="594"/>
    <s v="e1da66ba-31f3-46af-aaa3-a183e3e7eb56"/>
    <x v="2"/>
    <x v="13"/>
    <x v="4"/>
    <d v="2020-09-06T02:58:00"/>
    <s v="neutral"/>
    <n v="35"/>
  </r>
  <r>
    <n v="595"/>
    <s v="a372b4b7-6bac-4302-acee-745aa34ff4bb"/>
    <x v="2"/>
    <x v="12"/>
    <x v="7"/>
    <d v="2020-12-04T07:19:00"/>
    <s v="positive"/>
    <n v="65"/>
  </r>
  <r>
    <n v="596"/>
    <s v="116451da-4b67-4bcb-b43b-b19a914e0d36"/>
    <x v="1"/>
    <x v="2"/>
    <x v="11"/>
    <d v="2020-07-12T18:21:00"/>
    <s v="negative"/>
    <n v="12"/>
  </r>
  <r>
    <n v="597"/>
    <s v="c39f187c-932b-4403-ba6f-e081b235dbd4"/>
    <x v="1"/>
    <x v="9"/>
    <x v="8"/>
    <d v="2021-01-09T09:06:00"/>
    <s v="neutral"/>
    <n v="20"/>
  </r>
  <r>
    <n v="598"/>
    <s v="fc462e49-0f19-4601-9f92-a31c9542887c"/>
    <x v="2"/>
    <x v="11"/>
    <x v="10"/>
    <d v="2021-06-14T04:29:00"/>
    <s v="positive"/>
    <n v="45"/>
  </r>
  <r>
    <n v="599"/>
    <s v="48fd48c7-bc82-414e-8941-aa2090183aec"/>
    <x v="0"/>
    <x v="4"/>
    <x v="13"/>
    <d v="2021-04-05T13:43:00"/>
    <s v="positive"/>
    <n v="60"/>
  </r>
  <r>
    <n v="600"/>
    <s v="0fbdd670-a266-4805-9bbc-c5ad73cf97b3"/>
    <x v="0"/>
    <x v="1"/>
    <x v="7"/>
    <d v="2020-09-10T03:38:00"/>
    <s v="positive"/>
    <n v="65"/>
  </r>
  <r>
    <n v="601"/>
    <s v="87958932-6baf-4339-b01b-6112d9b180ed"/>
    <x v="3"/>
    <x v="15"/>
    <x v="2"/>
    <d v="2021-03-17T08:39:00"/>
    <s v="negative"/>
    <n v="15"/>
  </r>
  <r>
    <n v="602"/>
    <s v="2f246c65-25f0-4144-b3f1-a180865b1766"/>
    <x v="1"/>
    <x v="1"/>
    <x v="2"/>
    <d v="2020-12-18T00:13:00"/>
    <s v="negative"/>
    <n v="15"/>
  </r>
  <r>
    <n v="603"/>
    <s v="5403a041-447d-42c1-a9f2-3c525449b3b8"/>
    <x v="1"/>
    <x v="6"/>
    <x v="7"/>
    <d v="2021-03-02T00:46:00"/>
    <s v="positive"/>
    <n v="65"/>
  </r>
  <r>
    <n v="604"/>
    <s v="e57d3bd7-da38-492d-a87d-3a643f61fd9c"/>
    <x v="3"/>
    <x v="11"/>
    <x v="12"/>
    <d v="2021-01-08T14:35:00"/>
    <s v="positive"/>
    <n v="50"/>
  </r>
  <r>
    <n v="605"/>
    <s v="1d8fbfdc-3c0f-4fbf-ac50-f812ce9db36e"/>
    <x v="1"/>
    <x v="2"/>
    <x v="2"/>
    <d v="2020-10-11T09:52:00"/>
    <s v="negative"/>
    <n v="15"/>
  </r>
  <r>
    <n v="606"/>
    <s v="b0cad7dc-6333-4160-8e7f-425182eb4e29"/>
    <x v="2"/>
    <x v="4"/>
    <x v="13"/>
    <d v="2021-02-01T06:48:00"/>
    <s v="positive"/>
    <n v="60"/>
  </r>
  <r>
    <n v="607"/>
    <s v="70047f87-af62-4674-bf30-a03c9ee9db09"/>
    <x v="1"/>
    <x v="2"/>
    <x v="0"/>
    <d v="2020-12-07T00:39:00"/>
    <s v="negative"/>
    <n v="0"/>
  </r>
  <r>
    <n v="608"/>
    <s v="0f254679-b92b-4a2c-84b0-ba6f84f59a33"/>
    <x v="1"/>
    <x v="13"/>
    <x v="12"/>
    <d v="2020-08-09T19:37:00"/>
    <s v="positive"/>
    <n v="50"/>
  </r>
  <r>
    <n v="609"/>
    <s v="26a2a058-3806-42ef-b1e4-24c6b64f9bdb"/>
    <x v="3"/>
    <x v="0"/>
    <x v="11"/>
    <d v="2021-02-23T18:03:00"/>
    <s v="negative"/>
    <n v="12"/>
  </r>
  <r>
    <n v="610"/>
    <s v="d1086f65-a34e-4694-83a8-df971a3041d0"/>
    <x v="2"/>
    <x v="1"/>
    <x v="2"/>
    <d v="2021-06-02T06:53:00"/>
    <s v="negative"/>
    <n v="15"/>
  </r>
  <r>
    <n v="611"/>
    <s v="b62831cc-7447-465b-9c58-1fc659b17310"/>
    <x v="3"/>
    <x v="14"/>
    <x v="13"/>
    <d v="2021-01-08T19:20:00"/>
    <s v="positive"/>
    <n v="60"/>
  </r>
  <r>
    <n v="612"/>
    <s v="2e866dc0-7c14-4e2a-9edb-9ccc1d1bd048"/>
    <x v="0"/>
    <x v="15"/>
    <x v="12"/>
    <d v="2020-12-03T07:55:00"/>
    <s v="positive"/>
    <n v="50"/>
  </r>
  <r>
    <n v="613"/>
    <s v="f9c0a47d-c96d-4457-a1be-aa7642ea38c1"/>
    <x v="0"/>
    <x v="15"/>
    <x v="0"/>
    <d v="2021-04-07T22:07:00"/>
    <s v="negative"/>
    <n v="0"/>
  </r>
  <r>
    <n v="614"/>
    <s v="b3c0379a-b71a-4f6f-9fde-ceb636739633"/>
    <x v="1"/>
    <x v="15"/>
    <x v="0"/>
    <d v="2020-07-06T19:29:00"/>
    <s v="negative"/>
    <n v="0"/>
  </r>
  <r>
    <n v="615"/>
    <s v="02fca291-d239-4303-8725-1c114be2f32a"/>
    <x v="3"/>
    <x v="4"/>
    <x v="5"/>
    <d v="2020-11-11T14:07:00"/>
    <s v="positive"/>
    <n v="70"/>
  </r>
  <r>
    <n v="616"/>
    <s v="af8ab833-e28c-4451-b7f6-83f3953d556b"/>
    <x v="0"/>
    <x v="4"/>
    <x v="10"/>
    <d v="2021-04-10T21:27:00"/>
    <s v="positive"/>
    <n v="45"/>
  </r>
  <r>
    <n v="617"/>
    <s v="00d0cdf9-5919-4102-bf84-ebde253c3cd2"/>
    <x v="3"/>
    <x v="0"/>
    <x v="8"/>
    <d v="2021-02-25T17:26:00"/>
    <s v="neutral"/>
    <n v="20"/>
  </r>
  <r>
    <n v="618"/>
    <s v="7cb131be-2e2c-4c28-9e88-66cec9d34e4f"/>
    <x v="0"/>
    <x v="1"/>
    <x v="4"/>
    <d v="2020-11-30T17:57:00"/>
    <s v="neutral"/>
    <n v="35"/>
  </r>
  <r>
    <n v="619"/>
    <s v="87bf6cd4-f955-418b-aa84-9bfffcb4abeb"/>
    <x v="2"/>
    <x v="0"/>
    <x v="6"/>
    <d v="2020-11-25T19:16:00"/>
    <s v="negative"/>
    <n v="5"/>
  </r>
  <r>
    <n v="620"/>
    <s v="80f6df7f-517f-4f0e-b6cb-004d61ad2bc8"/>
    <x v="0"/>
    <x v="14"/>
    <x v="15"/>
    <d v="2021-06-08T23:06:00"/>
    <s v="positive"/>
    <n v="72"/>
  </r>
  <r>
    <n v="622"/>
    <s v="baadf2d9-ab5b-458d-a3cf-37c39a69be50"/>
    <x v="2"/>
    <x v="1"/>
    <x v="9"/>
    <d v="2020-12-27T17:21:00"/>
    <s v="positive"/>
    <n v="75"/>
  </r>
  <r>
    <n v="623"/>
    <s v="c2373565-f5f1-415f-9786-49ff558c7739"/>
    <x v="2"/>
    <x v="5"/>
    <x v="11"/>
    <d v="2021-05-21T11:57:00"/>
    <s v="negative"/>
    <n v="12"/>
  </r>
  <r>
    <n v="624"/>
    <s v="cc253c91-6df6-4de5-ab4e-6d1127620fd6"/>
    <x v="0"/>
    <x v="7"/>
    <x v="13"/>
    <d v="2021-02-24T18:34:00"/>
    <s v="positive"/>
    <n v="60"/>
  </r>
  <r>
    <n v="625"/>
    <s v="b0fbee80-d1fe-4be5-9a32-47f61e395669"/>
    <x v="0"/>
    <x v="4"/>
    <x v="12"/>
    <d v="2021-06-14T17:44:00"/>
    <s v="positive"/>
    <n v="50"/>
  </r>
  <r>
    <n v="626"/>
    <s v="327dd631-2d6b-4acb-b0a7-804cda5009b2"/>
    <x v="0"/>
    <x v="3"/>
    <x v="13"/>
    <d v="2020-10-20T15:14:00"/>
    <s v="positive"/>
    <n v="60"/>
  </r>
  <r>
    <n v="627"/>
    <s v="0c6e8e2a-7692-4490-b545-f76b0d06697a"/>
    <x v="0"/>
    <x v="14"/>
    <x v="14"/>
    <d v="2020-12-09T20:38:00"/>
    <s v="positive"/>
    <n v="70"/>
  </r>
  <r>
    <n v="628"/>
    <s v="9476189c-8342-489e-985c-81de9320f527"/>
    <x v="3"/>
    <x v="5"/>
    <x v="8"/>
    <d v="2021-02-01T11:27:00"/>
    <s v="neutral"/>
    <n v="20"/>
  </r>
  <r>
    <n v="629"/>
    <s v="d539c60f-9967-44b0-a11e-26d5dfa43884"/>
    <x v="2"/>
    <x v="10"/>
    <x v="7"/>
    <d v="2020-12-06T06:38:00"/>
    <s v="positive"/>
    <n v="65"/>
  </r>
  <r>
    <n v="630"/>
    <s v="410c757b-918f-4c71-892b-2e6e7697bd86"/>
    <x v="1"/>
    <x v="9"/>
    <x v="4"/>
    <d v="2020-08-28T15:56:00"/>
    <s v="neutral"/>
    <n v="35"/>
  </r>
  <r>
    <n v="631"/>
    <s v="51577f6a-e29e-4ed2-93eb-e7bd4eda800a"/>
    <x v="0"/>
    <x v="4"/>
    <x v="13"/>
    <d v="2020-10-12T07:35:00"/>
    <s v="positive"/>
    <n v="60"/>
  </r>
  <r>
    <n v="632"/>
    <s v="a52f38d8-1c2e-4adc-b451-01c49f650195"/>
    <x v="2"/>
    <x v="0"/>
    <x v="4"/>
    <d v="2020-12-06T22:28:00"/>
    <s v="neutral"/>
    <n v="35"/>
  </r>
  <r>
    <n v="633"/>
    <s v="140a5163-66d8-4a11-8d4e-a670483bb852"/>
    <x v="0"/>
    <x v="7"/>
    <x v="7"/>
    <d v="2020-12-14T10:46:00"/>
    <s v="positive"/>
    <n v="65"/>
  </r>
  <r>
    <n v="634"/>
    <s v="436536b2-6d05-4e20-af6e-cade48b4bcf9"/>
    <x v="3"/>
    <x v="3"/>
    <x v="0"/>
    <d v="2020-09-11T20:55:00"/>
    <s v="negative"/>
    <n v="0"/>
  </r>
  <r>
    <n v="635"/>
    <s v="9c55917b-055c-4ae0-b044-cce9fb89bfa9"/>
    <x v="1"/>
    <x v="5"/>
    <x v="0"/>
    <d v="2020-07-26T11:28:00"/>
    <s v="negative"/>
    <n v="0"/>
  </r>
  <r>
    <n v="636"/>
    <s v="5e813176-850f-4791-a750-4961429c2458"/>
    <x v="2"/>
    <x v="5"/>
    <x v="15"/>
    <d v="2020-09-27T17:24:00"/>
    <s v="positive"/>
    <n v="72"/>
  </r>
  <r>
    <n v="637"/>
    <s v="efda0319-e547-484a-84b5-c5041a57502c"/>
    <x v="0"/>
    <x v="4"/>
    <x v="14"/>
    <d v="2020-11-04T17:10:00"/>
    <s v="positive"/>
    <n v="70"/>
  </r>
  <r>
    <n v="638"/>
    <s v="a881e5c8-4f16-4823-85a8-c595fe220385"/>
    <x v="1"/>
    <x v="5"/>
    <x v="9"/>
    <d v="2020-12-18T06:02:00"/>
    <s v="positive"/>
    <n v="75"/>
  </r>
  <r>
    <n v="639"/>
    <s v="520450a4-c852-4a4e-9383-30657dd07533"/>
    <x v="0"/>
    <x v="6"/>
    <x v="10"/>
    <d v="2020-12-20T05:16:00"/>
    <s v="positive"/>
    <n v="45"/>
  </r>
  <r>
    <n v="640"/>
    <s v="15dc9c91-11a7-45d6-ba68-107e6d4dcf7b"/>
    <x v="3"/>
    <x v="9"/>
    <x v="15"/>
    <d v="2021-04-03T17:52:00"/>
    <s v="positive"/>
    <n v="72"/>
  </r>
  <r>
    <n v="641"/>
    <s v="c2fbcf27-369b-4385-925a-ca2eca1403c1"/>
    <x v="3"/>
    <x v="15"/>
    <x v="15"/>
    <d v="2021-01-16T05:14:00"/>
    <s v="positive"/>
    <n v="72"/>
  </r>
  <r>
    <n v="642"/>
    <s v="10683ab8-914b-43ae-ad2d-b2fd6a48dc33"/>
    <x v="3"/>
    <x v="5"/>
    <x v="7"/>
    <d v="2021-04-19T01:27:00"/>
    <s v="positive"/>
    <n v="65"/>
  </r>
  <r>
    <n v="644"/>
    <s v="431c5aac-aa89-41e0-99e0-92d237ca9408"/>
    <x v="2"/>
    <x v="1"/>
    <x v="1"/>
    <d v="2020-08-06T13:32:00"/>
    <s v="negative"/>
    <n v="10"/>
  </r>
  <r>
    <n v="645"/>
    <s v="4e563460-68bf-461f-8de2-4d27eaacac2b"/>
    <x v="2"/>
    <x v="14"/>
    <x v="11"/>
    <d v="2021-05-05T08:51:00"/>
    <s v="negative"/>
    <n v="12"/>
  </r>
  <r>
    <n v="646"/>
    <s v="d0f8e229-c57e-460c-a08f-59672c606151"/>
    <x v="2"/>
    <x v="5"/>
    <x v="8"/>
    <d v="2021-05-10T20:46:00"/>
    <s v="neutral"/>
    <n v="20"/>
  </r>
  <r>
    <n v="647"/>
    <s v="6a30164f-28c3-4d10-b928-66585a85cbb5"/>
    <x v="2"/>
    <x v="5"/>
    <x v="3"/>
    <d v="2021-04-13T21:53:00"/>
    <s v="positive"/>
    <n v="30"/>
  </r>
  <r>
    <n v="648"/>
    <s v="2387f014-e650-4df6-8daf-a9d863c10c7e"/>
    <x v="0"/>
    <x v="2"/>
    <x v="6"/>
    <d v="2020-12-28T06:16:00"/>
    <s v="negative"/>
    <n v="5"/>
  </r>
  <r>
    <n v="649"/>
    <s v="bead7e6d-0e1f-489d-81b2-d006a67b5b33"/>
    <x v="2"/>
    <x v="7"/>
    <x v="4"/>
    <d v="2021-02-03T11:48:00"/>
    <s v="neutral"/>
    <n v="35"/>
  </r>
  <r>
    <n v="650"/>
    <s v="9c8be342-6cff-4d80-bf94-fd0fd8ccd845"/>
    <x v="1"/>
    <x v="4"/>
    <x v="5"/>
    <d v="2020-11-22T19:07:00"/>
    <s v="positive"/>
    <n v="70"/>
  </r>
  <r>
    <n v="651"/>
    <s v="273cb565-8c43-428e-bd2b-46ae0c2ae046"/>
    <x v="2"/>
    <x v="14"/>
    <x v="1"/>
    <d v="2020-12-03T11:55:00"/>
    <s v="negative"/>
    <n v="10"/>
  </r>
  <r>
    <n v="652"/>
    <s v="5b71c62f-2c89-4d19-991f-65fedd0b52fd"/>
    <x v="1"/>
    <x v="11"/>
    <x v="11"/>
    <d v="2020-09-10T00:27:00"/>
    <s v="negative"/>
    <n v="12"/>
  </r>
  <r>
    <n v="653"/>
    <s v="d624685f-99a7-4aee-902b-283f5cf85ada"/>
    <x v="0"/>
    <x v="12"/>
    <x v="3"/>
    <d v="2021-04-24T11:29:00"/>
    <s v="positive"/>
    <n v="30"/>
  </r>
  <r>
    <n v="654"/>
    <s v="965a00aa-3037-4ea6-b6be-26f6fbee029e"/>
    <x v="3"/>
    <x v="6"/>
    <x v="15"/>
    <d v="2020-10-12T17:18:00"/>
    <s v="positive"/>
    <n v="72"/>
  </r>
  <r>
    <n v="655"/>
    <s v="79dfc9a4-42c0-42a5-abe4-2b5d3b8a05ab"/>
    <x v="2"/>
    <x v="15"/>
    <x v="7"/>
    <d v="2021-02-24T23:54:00"/>
    <s v="positive"/>
    <n v="65"/>
  </r>
  <r>
    <n v="656"/>
    <s v="84a81261-6334-4ba5-978d-26a45d28a44f"/>
    <x v="3"/>
    <x v="14"/>
    <x v="7"/>
    <d v="2020-11-01T00:44:00"/>
    <s v="positive"/>
    <n v="65"/>
  </r>
  <r>
    <n v="657"/>
    <s v="595037a5-5e9a-42f6-8f50-a55827dc41ac"/>
    <x v="1"/>
    <x v="14"/>
    <x v="15"/>
    <d v="2020-11-22T17:16:00"/>
    <s v="positive"/>
    <n v="72"/>
  </r>
  <r>
    <n v="658"/>
    <s v="22cdf77b-00c8-41c3-ad59-333c3e751e2c"/>
    <x v="3"/>
    <x v="10"/>
    <x v="2"/>
    <d v="2020-08-14T19:14:00"/>
    <s v="negative"/>
    <n v="15"/>
  </r>
  <r>
    <n v="659"/>
    <s v="28b8c278-a125-4295-98dd-5f8d45c3200b"/>
    <x v="0"/>
    <x v="8"/>
    <x v="10"/>
    <d v="2021-06-01T13:54:00"/>
    <s v="positive"/>
    <n v="45"/>
  </r>
  <r>
    <n v="660"/>
    <s v="e1792fe6-28e0-49fc-8b01-0e027461d8b5"/>
    <x v="2"/>
    <x v="1"/>
    <x v="11"/>
    <d v="2020-06-22T20:21:00"/>
    <s v="negative"/>
    <n v="12"/>
  </r>
  <r>
    <n v="661"/>
    <s v="0c91753a-0bb4-4b77-a919-96c2f998ad91"/>
    <x v="2"/>
    <x v="10"/>
    <x v="5"/>
    <d v="2020-12-31T05:25:00"/>
    <s v="positive"/>
    <n v="70"/>
  </r>
  <r>
    <n v="662"/>
    <s v="fd0a3090-6b89-4c4e-9192-1aa4db213a3e"/>
    <x v="2"/>
    <x v="3"/>
    <x v="11"/>
    <d v="2021-02-24T09:21:00"/>
    <s v="negative"/>
    <n v="12"/>
  </r>
  <r>
    <n v="663"/>
    <s v="9a25d0c6-1134-41d2-abc4-e893c41363bc"/>
    <x v="1"/>
    <x v="7"/>
    <x v="15"/>
    <d v="2020-07-20T08:19:00"/>
    <s v="positive"/>
    <n v="72"/>
  </r>
  <r>
    <n v="664"/>
    <s v="2f5dd79a-8884-4086-ab6f-00b3bea9d366"/>
    <x v="0"/>
    <x v="3"/>
    <x v="6"/>
    <d v="2020-12-15T02:38:00"/>
    <s v="negative"/>
    <n v="5"/>
  </r>
  <r>
    <n v="665"/>
    <s v="5a0b2edf-78dc-4c4f-ada9-464523b52f12"/>
    <x v="3"/>
    <x v="10"/>
    <x v="3"/>
    <d v="2021-01-18T22:57:00"/>
    <s v="positive"/>
    <n v="30"/>
  </r>
  <r>
    <n v="666"/>
    <s v="37ff78d3-d31c-4bde-95c6-83390749a367"/>
    <x v="1"/>
    <x v="10"/>
    <x v="7"/>
    <d v="2020-07-29T06:29:00"/>
    <s v="positive"/>
    <n v="65"/>
  </r>
  <r>
    <n v="667"/>
    <s v="d86a1ec9-a883-44f8-b1ad-2a182c741fe7"/>
    <x v="2"/>
    <x v="6"/>
    <x v="13"/>
    <d v="2021-01-25T06:02:00"/>
    <s v="positive"/>
    <n v="60"/>
  </r>
  <r>
    <n v="668"/>
    <s v="dfaed54d-123d-46c6-8a86-dd11c30e4ca3"/>
    <x v="1"/>
    <x v="10"/>
    <x v="13"/>
    <d v="2020-12-22T12:17:00"/>
    <s v="positive"/>
    <n v="60"/>
  </r>
  <r>
    <n v="669"/>
    <s v="cbf66fdd-cd86-4517-8081-181e45f13823"/>
    <x v="0"/>
    <x v="7"/>
    <x v="2"/>
    <d v="2020-12-31T09:10:00"/>
    <s v="negative"/>
    <n v="15"/>
  </r>
  <r>
    <n v="670"/>
    <s v="18cb1ce7-fb66-4a56-8042-e38c9593ade1"/>
    <x v="0"/>
    <x v="14"/>
    <x v="15"/>
    <d v="2020-11-30T06:20:00"/>
    <s v="positive"/>
    <n v="72"/>
  </r>
  <r>
    <n v="671"/>
    <s v="d0c1d7f4-7735-49a9-ab6b-2cdb2338a609"/>
    <x v="2"/>
    <x v="9"/>
    <x v="3"/>
    <d v="2021-03-15T20:37:00"/>
    <s v="positive"/>
    <n v="30"/>
  </r>
  <r>
    <n v="672"/>
    <s v="f3e8d168-6fb9-48b9-8347-b35595162c1d"/>
    <x v="1"/>
    <x v="5"/>
    <x v="4"/>
    <d v="2021-04-21T10:50:00"/>
    <s v="neutral"/>
    <n v="35"/>
  </r>
  <r>
    <n v="673"/>
    <s v="781383dc-f5ff-4d62-87df-c3557f5eced9"/>
    <x v="3"/>
    <x v="1"/>
    <x v="3"/>
    <d v="2020-08-20T14:35:00"/>
    <s v="positive"/>
    <n v="30"/>
  </r>
  <r>
    <n v="674"/>
    <s v="efffd88f-7ddb-4579-bbf2-e3d248c122b4"/>
    <x v="1"/>
    <x v="8"/>
    <x v="7"/>
    <d v="2020-11-27T10:15:00"/>
    <s v="positive"/>
    <n v="65"/>
  </r>
  <r>
    <n v="675"/>
    <s v="f9e9544e-16b5-416f-9aec-80a723d1e64c"/>
    <x v="1"/>
    <x v="15"/>
    <x v="1"/>
    <d v="2021-02-27T07:34:00"/>
    <s v="negative"/>
    <n v="10"/>
  </r>
  <r>
    <n v="676"/>
    <s v="43830153-4c89-4502-a7f7-bedbc08cf903"/>
    <x v="3"/>
    <x v="10"/>
    <x v="11"/>
    <d v="2021-05-16T15:45:00"/>
    <s v="negative"/>
    <n v="12"/>
  </r>
  <r>
    <n v="677"/>
    <s v="43ea5509-7ff1-4150-b263-d5eac9d6f69f"/>
    <x v="3"/>
    <x v="4"/>
    <x v="4"/>
    <d v="2020-09-16T09:55:00"/>
    <s v="neutral"/>
    <n v="35"/>
  </r>
  <r>
    <n v="679"/>
    <s v="99fcc8a6-550f-47a1-b312-aba8a031f6c7"/>
    <x v="1"/>
    <x v="9"/>
    <x v="5"/>
    <d v="2021-01-20T08:55:00"/>
    <s v="positive"/>
    <n v="70"/>
  </r>
  <r>
    <n v="680"/>
    <s v="7cbe1ddf-f81e-4597-be11-420b4dd815dd"/>
    <x v="2"/>
    <x v="1"/>
    <x v="14"/>
    <d v="2021-04-23T18:00:00"/>
    <s v="positive"/>
    <n v="70"/>
  </r>
  <r>
    <n v="681"/>
    <s v="aafa015b-7447-421e-91bb-b64720402d9e"/>
    <x v="1"/>
    <x v="3"/>
    <x v="13"/>
    <d v="2020-12-21T21:36:00"/>
    <s v="positive"/>
    <n v="60"/>
  </r>
  <r>
    <n v="682"/>
    <s v="72167d71-578d-428f-af6d-5a8a92e677af"/>
    <x v="0"/>
    <x v="14"/>
    <x v="12"/>
    <d v="2021-05-07T18:00:00"/>
    <s v="positive"/>
    <n v="50"/>
  </r>
  <r>
    <n v="683"/>
    <s v="b0dd04df-83a1-470f-80ad-bb173a5e44bc"/>
    <x v="0"/>
    <x v="3"/>
    <x v="2"/>
    <d v="2021-05-23T04:00:00"/>
    <s v="negative"/>
    <n v="15"/>
  </r>
  <r>
    <n v="684"/>
    <s v="5f87a730-589d-48fb-ab94-e69274d7b89e"/>
    <x v="0"/>
    <x v="2"/>
    <x v="9"/>
    <d v="2021-05-31T22:21:00"/>
    <s v="positive"/>
    <n v="75"/>
  </r>
  <r>
    <n v="685"/>
    <s v="e221de96-8536-4782-8281-f9cda62f3c81"/>
    <x v="0"/>
    <x v="2"/>
    <x v="6"/>
    <d v="2021-05-05T04:57:00"/>
    <s v="negative"/>
    <n v="5"/>
  </r>
  <r>
    <n v="686"/>
    <s v="74622897-59cb-4cf4-8ffe-3a25aeebc234"/>
    <x v="2"/>
    <x v="10"/>
    <x v="0"/>
    <d v="2021-05-11T03:04:00"/>
    <s v="negative"/>
    <n v="0"/>
  </r>
  <r>
    <n v="687"/>
    <s v="09f5578e-6cf1-4e80-b102-7aae7b9d5d67"/>
    <x v="2"/>
    <x v="12"/>
    <x v="13"/>
    <d v="2021-03-12T12:19:00"/>
    <s v="positive"/>
    <n v="60"/>
  </r>
  <r>
    <n v="688"/>
    <s v="f86dae91-1330-45cc-8353-32839ea82ba6"/>
    <x v="0"/>
    <x v="8"/>
    <x v="6"/>
    <d v="2020-08-15T22:11:00"/>
    <s v="negative"/>
    <n v="5"/>
  </r>
  <r>
    <n v="689"/>
    <s v="bfeb6117-9179-469d-9ea8-8f41a251a5fc"/>
    <x v="1"/>
    <x v="10"/>
    <x v="15"/>
    <d v="2021-04-14T15:46:00"/>
    <s v="positive"/>
    <n v="72"/>
  </r>
  <r>
    <n v="690"/>
    <s v="1287b5c5-604b-462b-bf77-e64a8e89739e"/>
    <x v="0"/>
    <x v="12"/>
    <x v="8"/>
    <d v="2021-03-19T04:10:00"/>
    <s v="neutral"/>
    <n v="20"/>
  </r>
  <r>
    <n v="691"/>
    <s v="f0a10ef0-89c7-46b0-828a-e9eec53a8cbe"/>
    <x v="3"/>
    <x v="11"/>
    <x v="3"/>
    <d v="2020-08-17T11:18:00"/>
    <s v="positive"/>
    <n v="30"/>
  </r>
  <r>
    <n v="692"/>
    <s v="a6cace19-96eb-40b3-b6fb-2a1a4e444dde"/>
    <x v="0"/>
    <x v="3"/>
    <x v="11"/>
    <d v="2020-12-10T08:38:00"/>
    <s v="negative"/>
    <n v="12"/>
  </r>
  <r>
    <n v="694"/>
    <s v="27e2cea3-b408-4e66-801b-29fdf7c03b05"/>
    <x v="0"/>
    <x v="9"/>
    <x v="3"/>
    <d v="2021-04-03T09:24:00"/>
    <s v="positive"/>
    <n v="30"/>
  </r>
  <r>
    <n v="695"/>
    <s v="c6616e7c-f815-46d0-9b1d-d7ea977f5d32"/>
    <x v="3"/>
    <x v="1"/>
    <x v="11"/>
    <d v="2021-03-19T19:32:00"/>
    <s v="negative"/>
    <n v="12"/>
  </r>
  <r>
    <n v="696"/>
    <s v="846b8dcf-d2d2-45e7-816d-7dd62d4fbbe4"/>
    <x v="3"/>
    <x v="15"/>
    <x v="7"/>
    <d v="2021-05-18T07:58:00"/>
    <s v="positive"/>
    <n v="65"/>
  </r>
  <r>
    <n v="697"/>
    <s v="3fc1f583-ce7e-4cfe-b891-d16976953fda"/>
    <x v="2"/>
    <x v="7"/>
    <x v="5"/>
    <d v="2021-03-14T07:11:00"/>
    <s v="positive"/>
    <n v="70"/>
  </r>
  <r>
    <n v="698"/>
    <s v="5d3d5107-2404-4fb8-a9b6-3c8428492f64"/>
    <x v="1"/>
    <x v="12"/>
    <x v="15"/>
    <d v="2020-07-02T11:39:00"/>
    <s v="positive"/>
    <n v="72"/>
  </r>
  <r>
    <n v="699"/>
    <s v="46c69019-89b5-4a13-9b8a-2942ca22837f"/>
    <x v="1"/>
    <x v="7"/>
    <x v="3"/>
    <d v="2020-09-19T15:11:00"/>
    <s v="positive"/>
    <n v="30"/>
  </r>
  <r>
    <n v="700"/>
    <s v="2c043e74-63e2-472b-a31a-6ea060febfc1"/>
    <x v="2"/>
    <x v="11"/>
    <x v="7"/>
    <d v="2021-04-05T19:34:00"/>
    <s v="positive"/>
    <n v="65"/>
  </r>
  <r>
    <n v="701"/>
    <s v="6b2db46f-f733-4b56-af09-0ed7bb232ed4"/>
    <x v="3"/>
    <x v="14"/>
    <x v="7"/>
    <d v="2021-05-27T20:53:00"/>
    <s v="positive"/>
    <n v="65"/>
  </r>
  <r>
    <n v="702"/>
    <s v="461cb0ce-0b43-4f13-a8bd-847fc6428c6c"/>
    <x v="0"/>
    <x v="10"/>
    <x v="10"/>
    <d v="2021-01-09T20:40:00"/>
    <s v="positive"/>
    <n v="45"/>
  </r>
  <r>
    <n v="703"/>
    <s v="7df4b13f-c41a-4c81-88fb-213a6a96acc5"/>
    <x v="3"/>
    <x v="15"/>
    <x v="15"/>
    <d v="2021-04-15T14:51:00"/>
    <s v="positive"/>
    <n v="72"/>
  </r>
  <r>
    <n v="704"/>
    <s v="7df08397-b59a-4973-8c62-fc5d4c36c08a"/>
    <x v="2"/>
    <x v="13"/>
    <x v="12"/>
    <d v="2020-09-07T01:45:00"/>
    <s v="positive"/>
    <n v="50"/>
  </r>
  <r>
    <n v="705"/>
    <s v="28fc1e6d-eae9-47de-af11-11ad726b2a88"/>
    <x v="0"/>
    <x v="3"/>
    <x v="7"/>
    <d v="2020-11-23T05:19:00"/>
    <s v="positive"/>
    <n v="65"/>
  </r>
  <r>
    <n v="706"/>
    <s v="7e9865ec-7455-4b39-89f7-92e2a82d0f12"/>
    <x v="2"/>
    <x v="11"/>
    <x v="15"/>
    <d v="2021-05-13T03:52:00"/>
    <s v="positive"/>
    <n v="72"/>
  </r>
  <r>
    <n v="707"/>
    <s v="b6f447e5-0a89-468a-8ad2-fd45676170d5"/>
    <x v="0"/>
    <x v="13"/>
    <x v="3"/>
    <d v="2021-03-01T20:21:00"/>
    <s v="positive"/>
    <n v="30"/>
  </r>
  <r>
    <n v="708"/>
    <s v="292051b5-b835-4a60-962a-bddf10da82bd"/>
    <x v="0"/>
    <x v="1"/>
    <x v="5"/>
    <d v="2020-08-17T16:53:00"/>
    <s v="positive"/>
    <n v="70"/>
  </r>
  <r>
    <n v="709"/>
    <s v="088e2e43-61a8-475f-a3e6-061f626b0f16"/>
    <x v="0"/>
    <x v="13"/>
    <x v="8"/>
    <d v="2020-06-30T10:29:00"/>
    <s v="neutral"/>
    <n v="20"/>
  </r>
  <r>
    <n v="710"/>
    <s v="bb6c0257-5d4d-4bb8-be58-4bd7ebd9c337"/>
    <x v="1"/>
    <x v="14"/>
    <x v="8"/>
    <d v="2021-04-30T02:55:00"/>
    <s v="neutral"/>
    <n v="20"/>
  </r>
  <r>
    <n v="711"/>
    <s v="02664d35-87cf-46a6-a80b-78fbc9ac8b2f"/>
    <x v="2"/>
    <x v="7"/>
    <x v="8"/>
    <d v="2020-08-09T10:14:00"/>
    <s v="neutral"/>
    <n v="20"/>
  </r>
  <r>
    <n v="712"/>
    <s v="e0cb0394-c5b2-447a-a9f4-88604a3ec283"/>
    <x v="3"/>
    <x v="6"/>
    <x v="2"/>
    <d v="2021-01-31T14:19:00"/>
    <s v="negative"/>
    <n v="15"/>
  </r>
  <r>
    <n v="713"/>
    <s v="ec6c41c9-509e-43ff-83bb-0e5202b8e62a"/>
    <x v="3"/>
    <x v="11"/>
    <x v="13"/>
    <d v="2020-08-17T10:20:00"/>
    <s v="positive"/>
    <n v="60"/>
  </r>
  <r>
    <n v="714"/>
    <s v="e17bade2-3175-49eb-92f4-7f2eac74147a"/>
    <x v="2"/>
    <x v="5"/>
    <x v="6"/>
    <d v="2021-02-21T17:06:00"/>
    <s v="negative"/>
    <n v="5"/>
  </r>
  <r>
    <n v="715"/>
    <s v="3896723f-560c-4008-9635-e3ecf1e2b37c"/>
    <x v="1"/>
    <x v="3"/>
    <x v="3"/>
    <d v="2020-10-19T18:27:00"/>
    <s v="positive"/>
    <n v="30"/>
  </r>
  <r>
    <n v="716"/>
    <s v="a048f504-f428-438d-bb91-f1ad562ff5f8"/>
    <x v="1"/>
    <x v="6"/>
    <x v="4"/>
    <d v="2021-06-18T01:10:00"/>
    <s v="neutral"/>
    <n v="35"/>
  </r>
  <r>
    <n v="717"/>
    <s v="9c6b0084-60ba-4e88-a0c7-ba0f61ec2c11"/>
    <x v="3"/>
    <x v="3"/>
    <x v="12"/>
    <d v="2020-09-03T13:24:00"/>
    <s v="positive"/>
    <n v="50"/>
  </r>
  <r>
    <n v="718"/>
    <s v="ef1ed168-7433-4233-ade8-95070d70a382"/>
    <x v="3"/>
    <x v="9"/>
    <x v="13"/>
    <d v="2021-03-09T12:10:00"/>
    <s v="positive"/>
    <n v="60"/>
  </r>
  <r>
    <n v="719"/>
    <s v="bb157107-088c-45aa-8d16-5c093a7471c6"/>
    <x v="0"/>
    <x v="15"/>
    <x v="4"/>
    <d v="2020-06-23T21:54:00"/>
    <s v="neutral"/>
    <n v="35"/>
  </r>
  <r>
    <n v="720"/>
    <s v="45630f5a-78c1-46a1-bdc7-79cd11bb3c13"/>
    <x v="0"/>
    <x v="9"/>
    <x v="4"/>
    <d v="2021-03-18T13:28:00"/>
    <s v="neutral"/>
    <n v="35"/>
  </r>
  <r>
    <n v="721"/>
    <s v="79818849-98f9-4b6b-9be8-4ed4c1ad59a5"/>
    <x v="2"/>
    <x v="10"/>
    <x v="13"/>
    <d v="2020-09-06T17:27:00"/>
    <s v="positive"/>
    <n v="60"/>
  </r>
  <r>
    <n v="722"/>
    <s v="579d5149-3549-4757-a0c4-545821236fb0"/>
    <x v="1"/>
    <x v="8"/>
    <x v="0"/>
    <d v="2021-04-28T07:00:00"/>
    <s v="negative"/>
    <n v="0"/>
  </r>
  <r>
    <n v="723"/>
    <s v="475541da-3402-4d0e-9df5-0da198f8fc9c"/>
    <x v="1"/>
    <x v="15"/>
    <x v="0"/>
    <d v="2020-08-05T15:37:00"/>
    <s v="negative"/>
    <n v="0"/>
  </r>
  <r>
    <n v="724"/>
    <s v="ab57fef7-f7fd-4950-9fe6-5ce2677cac96"/>
    <x v="2"/>
    <x v="15"/>
    <x v="4"/>
    <d v="2021-03-04T21:16:00"/>
    <s v="neutral"/>
    <n v="35"/>
  </r>
  <r>
    <n v="725"/>
    <s v="dc1d4628-4edc-47c2-8da7-0b3d16ef5ddf"/>
    <x v="1"/>
    <x v="1"/>
    <x v="7"/>
    <d v="2020-10-12T05:59:00"/>
    <s v="positive"/>
    <n v="65"/>
  </r>
  <r>
    <n v="726"/>
    <s v="17e3a8c5-ecb6-445d-8b69-f8c202d08549"/>
    <x v="3"/>
    <x v="3"/>
    <x v="7"/>
    <d v="2021-05-07T04:02:00"/>
    <s v="positive"/>
    <n v="65"/>
  </r>
  <r>
    <n v="727"/>
    <s v="df06cdab-afc8-4965-9b10-c270b0cafedf"/>
    <x v="0"/>
    <x v="14"/>
    <x v="13"/>
    <d v="2020-07-20T04:52:00"/>
    <s v="positive"/>
    <n v="60"/>
  </r>
  <r>
    <n v="728"/>
    <s v="8ec8db61-8bea-440b-88ee-f1f593eb4a7f"/>
    <x v="0"/>
    <x v="11"/>
    <x v="15"/>
    <d v="2021-04-29T09:59:00"/>
    <s v="positive"/>
    <n v="72"/>
  </r>
  <r>
    <n v="729"/>
    <s v="c582f515-4d90-4ae6-9ab7-059fdbd7956c"/>
    <x v="3"/>
    <x v="1"/>
    <x v="6"/>
    <d v="2021-04-29T06:42:00"/>
    <s v="negative"/>
    <n v="5"/>
  </r>
  <r>
    <n v="730"/>
    <s v="6082eb46-c239-40f5-bfcd-fb72b823ee71"/>
    <x v="1"/>
    <x v="0"/>
    <x v="1"/>
    <d v="2021-02-13T18:54:00"/>
    <s v="negative"/>
    <n v="10"/>
  </r>
  <r>
    <n v="731"/>
    <s v="59523d44-6113-46a5-a85b-38de2ce7bfa1"/>
    <x v="0"/>
    <x v="9"/>
    <x v="8"/>
    <d v="2020-08-23T13:12:00"/>
    <s v="neutral"/>
    <n v="20"/>
  </r>
  <r>
    <n v="732"/>
    <s v="e6c8f317-c8a9-4b1d-941a-4cd5420a138b"/>
    <x v="2"/>
    <x v="7"/>
    <x v="5"/>
    <d v="2020-10-09T19:16:00"/>
    <s v="positive"/>
    <n v="70"/>
  </r>
  <r>
    <n v="733"/>
    <s v="9c066976-30e0-405e-9973-5c4342271a70"/>
    <x v="3"/>
    <x v="8"/>
    <x v="14"/>
    <d v="2021-06-08T15:13:00"/>
    <s v="positive"/>
    <n v="70"/>
  </r>
  <r>
    <n v="734"/>
    <s v="1934a201-0590-41af-bf40-5ddd6254d744"/>
    <x v="0"/>
    <x v="11"/>
    <x v="11"/>
    <d v="2020-11-17T18:45:00"/>
    <s v="negative"/>
    <n v="12"/>
  </r>
  <r>
    <n v="735"/>
    <s v="279fdb2b-e9ca-4531-b55f-c8fe294083cd"/>
    <x v="1"/>
    <x v="0"/>
    <x v="11"/>
    <d v="2021-04-18T00:54:00"/>
    <s v="negative"/>
    <n v="12"/>
  </r>
  <r>
    <n v="736"/>
    <s v="2297a93f-370d-47e7-8df3-3d464b3a0c0a"/>
    <x v="1"/>
    <x v="0"/>
    <x v="15"/>
    <d v="2021-01-14T09:05:00"/>
    <s v="positive"/>
    <n v="72"/>
  </r>
  <r>
    <n v="737"/>
    <s v="25290b06-ca05-43eb-8e54-e345a41ddba7"/>
    <x v="0"/>
    <x v="11"/>
    <x v="10"/>
    <d v="2021-05-14T17:54:00"/>
    <s v="positive"/>
    <n v="45"/>
  </r>
  <r>
    <n v="738"/>
    <s v="0411a1da-97e1-44b6-945d-06b4682ba802"/>
    <x v="3"/>
    <x v="1"/>
    <x v="6"/>
    <d v="2020-08-24T14:46:00"/>
    <s v="negative"/>
    <n v="5"/>
  </r>
  <r>
    <n v="739"/>
    <s v="ef802d01-6269-4d21-9159-f1386c75e789"/>
    <x v="0"/>
    <x v="1"/>
    <x v="6"/>
    <d v="2021-02-14T18:33:00"/>
    <s v="negative"/>
    <n v="5"/>
  </r>
  <r>
    <n v="741"/>
    <s v="ee0988ef-8656-4a63-9515-a2533b772636"/>
    <x v="1"/>
    <x v="9"/>
    <x v="15"/>
    <d v="2021-02-23T01:14:00"/>
    <s v="positive"/>
    <n v="72"/>
  </r>
  <r>
    <n v="742"/>
    <s v="3fe1e6e6-6d1d-43f5-9c25-7d0a1c14744d"/>
    <x v="1"/>
    <x v="5"/>
    <x v="0"/>
    <d v="2020-07-21T09:23:00"/>
    <s v="negative"/>
    <n v="0"/>
  </r>
  <r>
    <n v="743"/>
    <s v="8526d7cd-bf33-4bf4-aa07-2c25c610cc74"/>
    <x v="3"/>
    <x v="4"/>
    <x v="10"/>
    <d v="2021-01-17T23:46:00"/>
    <s v="positive"/>
    <n v="45"/>
  </r>
  <r>
    <n v="744"/>
    <s v="df2214cb-61f3-4744-86a8-7c01e501bc27"/>
    <x v="3"/>
    <x v="3"/>
    <x v="6"/>
    <d v="2021-05-19T10:39:00"/>
    <s v="negative"/>
    <n v="5"/>
  </r>
  <r>
    <n v="745"/>
    <s v="b15792cb-995f-473e-8372-5cbe88eb059b"/>
    <x v="0"/>
    <x v="9"/>
    <x v="11"/>
    <d v="2020-10-29T13:22:00"/>
    <s v="negative"/>
    <n v="12"/>
  </r>
  <r>
    <n v="746"/>
    <s v="881d8944-8eeb-4439-b40c-9396a1e31f20"/>
    <x v="0"/>
    <x v="7"/>
    <x v="1"/>
    <d v="2020-07-20T16:35:00"/>
    <s v="negative"/>
    <n v="10"/>
  </r>
  <r>
    <n v="747"/>
    <s v="4b2d0fff-3b4f-43ca-a7df-c430479cb9ba"/>
    <x v="1"/>
    <x v="5"/>
    <x v="10"/>
    <d v="2021-03-14T19:23:00"/>
    <s v="positive"/>
    <n v="45"/>
  </r>
  <r>
    <n v="748"/>
    <s v="fea8d77c-fd0b-4678-868f-fbae567642f3"/>
    <x v="2"/>
    <x v="7"/>
    <x v="4"/>
    <d v="2020-07-29T21:13:00"/>
    <s v="neutral"/>
    <n v="35"/>
  </r>
  <r>
    <n v="749"/>
    <s v="8945e374-9170-4799-b6b0-78fd9d5821a6"/>
    <x v="1"/>
    <x v="12"/>
    <x v="11"/>
    <d v="2021-01-09T11:20:00"/>
    <s v="negative"/>
    <n v="12"/>
  </r>
  <r>
    <n v="750"/>
    <s v="b0782637-2604-40f7-8fc6-5e7d9ffd2255"/>
    <x v="1"/>
    <x v="3"/>
    <x v="12"/>
    <d v="2020-06-27T17:59:00"/>
    <s v="positive"/>
    <n v="50"/>
  </r>
  <r>
    <n v="751"/>
    <s v="55f46794-426f-441b-bb60-53b5e6beebc5"/>
    <x v="0"/>
    <x v="2"/>
    <x v="2"/>
    <d v="2020-12-07T11:41:00"/>
    <s v="negative"/>
    <n v="15"/>
  </r>
  <r>
    <n v="752"/>
    <s v="e61a1b04-17e4-4918-a637-ebfc59783ad0"/>
    <x v="3"/>
    <x v="10"/>
    <x v="4"/>
    <d v="2021-05-10T11:45:00"/>
    <s v="neutral"/>
    <n v="35"/>
  </r>
  <r>
    <n v="753"/>
    <s v="343362dd-20e1-4b98-ad23-e3d8d497f98e"/>
    <x v="1"/>
    <x v="9"/>
    <x v="3"/>
    <d v="2021-02-04T11:26:00"/>
    <s v="positive"/>
    <n v="30"/>
  </r>
  <r>
    <n v="754"/>
    <s v="d39b0a7e-ce14-4ad4-aa9f-5aefc827f9e6"/>
    <x v="0"/>
    <x v="13"/>
    <x v="13"/>
    <d v="2020-09-30T18:21:00"/>
    <s v="positive"/>
    <n v="60"/>
  </r>
  <r>
    <n v="755"/>
    <s v="98169c04-79b1-4702-82af-ac0fa461e044"/>
    <x v="0"/>
    <x v="2"/>
    <x v="11"/>
    <d v="2021-02-02T09:22:00"/>
    <s v="negative"/>
    <n v="12"/>
  </r>
  <r>
    <n v="756"/>
    <s v="f663d05c-74ce-424b-89f2-58009b0095fb"/>
    <x v="3"/>
    <x v="6"/>
    <x v="14"/>
    <d v="2021-05-03T18:01:00"/>
    <s v="positive"/>
    <n v="70"/>
  </r>
  <r>
    <n v="757"/>
    <s v="03750ad9-8d8e-4f8c-aec6-8766c9a0184f"/>
    <x v="1"/>
    <x v="8"/>
    <x v="12"/>
    <d v="2021-05-10T19:45:00"/>
    <s v="positive"/>
    <n v="50"/>
  </r>
  <r>
    <n v="758"/>
    <s v="9ab406fd-4431-420e-b650-6c16714089bc"/>
    <x v="3"/>
    <x v="12"/>
    <x v="9"/>
    <d v="2020-10-07T13:22:00"/>
    <s v="positive"/>
    <n v="75"/>
  </r>
  <r>
    <n v="759"/>
    <s v="845fe8d4-bffc-485f-ae96-fd8fe9ea013d"/>
    <x v="3"/>
    <x v="11"/>
    <x v="8"/>
    <d v="2020-10-25T17:21:00"/>
    <s v="neutral"/>
    <n v="20"/>
  </r>
  <r>
    <n v="760"/>
    <s v="01f310fc-5692-4cc1-a7bb-fc62977d79bb"/>
    <x v="3"/>
    <x v="8"/>
    <x v="2"/>
    <d v="2021-04-10T18:40:00"/>
    <s v="negative"/>
    <n v="15"/>
  </r>
  <r>
    <n v="761"/>
    <s v="4c1ae4ba-078a-4720-aff0-817c7d549387"/>
    <x v="1"/>
    <x v="3"/>
    <x v="6"/>
    <d v="2021-01-03T20:01:00"/>
    <s v="negative"/>
    <n v="5"/>
  </r>
  <r>
    <n v="762"/>
    <s v="964173f3-7019-4758-9ab9-df71585aa965"/>
    <x v="3"/>
    <x v="13"/>
    <x v="12"/>
    <d v="2021-04-29T04:36:00"/>
    <s v="positive"/>
    <n v="50"/>
  </r>
  <r>
    <n v="763"/>
    <s v="fa60edda-2d32-42ab-905d-2f5de379c461"/>
    <x v="0"/>
    <x v="10"/>
    <x v="13"/>
    <d v="2021-05-07T14:55:00"/>
    <s v="positive"/>
    <n v="60"/>
  </r>
  <r>
    <n v="764"/>
    <s v="d5ec7de3-8c02-4f17-a9f0-dc8a9e64fa1a"/>
    <x v="1"/>
    <x v="5"/>
    <x v="10"/>
    <d v="2021-02-09T08:21:00"/>
    <s v="positive"/>
    <n v="45"/>
  </r>
  <r>
    <n v="765"/>
    <s v="964a54b7-7dc7-40b0-bd94-9898b670f9cd"/>
    <x v="0"/>
    <x v="7"/>
    <x v="7"/>
    <d v="2021-01-02T02:38:00"/>
    <s v="positive"/>
    <n v="65"/>
  </r>
  <r>
    <n v="766"/>
    <s v="37331f8d-4fc5-42f6-a367-e59ccde67c45"/>
    <x v="3"/>
    <x v="5"/>
    <x v="7"/>
    <d v="2020-08-02T11:25:00"/>
    <s v="positive"/>
    <n v="65"/>
  </r>
  <r>
    <n v="767"/>
    <s v="8f4cea30-10e7-4806-8c01-d78ef6bcbfa8"/>
    <x v="0"/>
    <x v="8"/>
    <x v="13"/>
    <d v="2021-01-11T10:46:00"/>
    <s v="positive"/>
    <n v="60"/>
  </r>
  <r>
    <n v="768"/>
    <s v="cba3c646-6b10-43fe-a1af-a0276815288f"/>
    <x v="1"/>
    <x v="9"/>
    <x v="15"/>
    <d v="2020-11-26T18:31:00"/>
    <s v="positive"/>
    <n v="72"/>
  </r>
  <r>
    <n v="769"/>
    <s v="80bf3ac3-e94e-44cf-81ef-345a8326802c"/>
    <x v="0"/>
    <x v="13"/>
    <x v="12"/>
    <d v="2020-11-14T16:47:00"/>
    <s v="positive"/>
    <n v="50"/>
  </r>
  <r>
    <n v="770"/>
    <s v="6f48fe2b-7c20-4065-8ae9-7bea61275dc7"/>
    <x v="2"/>
    <x v="7"/>
    <x v="8"/>
    <d v="2020-08-16T02:17:00"/>
    <s v="neutral"/>
    <n v="20"/>
  </r>
  <r>
    <n v="771"/>
    <s v="c48d7966-42f3-43a6-a0b7-0a2260ffa125"/>
    <x v="3"/>
    <x v="15"/>
    <x v="11"/>
    <d v="2020-09-28T03:59:00"/>
    <s v="negative"/>
    <n v="12"/>
  </r>
  <r>
    <n v="772"/>
    <s v="85260ec2-7b35-4266-8071-580a8b4341ca"/>
    <x v="0"/>
    <x v="8"/>
    <x v="4"/>
    <d v="2021-04-12T15:08:00"/>
    <s v="neutral"/>
    <n v="35"/>
  </r>
  <r>
    <n v="773"/>
    <s v="4bfc9824-aaeb-4695-8195-945686795b30"/>
    <x v="1"/>
    <x v="6"/>
    <x v="0"/>
    <d v="2020-06-21T14:10:00"/>
    <s v="negative"/>
    <n v="0"/>
  </r>
  <r>
    <n v="774"/>
    <s v="a168836d-7a74-41e2-a8ae-809fa556c8a0"/>
    <x v="0"/>
    <x v="9"/>
    <x v="8"/>
    <d v="2021-02-11T00:21:00"/>
    <s v="neutral"/>
    <n v="20"/>
  </r>
  <r>
    <n v="775"/>
    <s v="e1eca98c-c5fd-4fe4-825f-2d36e8bd56f1"/>
    <x v="3"/>
    <x v="13"/>
    <x v="1"/>
    <d v="2021-01-12T21:32:00"/>
    <s v="negative"/>
    <n v="10"/>
  </r>
  <r>
    <n v="776"/>
    <s v="ee631766-3818-4de6-897f-2355542b58e7"/>
    <x v="2"/>
    <x v="6"/>
    <x v="7"/>
    <d v="2021-04-18T18:04:00"/>
    <s v="positive"/>
    <n v="65"/>
  </r>
  <r>
    <n v="777"/>
    <s v="0ac85d23-c8ba-49ed-bec1-493b960a88c0"/>
    <x v="0"/>
    <x v="7"/>
    <x v="5"/>
    <d v="2021-03-29T21:05:00"/>
    <s v="positive"/>
    <n v="70"/>
  </r>
  <r>
    <n v="778"/>
    <s v="ef619e47-1e88-4e0f-8d91-590cd9ecc137"/>
    <x v="0"/>
    <x v="14"/>
    <x v="9"/>
    <d v="2020-08-27T23:25:00"/>
    <s v="positive"/>
    <n v="75"/>
  </r>
  <r>
    <n v="779"/>
    <s v="f65dbde9-c8dc-4851-927e-964fa2e0908a"/>
    <x v="1"/>
    <x v="11"/>
    <x v="3"/>
    <d v="2021-03-14T05:20:00"/>
    <s v="positive"/>
    <n v="30"/>
  </r>
  <r>
    <n v="780"/>
    <s v="019b61f4-926c-438e-adaf-6119c5eab752"/>
    <x v="0"/>
    <x v="10"/>
    <x v="15"/>
    <d v="2021-02-14T11:57:00"/>
    <s v="positive"/>
    <n v="72"/>
  </r>
  <r>
    <n v="782"/>
    <s v="5bf45fd3-6b4b-400c-a126-31b8576e1d70"/>
    <x v="1"/>
    <x v="8"/>
    <x v="5"/>
    <d v="2020-06-28T07:53:00"/>
    <s v="positive"/>
    <n v="70"/>
  </r>
  <r>
    <n v="783"/>
    <s v="8123c0ac-30b0-4a20-bebe-864b3a6b9e9a"/>
    <x v="2"/>
    <x v="5"/>
    <x v="15"/>
    <d v="2020-12-09T23:38:00"/>
    <s v="positive"/>
    <n v="72"/>
  </r>
  <r>
    <n v="784"/>
    <s v="724b9f31-8bdc-4152-b93f-4d3e457201ef"/>
    <x v="3"/>
    <x v="14"/>
    <x v="6"/>
    <d v="2021-03-27T05:17:00"/>
    <s v="negative"/>
    <n v="5"/>
  </r>
  <r>
    <n v="785"/>
    <s v="6aa06c00-d796-43c3-816d-70f21fe58f80"/>
    <x v="3"/>
    <x v="7"/>
    <x v="9"/>
    <d v="2021-04-17T18:59:00"/>
    <s v="positive"/>
    <n v="75"/>
  </r>
  <r>
    <n v="786"/>
    <s v="3f6b1a9d-db78-4d9a-a495-9de7bd9bbe5b"/>
    <x v="2"/>
    <x v="8"/>
    <x v="15"/>
    <d v="2020-07-05T19:22:00"/>
    <s v="positive"/>
    <n v="72"/>
  </r>
  <r>
    <n v="787"/>
    <s v="96ece45a-89e4-4cf8-b216-c860bf8e158e"/>
    <x v="0"/>
    <x v="2"/>
    <x v="1"/>
    <d v="2021-05-08T07:39:00"/>
    <s v="negative"/>
    <n v="10"/>
  </r>
  <r>
    <n v="788"/>
    <s v="5efb3710-c34d-4dc4-84dd-31cd8c5d9c30"/>
    <x v="3"/>
    <x v="14"/>
    <x v="12"/>
    <d v="2020-10-02T00:45:00"/>
    <s v="positive"/>
    <n v="50"/>
  </r>
  <r>
    <n v="789"/>
    <s v="6912f8e6-86b7-44f6-8aa8-c21c2ed0b53c"/>
    <x v="2"/>
    <x v="2"/>
    <x v="3"/>
    <d v="2021-01-04T04:40:00"/>
    <s v="positive"/>
    <n v="30"/>
  </r>
  <r>
    <n v="790"/>
    <s v="4dd4da35-453e-466d-95ca-b1a7710fac1f"/>
    <x v="2"/>
    <x v="1"/>
    <x v="10"/>
    <d v="2021-06-06T18:49:00"/>
    <s v="positive"/>
    <n v="45"/>
  </r>
  <r>
    <n v="791"/>
    <s v="f47074e8-5189-44ac-82f8-4309d63650b4"/>
    <x v="3"/>
    <x v="15"/>
    <x v="1"/>
    <d v="2020-12-06T18:13:00"/>
    <s v="negative"/>
    <n v="10"/>
  </r>
  <r>
    <n v="792"/>
    <s v="15e13281-8bd0-4f40-a0fa-44749cf32378"/>
    <x v="1"/>
    <x v="4"/>
    <x v="9"/>
    <d v="2020-10-02T01:50:00"/>
    <s v="positive"/>
    <n v="75"/>
  </r>
  <r>
    <n v="793"/>
    <s v="31cbcaf1-75f9-4541-abd6-15723478047b"/>
    <x v="0"/>
    <x v="4"/>
    <x v="5"/>
    <d v="2020-11-02T14:43:00"/>
    <s v="positive"/>
    <n v="70"/>
  </r>
  <r>
    <n v="794"/>
    <s v="1bbfe52f-37e2-4874-8422-161a60b331e1"/>
    <x v="2"/>
    <x v="15"/>
    <x v="11"/>
    <d v="2020-12-10T08:47:00"/>
    <s v="negative"/>
    <n v="12"/>
  </r>
  <r>
    <n v="795"/>
    <s v="94f8ffbb-d888-4713-8cdd-ea57466d88b2"/>
    <x v="1"/>
    <x v="7"/>
    <x v="14"/>
    <d v="2021-04-15T04:37:00"/>
    <s v="positive"/>
    <n v="70"/>
  </r>
  <r>
    <n v="796"/>
    <s v="6e71ed3d-3fba-4bd1-8de7-2798dec6431e"/>
    <x v="3"/>
    <x v="12"/>
    <x v="6"/>
    <d v="2020-12-13T00:43:00"/>
    <s v="negative"/>
    <n v="5"/>
  </r>
  <r>
    <n v="797"/>
    <s v="c3d1c36d-2ad9-45ce-be49-51c103351e62"/>
    <x v="1"/>
    <x v="9"/>
    <x v="9"/>
    <d v="2020-06-21T13:09:00"/>
    <s v="positive"/>
    <n v="75"/>
  </r>
  <r>
    <n v="798"/>
    <s v="b38723f3-878c-4308-b173-14f03639d9b8"/>
    <x v="1"/>
    <x v="9"/>
    <x v="2"/>
    <d v="2020-08-18T11:34:00"/>
    <s v="negative"/>
    <n v="15"/>
  </r>
  <r>
    <n v="799"/>
    <s v="942c5154-791e-47c0-bfad-264a3d6296eb"/>
    <x v="3"/>
    <x v="14"/>
    <x v="15"/>
    <d v="2021-03-19T21:35:00"/>
    <s v="positive"/>
    <n v="72"/>
  </r>
  <r>
    <n v="800"/>
    <s v="e1eb9e92-2e08-48b0-8be7-a2a98048aa08"/>
    <x v="1"/>
    <x v="6"/>
    <x v="0"/>
    <d v="2021-03-08T02:51:00"/>
    <s v="negative"/>
    <n v="0"/>
  </r>
  <r>
    <n v="801"/>
    <s v="44eab5ca-b4a4-46c4-977d-197a78551861"/>
    <x v="3"/>
    <x v="1"/>
    <x v="5"/>
    <d v="2020-11-26T16:05:00"/>
    <s v="positive"/>
    <n v="70"/>
  </r>
  <r>
    <n v="802"/>
    <s v="a739e02a-5d83-4e0e-b306-740652cf700a"/>
    <x v="1"/>
    <x v="7"/>
    <x v="14"/>
    <d v="2021-02-20T05:52:00"/>
    <s v="positive"/>
    <n v="70"/>
  </r>
  <r>
    <n v="803"/>
    <s v="004e820e-49c3-4ba2-9d02-62db0065410c"/>
    <x v="3"/>
    <x v="8"/>
    <x v="4"/>
    <d v="2020-12-22T11:15:00"/>
    <s v="neutral"/>
    <n v="35"/>
  </r>
  <r>
    <n v="804"/>
    <s v="7cace87f-53ff-40c0-99f5-abbc5b8f86d6"/>
    <x v="2"/>
    <x v="3"/>
    <x v="9"/>
    <d v="2021-03-25T13:06:00"/>
    <s v="positive"/>
    <n v="75"/>
  </r>
  <r>
    <n v="805"/>
    <s v="8b1bfacc-00fd-4f6e-b647-6ecfe2b7ce69"/>
    <x v="0"/>
    <x v="7"/>
    <x v="8"/>
    <d v="2020-08-26T19:10:00"/>
    <s v="neutral"/>
    <n v="20"/>
  </r>
  <r>
    <n v="806"/>
    <s v="6dbfb67c-e619-414b-b016-d24da6cbc294"/>
    <x v="3"/>
    <x v="6"/>
    <x v="11"/>
    <d v="2020-12-07T06:14:00"/>
    <s v="negative"/>
    <n v="12"/>
  </r>
  <r>
    <n v="807"/>
    <s v="25c36533-1de5-4d82-879b-86180503cf8d"/>
    <x v="0"/>
    <x v="9"/>
    <x v="15"/>
    <d v="2021-04-02T19:50:00"/>
    <s v="positive"/>
    <n v="72"/>
  </r>
  <r>
    <n v="808"/>
    <s v="c9b2829f-278c-4acd-a895-cf0bd337d36f"/>
    <x v="1"/>
    <x v="10"/>
    <x v="1"/>
    <d v="2021-04-23T11:45:00"/>
    <s v="negative"/>
    <n v="10"/>
  </r>
  <r>
    <n v="809"/>
    <s v="a861f7e7-b2f5-4d86-966c-7503c8faaeca"/>
    <x v="2"/>
    <x v="14"/>
    <x v="11"/>
    <d v="2020-12-23T18:50:00"/>
    <s v="negative"/>
    <n v="12"/>
  </r>
  <r>
    <n v="811"/>
    <s v="6c8d057d-756a-41dd-afef-bf73adffbdf4"/>
    <x v="3"/>
    <x v="2"/>
    <x v="10"/>
    <d v="2020-09-03T17:05:00"/>
    <s v="positive"/>
    <n v="45"/>
  </r>
  <r>
    <n v="812"/>
    <s v="5d915af1-3cc3-4d44-a0ff-d170a008a5d5"/>
    <x v="1"/>
    <x v="11"/>
    <x v="8"/>
    <d v="2021-03-09T07:35:00"/>
    <s v="neutral"/>
    <n v="20"/>
  </r>
  <r>
    <n v="813"/>
    <s v="f6055aa8-0c90-4e92-a8a6-7d046f35acd4"/>
    <x v="2"/>
    <x v="14"/>
    <x v="14"/>
    <d v="2020-12-17T04:03:00"/>
    <s v="positive"/>
    <n v="70"/>
  </r>
  <r>
    <n v="814"/>
    <s v="59f7eb93-7ffc-4627-98a6-9ecaa5e35206"/>
    <x v="2"/>
    <x v="3"/>
    <x v="5"/>
    <d v="2020-10-11T05:56:00"/>
    <s v="positive"/>
    <n v="70"/>
  </r>
  <r>
    <n v="815"/>
    <s v="990f1598-4dbb-403c-a5b2-48de2c30b1ca"/>
    <x v="3"/>
    <x v="2"/>
    <x v="5"/>
    <d v="2020-11-23T18:07:00"/>
    <s v="positive"/>
    <n v="70"/>
  </r>
  <r>
    <n v="816"/>
    <s v="fe06b730-b1f8-4f55-af1a-52487d8f1ec6"/>
    <x v="1"/>
    <x v="14"/>
    <x v="5"/>
    <d v="2021-03-25T01:29:00"/>
    <s v="positive"/>
    <n v="70"/>
  </r>
  <r>
    <n v="817"/>
    <s v="92c1fcb5-5b56-4780-85cb-0c4858b39b3e"/>
    <x v="1"/>
    <x v="9"/>
    <x v="0"/>
    <d v="2021-02-21T08:37:00"/>
    <s v="negative"/>
    <n v="0"/>
  </r>
  <r>
    <n v="818"/>
    <s v="0701343b-6105-40e4-b275-7f3d292b9e20"/>
    <x v="0"/>
    <x v="8"/>
    <x v="1"/>
    <d v="2020-09-09T07:25:00"/>
    <s v="negative"/>
    <n v="10"/>
  </r>
  <r>
    <n v="819"/>
    <s v="451b228b-9d66-45a4-b6fa-46c502562b5f"/>
    <x v="1"/>
    <x v="0"/>
    <x v="7"/>
    <d v="2021-05-10T00:06:00"/>
    <s v="positive"/>
    <n v="65"/>
  </r>
  <r>
    <n v="820"/>
    <s v="c9082d3b-6f2b-4057-a0b8-3538a247982a"/>
    <x v="2"/>
    <x v="0"/>
    <x v="15"/>
    <d v="2020-10-09T04:55:00"/>
    <s v="positive"/>
    <n v="72"/>
  </r>
  <r>
    <n v="821"/>
    <s v="1dbed432-50e6-4955-9ac8-798fb60b2f0e"/>
    <x v="1"/>
    <x v="7"/>
    <x v="8"/>
    <d v="2020-09-01T10:45:00"/>
    <s v="neutral"/>
    <n v="20"/>
  </r>
  <r>
    <n v="822"/>
    <s v="348efc5c-f887-4cfa-b165-0dda4da85291"/>
    <x v="1"/>
    <x v="12"/>
    <x v="10"/>
    <d v="2020-09-22T09:51:00"/>
    <s v="positive"/>
    <n v="45"/>
  </r>
  <r>
    <n v="823"/>
    <s v="7c47e333-da29-4be9-8156-2e5f75a991e1"/>
    <x v="1"/>
    <x v="4"/>
    <x v="13"/>
    <d v="2020-12-11T01:37:00"/>
    <s v="positive"/>
    <n v="60"/>
  </r>
  <r>
    <n v="824"/>
    <s v="f1836624-ac23-4c4c-a868-ebf3256d6e80"/>
    <x v="2"/>
    <x v="3"/>
    <x v="4"/>
    <d v="2021-05-25T06:06:00"/>
    <s v="neutral"/>
    <n v="35"/>
  </r>
  <r>
    <n v="825"/>
    <s v="ae87a6a3-1a9e-4323-981d-b63c1f8ca2a6"/>
    <x v="3"/>
    <x v="2"/>
    <x v="7"/>
    <d v="2020-11-18T20:32:00"/>
    <s v="positive"/>
    <n v="65"/>
  </r>
  <r>
    <n v="826"/>
    <s v="2664a681-e732-422f-b529-02fabb6ec9ab"/>
    <x v="3"/>
    <x v="0"/>
    <x v="8"/>
    <d v="2021-06-01T12:27:00"/>
    <s v="neutral"/>
    <n v="20"/>
  </r>
  <r>
    <n v="827"/>
    <s v="aad272f0-2b16-478b-b2c5-c502b060fc30"/>
    <x v="0"/>
    <x v="4"/>
    <x v="11"/>
    <d v="2020-08-17T21:00:00"/>
    <s v="negative"/>
    <n v="12"/>
  </r>
  <r>
    <n v="828"/>
    <s v="1dec5263-8a54-43fb-bfbe-a388d2919e74"/>
    <x v="2"/>
    <x v="2"/>
    <x v="7"/>
    <d v="2021-03-09T10:29:00"/>
    <s v="positive"/>
    <n v="65"/>
  </r>
  <r>
    <n v="829"/>
    <s v="c75dfa33-cd71-486f-b4e1-f5e9133ae873"/>
    <x v="0"/>
    <x v="13"/>
    <x v="12"/>
    <d v="2020-12-11T10:43:00"/>
    <s v="positive"/>
    <n v="50"/>
  </r>
  <r>
    <n v="830"/>
    <s v="0f1cb5c0-ac2a-4c8a-9fb9-115d60493247"/>
    <x v="2"/>
    <x v="13"/>
    <x v="7"/>
    <d v="2021-02-23T23:48:00"/>
    <s v="positive"/>
    <n v="65"/>
  </r>
  <r>
    <n v="831"/>
    <s v="40727608-362e-4e10-970f-2b5a5f8c37c1"/>
    <x v="0"/>
    <x v="7"/>
    <x v="1"/>
    <d v="2020-10-02T21:47:00"/>
    <s v="negative"/>
    <n v="10"/>
  </r>
  <r>
    <n v="832"/>
    <s v="09f2e925-5086-42ad-8160-e763396a36ca"/>
    <x v="3"/>
    <x v="4"/>
    <x v="6"/>
    <d v="2021-04-14T03:24:00"/>
    <s v="negative"/>
    <n v="5"/>
  </r>
  <r>
    <n v="833"/>
    <s v="6cbac852-fec6-49e2-95db-d62edeb477d0"/>
    <x v="1"/>
    <x v="0"/>
    <x v="8"/>
    <d v="2020-11-11T11:26:00"/>
    <s v="neutral"/>
    <n v="20"/>
  </r>
  <r>
    <n v="834"/>
    <s v="445a06c1-3dea-4129-90eb-2384c0534eb6"/>
    <x v="2"/>
    <x v="1"/>
    <x v="0"/>
    <d v="2020-12-04T13:10:00"/>
    <s v="negative"/>
    <n v="0"/>
  </r>
  <r>
    <n v="835"/>
    <s v="abf9ec3b-1d0f-4238-a8f8-137072dab287"/>
    <x v="2"/>
    <x v="13"/>
    <x v="11"/>
    <d v="2021-03-02T10:11:00"/>
    <s v="negative"/>
    <n v="12"/>
  </r>
  <r>
    <n v="837"/>
    <s v="1b6f05f1-df9e-4ad4-989e-029baf20478f"/>
    <x v="3"/>
    <x v="10"/>
    <x v="13"/>
    <d v="2020-10-18T05:43:00"/>
    <s v="positive"/>
    <n v="60"/>
  </r>
  <r>
    <n v="838"/>
    <s v="1a5b511a-7199-4f05-988a-1f1d0380ca11"/>
    <x v="2"/>
    <x v="9"/>
    <x v="0"/>
    <d v="2020-12-22T19:44:00"/>
    <s v="negative"/>
    <n v="0"/>
  </r>
  <r>
    <n v="839"/>
    <s v="5ac2552c-15a5-41ed-8d67-9c57bce74ebc"/>
    <x v="1"/>
    <x v="9"/>
    <x v="4"/>
    <d v="2020-12-07T07:22:00"/>
    <s v="neutral"/>
    <n v="35"/>
  </r>
  <r>
    <n v="840"/>
    <s v="b5966298-63d8-403e-96ab-9a610eb9752d"/>
    <x v="2"/>
    <x v="5"/>
    <x v="1"/>
    <d v="2020-09-12T15:36:00"/>
    <s v="negative"/>
    <n v="10"/>
  </r>
  <r>
    <n v="841"/>
    <s v="ec69ad7c-c57b-4d10-ad0f-930ff10bf687"/>
    <x v="1"/>
    <x v="7"/>
    <x v="2"/>
    <d v="2021-06-08T21:29:00"/>
    <s v="negative"/>
    <n v="15"/>
  </r>
  <r>
    <n v="842"/>
    <s v="51a9bf9c-2c90-487b-ad37-9db7f18c36e7"/>
    <x v="1"/>
    <x v="9"/>
    <x v="6"/>
    <d v="2021-04-17T17:26:00"/>
    <s v="negative"/>
    <n v="5"/>
  </r>
  <r>
    <n v="843"/>
    <s v="9c542f56-b0ec-4df1-b95e-f56e1c467813"/>
    <x v="3"/>
    <x v="2"/>
    <x v="3"/>
    <d v="2021-01-30T20:09:00"/>
    <s v="positive"/>
    <n v="30"/>
  </r>
  <r>
    <n v="844"/>
    <s v="10df3489-3d58-4929-977c-d3e7e177f5fd"/>
    <x v="2"/>
    <x v="12"/>
    <x v="5"/>
    <d v="2020-11-27T20:16:00"/>
    <s v="positive"/>
    <n v="70"/>
  </r>
  <r>
    <n v="845"/>
    <s v="41c97dd6-3f0d-4a6c-9083-2163e8e08e19"/>
    <x v="1"/>
    <x v="6"/>
    <x v="7"/>
    <d v="2021-01-27T05:51:00"/>
    <s v="positive"/>
    <n v="65"/>
  </r>
  <r>
    <n v="846"/>
    <s v="e8d62710-7e3a-4bef-b6da-edaaed70c401"/>
    <x v="0"/>
    <x v="0"/>
    <x v="8"/>
    <d v="2020-08-03T09:02:00"/>
    <s v="neutral"/>
    <n v="20"/>
  </r>
  <r>
    <n v="847"/>
    <s v="d3cc4cf1-81f9-49e7-bf5d-c0ae10a88139"/>
    <x v="1"/>
    <x v="15"/>
    <x v="8"/>
    <d v="2020-06-30T22:30:00"/>
    <s v="neutral"/>
    <n v="20"/>
  </r>
  <r>
    <n v="848"/>
    <s v="95fe7e7c-f327-4a0a-af06-5a88346f8546"/>
    <x v="1"/>
    <x v="7"/>
    <x v="14"/>
    <d v="2020-11-25T02:16:00"/>
    <s v="positive"/>
    <n v="70"/>
  </r>
  <r>
    <n v="849"/>
    <s v="4dca44b9-e65c-4d9d-93eb-6a24ec8950e9"/>
    <x v="0"/>
    <x v="14"/>
    <x v="13"/>
    <d v="2021-01-30T03:07:00"/>
    <s v="positive"/>
    <n v="60"/>
  </r>
  <r>
    <n v="850"/>
    <s v="dd942c3f-2ed5-4849-9e2b-7484f5a4eaf4"/>
    <x v="3"/>
    <x v="15"/>
    <x v="13"/>
    <d v="2020-09-17T09:32:00"/>
    <s v="positive"/>
    <n v="60"/>
  </r>
  <r>
    <n v="851"/>
    <s v="8b08e78c-4798-463a-b868-a0dc9fde777f"/>
    <x v="2"/>
    <x v="6"/>
    <x v="9"/>
    <d v="2021-02-15T09:38:00"/>
    <s v="positive"/>
    <n v="75"/>
  </r>
  <r>
    <n v="852"/>
    <s v="b3bcbff0-d160-4fbc-b3c6-8113ceb38056"/>
    <x v="3"/>
    <x v="7"/>
    <x v="15"/>
    <d v="2020-09-21T12:23:00"/>
    <s v="positive"/>
    <n v="72"/>
  </r>
  <r>
    <n v="853"/>
    <s v="4304a382-1527-4e7d-af7b-691d976f9ad4"/>
    <x v="1"/>
    <x v="8"/>
    <x v="11"/>
    <d v="2021-06-07T03:26:00"/>
    <s v="negative"/>
    <n v="12"/>
  </r>
  <r>
    <n v="854"/>
    <s v="2ceee25a-8461-4409-ab41-7a72d97d722d"/>
    <x v="0"/>
    <x v="14"/>
    <x v="6"/>
    <d v="2020-08-17T08:57:00"/>
    <s v="negative"/>
    <n v="5"/>
  </r>
  <r>
    <n v="855"/>
    <s v="6407f238-511b-4ade-b77b-0f3bc8b2f300"/>
    <x v="3"/>
    <x v="12"/>
    <x v="6"/>
    <d v="2020-12-20T05:07:00"/>
    <s v="negative"/>
    <n v="5"/>
  </r>
  <r>
    <n v="856"/>
    <s v="437fab54-2c89-4b0b-8d89-dd2320d83e81"/>
    <x v="0"/>
    <x v="8"/>
    <x v="9"/>
    <d v="2021-02-15T23:04:00"/>
    <s v="positive"/>
    <n v="75"/>
  </r>
  <r>
    <n v="857"/>
    <s v="cad4858d-77e5-47f8-a6b9-4ce2971d8656"/>
    <x v="0"/>
    <x v="3"/>
    <x v="12"/>
    <d v="2020-11-16T16:06:00"/>
    <s v="positive"/>
    <n v="50"/>
  </r>
  <r>
    <n v="858"/>
    <s v="a4f6b4c2-36bd-4232-bef8-66577a601163"/>
    <x v="0"/>
    <x v="14"/>
    <x v="0"/>
    <d v="2020-07-08T10:18:00"/>
    <s v="negative"/>
    <n v="0"/>
  </r>
  <r>
    <n v="859"/>
    <s v="f298ed7d-2aa2-4231-9523-c4013cef24c3"/>
    <x v="1"/>
    <x v="13"/>
    <x v="12"/>
    <d v="2020-11-06T15:34:00"/>
    <s v="positive"/>
    <n v="50"/>
  </r>
  <r>
    <n v="860"/>
    <s v="8838fd48-05c4-4b57-a192-35e9ff67f9b2"/>
    <x v="1"/>
    <x v="5"/>
    <x v="8"/>
    <d v="2021-05-23T16:37:00"/>
    <s v="neutral"/>
    <n v="20"/>
  </r>
  <r>
    <n v="861"/>
    <s v="01396602-c759-4a17-90f0-8f9b3ca11b30"/>
    <x v="2"/>
    <x v="8"/>
    <x v="2"/>
    <d v="2020-10-07T09:16:00"/>
    <s v="negative"/>
    <n v="15"/>
  </r>
  <r>
    <n v="862"/>
    <s v="3ca5a22f-aebc-4421-a960-d787d732f1ec"/>
    <x v="3"/>
    <x v="0"/>
    <x v="14"/>
    <d v="2020-09-01T22:33:00"/>
    <s v="positive"/>
    <n v="70"/>
  </r>
  <r>
    <n v="863"/>
    <s v="7bbce877-eb47-4ad3-9a57-7ec4a0190f1b"/>
    <x v="0"/>
    <x v="9"/>
    <x v="13"/>
    <d v="2021-03-17T16:26:00"/>
    <s v="positive"/>
    <n v="60"/>
  </r>
  <r>
    <n v="864"/>
    <s v="e3107f22-f36a-4d88-9fca-1b842e141db8"/>
    <x v="2"/>
    <x v="2"/>
    <x v="15"/>
    <d v="2020-06-24T21:45:00"/>
    <s v="positive"/>
    <n v="72"/>
  </r>
  <r>
    <n v="865"/>
    <s v="b3b384bf-3a17-4ccb-ba86-583dede8fe3c"/>
    <x v="0"/>
    <x v="11"/>
    <x v="5"/>
    <d v="2020-07-20T09:08:00"/>
    <s v="positive"/>
    <n v="70"/>
  </r>
  <r>
    <n v="866"/>
    <s v="b9ff65d6-b79a-4f9b-8745-10088ddf9934"/>
    <x v="1"/>
    <x v="14"/>
    <x v="7"/>
    <d v="2020-12-25T21:27:00"/>
    <s v="positive"/>
    <n v="65"/>
  </r>
  <r>
    <n v="867"/>
    <s v="3091e63e-1355-4eb6-9fa7-5c6e75f1d3b8"/>
    <x v="2"/>
    <x v="15"/>
    <x v="9"/>
    <d v="2020-11-08T03:05:00"/>
    <s v="positive"/>
    <n v="75"/>
  </r>
  <r>
    <n v="868"/>
    <s v="0c2bd955-f00f-4c2f-8999-7cc0ada4b3e7"/>
    <x v="0"/>
    <x v="14"/>
    <x v="8"/>
    <d v="2021-02-18T10:43:00"/>
    <s v="neutral"/>
    <n v="20"/>
  </r>
  <r>
    <n v="869"/>
    <s v="4ad4b955-c65a-467d-aa27-1ca804d05170"/>
    <x v="3"/>
    <x v="15"/>
    <x v="12"/>
    <d v="2021-02-01T11:49:00"/>
    <s v="positive"/>
    <n v="50"/>
  </r>
  <r>
    <n v="870"/>
    <s v="3c6354b3-7e8a-4d8c-bb80-33f17c17bd32"/>
    <x v="3"/>
    <x v="3"/>
    <x v="0"/>
    <d v="2020-10-22T15:01:00"/>
    <s v="negative"/>
    <n v="0"/>
  </r>
  <r>
    <n v="872"/>
    <s v="9b480f9e-cef3-46cc-8ea1-c116cded9661"/>
    <x v="3"/>
    <x v="6"/>
    <x v="10"/>
    <d v="2020-09-09T00:41:00"/>
    <s v="positive"/>
    <n v="45"/>
  </r>
  <r>
    <n v="873"/>
    <s v="c24a56ff-256e-46eb-9936-a6284451fc61"/>
    <x v="1"/>
    <x v="12"/>
    <x v="10"/>
    <d v="2020-07-05T10:43:00"/>
    <s v="positive"/>
    <n v="45"/>
  </r>
  <r>
    <n v="874"/>
    <s v="fa3a6a40-59db-4027-b8ee-89c79ecbee7f"/>
    <x v="0"/>
    <x v="3"/>
    <x v="6"/>
    <d v="2021-04-07T20:19:00"/>
    <s v="negative"/>
    <n v="5"/>
  </r>
  <r>
    <n v="876"/>
    <s v="4b6d1c04-e75d-4e96-b5f7-f49c4af8d89b"/>
    <x v="3"/>
    <x v="13"/>
    <x v="0"/>
    <d v="2021-01-17T23:43:00"/>
    <s v="negative"/>
    <n v="0"/>
  </r>
  <r>
    <n v="877"/>
    <s v="1625c44f-2a9e-46d5-abac-59ec211322a4"/>
    <x v="2"/>
    <x v="8"/>
    <x v="0"/>
    <d v="2020-06-23T11:28:00"/>
    <s v="negative"/>
    <n v="0"/>
  </r>
  <r>
    <n v="878"/>
    <s v="f43114af-edb4-4629-bc15-7a483cf3eaf4"/>
    <x v="0"/>
    <x v="1"/>
    <x v="1"/>
    <d v="2020-10-22T09:15:00"/>
    <s v="negative"/>
    <n v="10"/>
  </r>
  <r>
    <n v="879"/>
    <s v="295ff9f6-64f3-4704-9272-4a932f11d709"/>
    <x v="1"/>
    <x v="9"/>
    <x v="15"/>
    <d v="2021-03-10T18:08:00"/>
    <s v="positive"/>
    <n v="72"/>
  </r>
  <r>
    <n v="880"/>
    <s v="7ef17afb-ded2-4675-9800-2cf7fe58e6b1"/>
    <x v="3"/>
    <x v="12"/>
    <x v="11"/>
    <d v="2020-12-28T09:05:00"/>
    <s v="negative"/>
    <n v="12"/>
  </r>
  <r>
    <n v="881"/>
    <s v="bfc26d2d-b5e5-415a-b104-64befef2f52a"/>
    <x v="3"/>
    <x v="2"/>
    <x v="6"/>
    <d v="2021-05-19T11:51:00"/>
    <s v="negative"/>
    <n v="5"/>
  </r>
  <r>
    <n v="882"/>
    <s v="2eb32cf2-da20-4b27-b4b6-c91716f528a5"/>
    <x v="3"/>
    <x v="13"/>
    <x v="15"/>
    <d v="2021-05-04T21:19:00"/>
    <s v="positive"/>
    <n v="72"/>
  </r>
  <r>
    <n v="883"/>
    <s v="7f7d20ca-fedf-48e6-8364-dbb8adeb4223"/>
    <x v="0"/>
    <x v="14"/>
    <x v="6"/>
    <d v="2020-12-26T13:56:00"/>
    <s v="negative"/>
    <n v="5"/>
  </r>
  <r>
    <n v="884"/>
    <s v="6519b8ec-1253-4f91-8abb-3c5a04eccd2b"/>
    <x v="0"/>
    <x v="14"/>
    <x v="11"/>
    <d v="2021-01-23T11:26:00"/>
    <s v="negative"/>
    <n v="12"/>
  </r>
  <r>
    <n v="885"/>
    <s v="fa39acec-96b1-441d-8f85-16dfb44bdfba"/>
    <x v="0"/>
    <x v="15"/>
    <x v="10"/>
    <d v="2020-09-23T11:14:00"/>
    <s v="positive"/>
    <n v="45"/>
  </r>
  <r>
    <n v="886"/>
    <s v="4f215b36-f5c4-4294-81f2-80e4906b197d"/>
    <x v="1"/>
    <x v="5"/>
    <x v="3"/>
    <d v="2020-11-03T04:22:00"/>
    <s v="positive"/>
    <n v="30"/>
  </r>
  <r>
    <n v="887"/>
    <s v="b6393b8b-320e-4558-8614-20a6727f2eea"/>
    <x v="0"/>
    <x v="2"/>
    <x v="9"/>
    <d v="2020-09-02T00:42:00"/>
    <s v="positive"/>
    <n v="75"/>
  </r>
  <r>
    <n v="888"/>
    <s v="04e1996d-ccb3-4b19-923a-8dc2a52e4bd4"/>
    <x v="3"/>
    <x v="11"/>
    <x v="1"/>
    <d v="2020-12-11T09:58:00"/>
    <s v="negative"/>
    <n v="10"/>
  </r>
  <r>
    <n v="889"/>
    <s v="c892a472-bf81-4946-83c0-d3697ba65b95"/>
    <x v="0"/>
    <x v="5"/>
    <x v="13"/>
    <d v="2021-01-14T00:16:00"/>
    <s v="positive"/>
    <n v="60"/>
  </r>
  <r>
    <n v="890"/>
    <s v="aa1f824d-9df0-4b4c-a49e-0cfb7e244122"/>
    <x v="3"/>
    <x v="6"/>
    <x v="9"/>
    <d v="2020-10-16T14:01:00"/>
    <s v="positive"/>
    <n v="75"/>
  </r>
  <r>
    <n v="891"/>
    <s v="4ae90f6e-da63-4ce2-a357-a4b36c739b80"/>
    <x v="2"/>
    <x v="9"/>
    <x v="1"/>
    <d v="2021-02-03T08:07:00"/>
    <s v="negative"/>
    <n v="10"/>
  </r>
  <r>
    <n v="892"/>
    <s v="ec9a2001-b58d-4a7a-86a5-f7ff637f0fe8"/>
    <x v="3"/>
    <x v="9"/>
    <x v="11"/>
    <d v="2020-12-15T07:10:00"/>
    <s v="negative"/>
    <n v="12"/>
  </r>
  <r>
    <n v="893"/>
    <s v="0a390a93-0e59-4a7a-a12c-d3f5ce4924fe"/>
    <x v="1"/>
    <x v="6"/>
    <x v="1"/>
    <d v="2020-10-10T22:18:00"/>
    <s v="negative"/>
    <n v="10"/>
  </r>
  <r>
    <n v="894"/>
    <s v="d61c4f76-99c6-4cd7-aaad-b3561880aa26"/>
    <x v="0"/>
    <x v="1"/>
    <x v="13"/>
    <d v="2021-03-23T19:44:00"/>
    <s v="positive"/>
    <n v="60"/>
  </r>
  <r>
    <n v="895"/>
    <s v="286e2f5f-082a-4ce7-9396-db565106d5bf"/>
    <x v="0"/>
    <x v="12"/>
    <x v="13"/>
    <d v="2021-05-30T07:14:00"/>
    <s v="positive"/>
    <n v="60"/>
  </r>
  <r>
    <n v="896"/>
    <s v="abae4f43-2356-4c6b-b51d-d2acf4644956"/>
    <x v="2"/>
    <x v="10"/>
    <x v="8"/>
    <d v="2020-07-24T12:25:00"/>
    <s v="neutral"/>
    <n v="20"/>
  </r>
  <r>
    <n v="897"/>
    <s v="d4012724-c8bf-4db3-8670-dfa1f630a72a"/>
    <x v="0"/>
    <x v="12"/>
    <x v="6"/>
    <d v="2021-02-05T19:47:00"/>
    <s v="negative"/>
    <n v="5"/>
  </r>
  <r>
    <n v="898"/>
    <s v="21bc3be6-6bd1-4926-8bee-c4585873851b"/>
    <x v="1"/>
    <x v="5"/>
    <x v="3"/>
    <d v="2021-02-09T04:51:00"/>
    <s v="positive"/>
    <n v="30"/>
  </r>
  <r>
    <n v="899"/>
    <s v="8c3e8682-dec4-4d3b-a4e1-8c146f70d56f"/>
    <x v="1"/>
    <x v="2"/>
    <x v="15"/>
    <d v="2020-10-04T22:03:00"/>
    <s v="positive"/>
    <n v="72"/>
  </r>
  <r>
    <n v="900"/>
    <s v="bc8024c3-c51e-4875-b8df-419e9848f492"/>
    <x v="2"/>
    <x v="13"/>
    <x v="10"/>
    <d v="2021-01-15T21:57:00"/>
    <s v="positive"/>
    <n v="45"/>
  </r>
  <r>
    <n v="901"/>
    <s v="1e1a8878-0435-4171-97e6-fddb4abc3452"/>
    <x v="2"/>
    <x v="0"/>
    <x v="3"/>
    <d v="2020-06-24T01:16:00"/>
    <s v="positive"/>
    <n v="30"/>
  </r>
  <r>
    <n v="902"/>
    <s v="57d8470d-e644-4fe3-b56e-33f1c626e8ea"/>
    <x v="0"/>
    <x v="3"/>
    <x v="8"/>
    <d v="2020-07-02T22:14:00"/>
    <s v="neutral"/>
    <n v="20"/>
  </r>
  <r>
    <n v="903"/>
    <s v="8d7a1aff-abed-432f-a458-a4ab40324e72"/>
    <x v="2"/>
    <x v="9"/>
    <x v="6"/>
    <d v="2021-02-16T12:59:00"/>
    <s v="negative"/>
    <n v="5"/>
  </r>
  <r>
    <n v="904"/>
    <s v="f0c6ae88-c87e-4812-9713-ae45018a1f73"/>
    <x v="0"/>
    <x v="7"/>
    <x v="12"/>
    <d v="2021-01-01T01:06:00"/>
    <s v="positive"/>
    <n v="50"/>
  </r>
  <r>
    <n v="905"/>
    <s v="8f82022e-2ba7-4269-ab8f-3b47f87004de"/>
    <x v="3"/>
    <x v="0"/>
    <x v="13"/>
    <d v="2021-04-16T05:04:00"/>
    <s v="positive"/>
    <n v="60"/>
  </r>
  <r>
    <n v="907"/>
    <s v="52be2c2f-be1f-4cda-a2d6-5c147c018115"/>
    <x v="3"/>
    <x v="2"/>
    <x v="1"/>
    <d v="2020-06-22T05:26:00"/>
    <s v="negative"/>
    <n v="10"/>
  </r>
  <r>
    <n v="908"/>
    <s v="c4cc899d-4c35-47fd-9710-8e2dea9782c9"/>
    <x v="0"/>
    <x v="7"/>
    <x v="12"/>
    <d v="2021-03-07T22:58:00"/>
    <s v="positive"/>
    <n v="50"/>
  </r>
  <r>
    <n v="909"/>
    <s v="42a0f482-d3a8-4216-ba0b-1459abf854a6"/>
    <x v="2"/>
    <x v="15"/>
    <x v="10"/>
    <d v="2021-06-13T16:33:00"/>
    <s v="positive"/>
    <n v="45"/>
  </r>
  <r>
    <n v="910"/>
    <s v="041bf6c9-8b33-4ca0-a787-762eb8837d0c"/>
    <x v="2"/>
    <x v="2"/>
    <x v="11"/>
    <d v="2020-11-29T17:52:00"/>
    <s v="negative"/>
    <n v="12"/>
  </r>
  <r>
    <n v="911"/>
    <s v="954678ba-9ecc-4c0c-93a3-aba0e289cfbf"/>
    <x v="3"/>
    <x v="4"/>
    <x v="6"/>
    <d v="2020-09-16T06:44:00"/>
    <s v="negative"/>
    <n v="5"/>
  </r>
  <r>
    <n v="912"/>
    <s v="5fefd228-c550-4023-b767-ec8aa62de850"/>
    <x v="1"/>
    <x v="3"/>
    <x v="4"/>
    <d v="2021-01-25T20:18:00"/>
    <s v="neutral"/>
    <n v="35"/>
  </r>
  <r>
    <n v="913"/>
    <s v="66af1757-534a-4ef9-a5a5-9d721e7c6c00"/>
    <x v="3"/>
    <x v="0"/>
    <x v="4"/>
    <d v="2020-08-05T20:00:00"/>
    <s v="neutral"/>
    <n v="35"/>
  </r>
  <r>
    <n v="914"/>
    <s v="2771fa81-b26c-4e11-86ac-90e85faf4981"/>
    <x v="1"/>
    <x v="4"/>
    <x v="3"/>
    <d v="2020-08-13T18:17:00"/>
    <s v="positive"/>
    <n v="30"/>
  </r>
  <r>
    <n v="915"/>
    <s v="3b448410-dd36-4e79-bf4a-ba07814b308e"/>
    <x v="1"/>
    <x v="9"/>
    <x v="10"/>
    <d v="2020-10-21T00:53:00"/>
    <s v="positive"/>
    <n v="45"/>
  </r>
  <r>
    <n v="916"/>
    <s v="a03b3048-776e-4925-a52e-f6b1760a1be4"/>
    <x v="0"/>
    <x v="11"/>
    <x v="4"/>
    <d v="2020-08-13T11:18:00"/>
    <s v="neutral"/>
    <n v="35"/>
  </r>
  <r>
    <n v="917"/>
    <s v="56d13215-1444-49b0-8e17-3a888bcd4e1e"/>
    <x v="2"/>
    <x v="10"/>
    <x v="5"/>
    <d v="2021-01-03T15:07:00"/>
    <s v="positive"/>
    <n v="70"/>
  </r>
  <r>
    <n v="918"/>
    <s v="cda6a453-27bf-4237-b848-b27706732716"/>
    <x v="1"/>
    <x v="5"/>
    <x v="6"/>
    <d v="2020-11-11T12:09:00"/>
    <s v="negative"/>
    <n v="5"/>
  </r>
  <r>
    <n v="919"/>
    <s v="98a7f6b9-8dd3-40c9-8c98-db01b6c80015"/>
    <x v="1"/>
    <x v="1"/>
    <x v="9"/>
    <d v="2021-01-30T07:11:00"/>
    <s v="positive"/>
    <n v="75"/>
  </r>
  <r>
    <n v="920"/>
    <s v="a8160135-2d55-4240-8f28-fbee5ec84801"/>
    <x v="1"/>
    <x v="12"/>
    <x v="2"/>
    <d v="2021-03-25T14:56:00"/>
    <s v="negative"/>
    <n v="15"/>
  </r>
  <r>
    <n v="921"/>
    <s v="33696f53-ab7b-4f3e-b3a4-e0e82990339c"/>
    <x v="0"/>
    <x v="10"/>
    <x v="3"/>
    <d v="2020-08-26T19:33:00"/>
    <s v="positive"/>
    <n v="30"/>
  </r>
  <r>
    <n v="922"/>
    <s v="50c0f441-fde5-48bd-ba40-46f23b8cf862"/>
    <x v="1"/>
    <x v="15"/>
    <x v="14"/>
    <d v="2021-02-28T02:47:00"/>
    <s v="positive"/>
    <n v="70"/>
  </r>
  <r>
    <n v="923"/>
    <s v="cafddd25-5653-4219-8dc7-a3eae45ea926"/>
    <x v="1"/>
    <x v="10"/>
    <x v="6"/>
    <d v="2020-07-10T14:19:00"/>
    <s v="negative"/>
    <n v="5"/>
  </r>
  <r>
    <n v="924"/>
    <s v="89e542b9-b37f-4666-9314-4535d76a2566"/>
    <x v="2"/>
    <x v="5"/>
    <x v="2"/>
    <d v="2020-08-18T09:56:00"/>
    <s v="negative"/>
    <n v="15"/>
  </r>
  <r>
    <n v="925"/>
    <s v="c24f4499-faae-4ff0-baf1-4be6a9061aa1"/>
    <x v="3"/>
    <x v="14"/>
    <x v="1"/>
    <d v="2020-07-22T20:32:00"/>
    <s v="negative"/>
    <n v="10"/>
  </r>
  <r>
    <n v="926"/>
    <s v="2669dbfc-65d4-4770-a916-e6507f881131"/>
    <x v="0"/>
    <x v="7"/>
    <x v="5"/>
    <d v="2020-10-15T04:11:00"/>
    <s v="positive"/>
    <n v="70"/>
  </r>
  <r>
    <n v="927"/>
    <s v="b529487b-160b-48cd-aacc-2741b18462c6"/>
    <x v="2"/>
    <x v="12"/>
    <x v="3"/>
    <d v="2020-10-22T19:08:00"/>
    <s v="positive"/>
    <n v="30"/>
  </r>
  <r>
    <n v="928"/>
    <s v="e3bfdd7e-d7e2-4717-b780-2fa14f3cf858"/>
    <x v="0"/>
    <x v="4"/>
    <x v="11"/>
    <d v="2020-07-04T12:35:00"/>
    <s v="negative"/>
    <n v="12"/>
  </r>
  <r>
    <n v="929"/>
    <s v="25c8f882-464d-4465-9ed2-e7f7706c1775"/>
    <x v="3"/>
    <x v="0"/>
    <x v="9"/>
    <d v="2020-08-12T21:47:00"/>
    <s v="positive"/>
    <n v="75"/>
  </r>
  <r>
    <n v="930"/>
    <s v="df6e9952-4e2a-488a-bb83-3a7241f30e6f"/>
    <x v="1"/>
    <x v="15"/>
    <x v="6"/>
    <d v="2020-12-12T13:04:00"/>
    <s v="negative"/>
    <n v="5"/>
  </r>
  <r>
    <n v="931"/>
    <s v="4789b064-7b3c-4339-bf15-b9e38222930c"/>
    <x v="0"/>
    <x v="11"/>
    <x v="7"/>
    <d v="2021-03-27T20:10:00"/>
    <s v="positive"/>
    <n v="65"/>
  </r>
  <r>
    <n v="932"/>
    <s v="77a3ac9f-7607-411f-a280-5431c71e3943"/>
    <x v="3"/>
    <x v="8"/>
    <x v="10"/>
    <d v="2021-04-18T06:34:00"/>
    <s v="positive"/>
    <n v="45"/>
  </r>
  <r>
    <n v="933"/>
    <s v="edea43f3-1541-4e42-8419-d1cdf749025c"/>
    <x v="0"/>
    <x v="3"/>
    <x v="4"/>
    <d v="2020-11-29T09:38:00"/>
    <s v="neutral"/>
    <n v="35"/>
  </r>
  <r>
    <n v="934"/>
    <s v="217f4060-b378-4d79-992f-20502d407f7c"/>
    <x v="0"/>
    <x v="3"/>
    <x v="11"/>
    <d v="2020-07-17T05:35:00"/>
    <s v="negative"/>
    <n v="12"/>
  </r>
  <r>
    <n v="935"/>
    <s v="4426d1ae-cb98-45cf-8d1d-c176ef755293"/>
    <x v="2"/>
    <x v="7"/>
    <x v="14"/>
    <d v="2020-10-01T04:13:00"/>
    <s v="positive"/>
    <n v="70"/>
  </r>
  <r>
    <n v="936"/>
    <s v="74989207-b147-4a13-89b8-f0d868dfdf4a"/>
    <x v="3"/>
    <x v="7"/>
    <x v="6"/>
    <d v="2021-06-04T17:31:00"/>
    <s v="negative"/>
    <n v="5"/>
  </r>
  <r>
    <n v="937"/>
    <s v="83a995e6-323c-4287-ab41-01543ac5fd1a"/>
    <x v="2"/>
    <x v="2"/>
    <x v="5"/>
    <d v="2020-11-22T16:02:00"/>
    <s v="positive"/>
    <n v="70"/>
  </r>
  <r>
    <n v="938"/>
    <s v="9fdcedb3-8e19-4755-93b2-133673d4620b"/>
    <x v="3"/>
    <x v="9"/>
    <x v="11"/>
    <d v="2020-11-01T03:02:00"/>
    <s v="negative"/>
    <n v="12"/>
  </r>
  <r>
    <n v="939"/>
    <s v="9489565a-a899-4693-ad48-369f86b4b862"/>
    <x v="2"/>
    <x v="12"/>
    <x v="0"/>
    <d v="2020-10-10T23:55:00"/>
    <s v="negative"/>
    <n v="0"/>
  </r>
  <r>
    <n v="940"/>
    <s v="c056339f-7bc9-487a-85eb-aa7c6da9e5fb"/>
    <x v="1"/>
    <x v="13"/>
    <x v="12"/>
    <d v="2020-08-02T05:53:00"/>
    <s v="positive"/>
    <n v="50"/>
  </r>
  <r>
    <n v="941"/>
    <s v="5656bfe4-bcc1-4426-94b6-1f9dfe9a0db4"/>
    <x v="1"/>
    <x v="9"/>
    <x v="10"/>
    <d v="2020-11-12T20:23:00"/>
    <s v="positive"/>
    <n v="45"/>
  </r>
  <r>
    <n v="942"/>
    <s v="d347afb6-c092-4301-ba7d-4c59d10142cb"/>
    <x v="0"/>
    <x v="8"/>
    <x v="7"/>
    <d v="2021-01-25T20:58:00"/>
    <s v="positive"/>
    <n v="65"/>
  </r>
  <r>
    <n v="943"/>
    <s v="62e3c102-b551-4625-b949-d589babb16d8"/>
    <x v="0"/>
    <x v="5"/>
    <x v="6"/>
    <d v="2021-02-12T12:06:00"/>
    <s v="negative"/>
    <n v="5"/>
  </r>
  <r>
    <n v="944"/>
    <s v="fbd3e09c-b5a3-4e6d-bb3c-c729d54c5f3b"/>
    <x v="2"/>
    <x v="5"/>
    <x v="14"/>
    <d v="2020-08-18T03:41:00"/>
    <s v="positive"/>
    <n v="70"/>
  </r>
  <r>
    <n v="946"/>
    <s v="8644e163-704a-4a99-a859-5e07fcfe3879"/>
    <x v="0"/>
    <x v="11"/>
    <x v="5"/>
    <d v="2021-03-12T16:22:00"/>
    <s v="positive"/>
    <n v="70"/>
  </r>
  <r>
    <n v="947"/>
    <s v="6547f69d-891d-4e1c-bd69-fc8735b8fca8"/>
    <x v="1"/>
    <x v="7"/>
    <x v="10"/>
    <d v="2020-10-17T10:20:00"/>
    <s v="positive"/>
    <n v="45"/>
  </r>
  <r>
    <n v="948"/>
    <s v="235a0022-a683-4381-8e9e-aaf75fe90734"/>
    <x v="0"/>
    <x v="10"/>
    <x v="12"/>
    <d v="2020-12-19T16:42:00"/>
    <s v="positive"/>
    <n v="50"/>
  </r>
  <r>
    <n v="949"/>
    <s v="21dfb75d-9d98-4627-b074-f4372025d23f"/>
    <x v="2"/>
    <x v="15"/>
    <x v="7"/>
    <d v="2021-05-31T05:46:00"/>
    <s v="positive"/>
    <n v="65"/>
  </r>
  <r>
    <n v="950"/>
    <s v="e4127cae-c2e9-4321-919a-be6d11636808"/>
    <x v="3"/>
    <x v="7"/>
    <x v="6"/>
    <d v="2020-12-27T03:37:00"/>
    <s v="negative"/>
    <n v="5"/>
  </r>
  <r>
    <n v="951"/>
    <s v="46ebc5f2-bfe8-4ada-aed3-6265842bd1f3"/>
    <x v="1"/>
    <x v="2"/>
    <x v="2"/>
    <d v="2021-05-24T20:32:00"/>
    <s v="negative"/>
    <n v="15"/>
  </r>
  <r>
    <n v="952"/>
    <s v="b70813e7-8acd-462a-9b13-6d1258030fed"/>
    <x v="1"/>
    <x v="14"/>
    <x v="6"/>
    <d v="2021-01-19T22:28:00"/>
    <s v="negative"/>
    <n v="5"/>
  </r>
  <r>
    <n v="953"/>
    <s v="daaae2e1-3090-4f64-9d43-b4e4ffbb5c8b"/>
    <x v="2"/>
    <x v="11"/>
    <x v="5"/>
    <d v="2021-03-02T14:45:00"/>
    <s v="positive"/>
    <n v="70"/>
  </r>
  <r>
    <n v="954"/>
    <s v="03ed0e2b-bd63-4079-8910-62c187526ca0"/>
    <x v="3"/>
    <x v="0"/>
    <x v="15"/>
    <d v="2021-02-12T16:37:00"/>
    <s v="positive"/>
    <n v="72"/>
  </r>
  <r>
    <n v="956"/>
    <s v="5dc325aa-d5d1-4552-9997-cd25b7608be9"/>
    <x v="3"/>
    <x v="0"/>
    <x v="2"/>
    <d v="2021-02-26T21:35:00"/>
    <s v="negative"/>
    <n v="15"/>
  </r>
  <r>
    <n v="957"/>
    <s v="503bd384-9733-4739-81f5-561b2328f6d8"/>
    <x v="2"/>
    <x v="2"/>
    <x v="13"/>
    <d v="2021-05-30T10:00:00"/>
    <s v="positive"/>
    <n v="60"/>
  </r>
  <r>
    <n v="958"/>
    <s v="7053e0be-7227-4a05-893f-4bbee34f0f1f"/>
    <x v="1"/>
    <x v="7"/>
    <x v="2"/>
    <d v="2021-02-24T17:09:00"/>
    <s v="negative"/>
    <n v="15"/>
  </r>
  <r>
    <n v="959"/>
    <s v="03344240-df23-421d-b0e3-4fac72fe6cd8"/>
    <x v="1"/>
    <x v="10"/>
    <x v="7"/>
    <d v="2021-01-08T15:13:00"/>
    <s v="positive"/>
    <n v="65"/>
  </r>
  <r>
    <n v="960"/>
    <s v="16f8b629-5173-420f-9c8b-577313e9e128"/>
    <x v="1"/>
    <x v="0"/>
    <x v="3"/>
    <d v="2020-10-13T12:54:00"/>
    <s v="positive"/>
    <n v="30"/>
  </r>
  <r>
    <n v="961"/>
    <s v="24f994fa-51d4-4e5e-bdac-79de67e7afbb"/>
    <x v="1"/>
    <x v="2"/>
    <x v="13"/>
    <d v="2020-07-08T11:52:00"/>
    <s v="positive"/>
    <n v="60"/>
  </r>
  <r>
    <n v="962"/>
    <s v="b9b0dcaa-7b39-4b15-9f75-165ae7aac6b8"/>
    <x v="2"/>
    <x v="14"/>
    <x v="15"/>
    <d v="2021-02-16T12:11:00"/>
    <s v="positive"/>
    <n v="72"/>
  </r>
  <r>
    <n v="963"/>
    <s v="e7baa303-bc5c-4990-b813-e16fc42342d3"/>
    <x v="3"/>
    <x v="7"/>
    <x v="0"/>
    <d v="2020-08-01T08:00:00"/>
    <s v="negative"/>
    <n v="0"/>
  </r>
  <r>
    <n v="964"/>
    <s v="73a7ec8f-08e7-41c6-a995-51537ff8772a"/>
    <x v="1"/>
    <x v="1"/>
    <x v="6"/>
    <d v="2020-12-25T22:21:00"/>
    <s v="negative"/>
    <n v="5"/>
  </r>
  <r>
    <n v="965"/>
    <s v="f3e9785c-d4e0-4258-a876-4d58ddb38790"/>
    <x v="2"/>
    <x v="12"/>
    <x v="0"/>
    <d v="2020-10-06T11:27:00"/>
    <s v="negative"/>
    <n v="0"/>
  </r>
  <r>
    <n v="966"/>
    <s v="bea01dba-56f4-4d26-82a1-9b13fb382d89"/>
    <x v="0"/>
    <x v="4"/>
    <x v="15"/>
    <d v="2020-11-04T14:40:00"/>
    <s v="positive"/>
    <n v="72"/>
  </r>
  <r>
    <n v="967"/>
    <s v="0bfa4a8c-78be-4f6e-888f-490c47d355ed"/>
    <x v="0"/>
    <x v="4"/>
    <x v="4"/>
    <d v="2020-11-22T01:05:00"/>
    <s v="neutral"/>
    <n v="35"/>
  </r>
  <r>
    <n v="968"/>
    <s v="02c9f76b-f9cc-48c5-aedf-73f37c637a71"/>
    <x v="0"/>
    <x v="13"/>
    <x v="5"/>
    <d v="2020-09-07T23:56:00"/>
    <s v="positive"/>
    <n v="70"/>
  </r>
  <r>
    <n v="969"/>
    <s v="8fe92544-5c15-4f77-bc40-c6e4b7d13674"/>
    <x v="2"/>
    <x v="14"/>
    <x v="2"/>
    <d v="2021-06-05T11:48:00"/>
    <s v="negative"/>
    <n v="15"/>
  </r>
  <r>
    <n v="970"/>
    <s v="c61b7ef6-d7ab-41fc-aebc-dc16f256957f"/>
    <x v="2"/>
    <x v="3"/>
    <x v="6"/>
    <d v="2020-12-27T22:57:00"/>
    <s v="negative"/>
    <n v="5"/>
  </r>
  <r>
    <n v="971"/>
    <s v="8e0f1d3e-b588-44de-a423-8224eb26aa99"/>
    <x v="3"/>
    <x v="0"/>
    <x v="10"/>
    <d v="2020-09-25T22:00:00"/>
    <s v="positive"/>
    <n v="45"/>
  </r>
  <r>
    <n v="972"/>
    <s v="a1249a46-6362-4a73-a1e9-3b5d236cdd73"/>
    <x v="2"/>
    <x v="12"/>
    <x v="15"/>
    <d v="2020-08-04T11:20:00"/>
    <s v="positive"/>
    <n v="72"/>
  </r>
  <r>
    <n v="973"/>
    <s v="bc06bab7-dbf7-4d7a-81b4-9f76f2f0b87c"/>
    <x v="2"/>
    <x v="15"/>
    <x v="1"/>
    <d v="2021-03-18T18:58:00"/>
    <s v="negative"/>
    <n v="10"/>
  </r>
  <r>
    <n v="974"/>
    <s v="58b0f92a-76ae-4521-a223-2b117f4f4e70"/>
    <x v="1"/>
    <x v="4"/>
    <x v="12"/>
    <d v="2020-09-30T09:07:00"/>
    <s v="positive"/>
    <n v="50"/>
  </r>
  <r>
    <n v="975"/>
    <s v="9c8f1389-d04e-4a55-a2f5-1612539b70a7"/>
    <x v="3"/>
    <x v="1"/>
    <x v="2"/>
    <d v="2020-08-21T20:14:00"/>
    <s v="negative"/>
    <n v="15"/>
  </r>
  <r>
    <n v="977"/>
    <s v="b23a874f-72fa-4abb-9ca5-941850c672bc"/>
    <x v="0"/>
    <x v="0"/>
    <x v="10"/>
    <d v="2020-10-19T03:36:00"/>
    <s v="positive"/>
    <n v="45"/>
  </r>
  <r>
    <n v="978"/>
    <s v="26c02731-b5d8-4ad3-99a2-5e589e107937"/>
    <x v="1"/>
    <x v="12"/>
    <x v="15"/>
    <d v="2020-10-27T21:57:00"/>
    <s v="positive"/>
    <n v="72"/>
  </r>
  <r>
    <n v="979"/>
    <s v="998194db-5706-4b01-9565-7c7e7d4ea5f5"/>
    <x v="3"/>
    <x v="3"/>
    <x v="0"/>
    <d v="2020-06-30T23:11:00"/>
    <s v="negative"/>
    <n v="0"/>
  </r>
  <r>
    <n v="980"/>
    <s v="54e29395-9eba-4945-abee-cad58cbab090"/>
    <x v="1"/>
    <x v="7"/>
    <x v="2"/>
    <d v="2021-02-05T02:00:00"/>
    <s v="negative"/>
    <n v="15"/>
  </r>
  <r>
    <n v="981"/>
    <s v="cab37e79-0e76-4bd2-b6bd-2fc8bf66ca99"/>
    <x v="0"/>
    <x v="14"/>
    <x v="10"/>
    <d v="2021-03-12T23:07:00"/>
    <s v="positive"/>
    <n v="45"/>
  </r>
  <r>
    <n v="982"/>
    <s v="88e43f42-027e-4256-bab4-2d1c2b6f8f67"/>
    <x v="0"/>
    <x v="11"/>
    <x v="13"/>
    <d v="2020-10-17T04:55:00"/>
    <s v="positive"/>
    <n v="60"/>
  </r>
  <r>
    <n v="983"/>
    <s v="a7849ef3-5930-4ba9-9cbe-e215811e713e"/>
    <x v="0"/>
    <x v="12"/>
    <x v="11"/>
    <d v="2021-05-22T03:37:00"/>
    <s v="negative"/>
    <n v="12"/>
  </r>
  <r>
    <n v="984"/>
    <s v="c13e7406-c610-4721-b80d-2b5ad533e90a"/>
    <x v="2"/>
    <x v="3"/>
    <x v="8"/>
    <d v="2020-06-24T02:58:00"/>
    <s v="neutral"/>
    <n v="20"/>
  </r>
  <r>
    <n v="985"/>
    <s v="a973290c-989a-44d2-afb9-9b4bf16cc17f"/>
    <x v="1"/>
    <x v="8"/>
    <x v="9"/>
    <d v="2021-03-13T21:26:00"/>
    <s v="positive"/>
    <n v="75"/>
  </r>
  <r>
    <n v="986"/>
    <s v="b2a20047-ac6f-4caa-90b1-fe735433e362"/>
    <x v="0"/>
    <x v="15"/>
    <x v="0"/>
    <d v="2021-01-16T01:40:00"/>
    <s v="negative"/>
    <n v="0"/>
  </r>
  <r>
    <n v="987"/>
    <s v="a287c7ad-f5c8-4d87-940b-b7b24e2b42ac"/>
    <x v="1"/>
    <x v="10"/>
    <x v="0"/>
    <d v="2021-05-21T14:58:00"/>
    <s v="negative"/>
    <n v="0"/>
  </r>
  <r>
    <n v="988"/>
    <s v="51199552-05ed-47e5-9c86-6177a406d928"/>
    <x v="3"/>
    <x v="10"/>
    <x v="4"/>
    <d v="2021-02-07T13:05:00"/>
    <s v="neutral"/>
    <n v="35"/>
  </r>
  <r>
    <n v="989"/>
    <s v="b94d8643-4dd8-4f15-a58e-0c9b6691d01a"/>
    <x v="2"/>
    <x v="0"/>
    <x v="3"/>
    <d v="2020-12-13T00:37:00"/>
    <s v="positive"/>
    <n v="30"/>
  </r>
  <r>
    <n v="990"/>
    <s v="2e32de07-dc79-4cdc-bf1d-bac90ba3fd85"/>
    <x v="1"/>
    <x v="12"/>
    <x v="11"/>
    <d v="2021-03-11T00:44:00"/>
    <s v="negative"/>
    <n v="12"/>
  </r>
  <r>
    <n v="991"/>
    <s v="89cb4504-fccd-40f4-945e-410f74ee4735"/>
    <x v="0"/>
    <x v="14"/>
    <x v="4"/>
    <d v="2020-12-12T15:42:00"/>
    <s v="neutral"/>
    <n v="35"/>
  </r>
  <r>
    <n v="992"/>
    <s v="67766c84-7d8d-46e2-b2e8-8b0f8dc27193"/>
    <x v="0"/>
    <x v="13"/>
    <x v="15"/>
    <d v="2020-12-23T12:51:00"/>
    <s v="positive"/>
    <n v="72"/>
  </r>
  <r>
    <n v="993"/>
    <s v="331fad49-0e33-4676-8e2d-51ec52e86625"/>
    <x v="3"/>
    <x v="11"/>
    <x v="7"/>
    <d v="2021-02-03T21:47:00"/>
    <s v="positive"/>
    <n v="65"/>
  </r>
  <r>
    <n v="994"/>
    <s v="c54b49c4-b1f2-4641-8595-1cbd19937845"/>
    <x v="0"/>
    <x v="7"/>
    <x v="5"/>
    <d v="2020-09-01T22:44:00"/>
    <s v="positive"/>
    <n v="70"/>
  </r>
  <r>
    <n v="995"/>
    <s v="b4cef9ef-627b-41d7-a051-5961b0204ebb"/>
    <x v="1"/>
    <x v="6"/>
    <x v="0"/>
    <d v="2020-10-01T07:34:00"/>
    <s v="negative"/>
    <n v="0"/>
  </r>
  <r>
    <n v="996"/>
    <s v="7a79f4e4-3b7d-44dc-bdef-bc990740252c"/>
    <x v="2"/>
    <x v="1"/>
    <x v="1"/>
    <d v="2020-09-21T17:07:00"/>
    <s v="negative"/>
    <n v="10"/>
  </r>
  <r>
    <n v="997"/>
    <s v="435007a5-6261-4d8b-b0a4-55fdc189754b"/>
    <x v="3"/>
    <x v="13"/>
    <x v="14"/>
    <d v="2021-04-16T09:46:00"/>
    <s v="positive"/>
    <n v="70"/>
  </r>
  <r>
    <n v="998"/>
    <s v="4e4c9690-c013-4ee7-9e66-943d8cbd27b7"/>
    <x v="2"/>
    <x v="15"/>
    <x v="9"/>
    <d v="2020-11-12T16:56:00"/>
    <s v="positive"/>
    <n v="75"/>
  </r>
  <r>
    <n v="999"/>
    <s v="75d6b589-7fae-4a6d-b0d0-752845150e56"/>
    <x v="3"/>
    <x v="1"/>
    <x v="5"/>
    <d v="2020-09-18T23:23:00"/>
    <s v="positive"/>
    <n v="7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x v="0"/>
    <n v="2418"/>
  </r>
  <r>
    <x v="1"/>
    <n v="2353"/>
  </r>
  <r>
    <x v="2"/>
    <n v="2307"/>
  </r>
  <r>
    <x v="3"/>
    <n v="2245"/>
  </r>
  <r>
    <x v="4"/>
    <n v="21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3893237-48E7-4E24-B8B9-31A7F1F054F3}" name="PivotTable6"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9" firstHeaderRow="1" firstDataRow="1" firstDataCol="1"/>
  <pivotFields count="2">
    <pivotField axis="axisRow" showAll="0">
      <items count="6">
        <item x="3"/>
        <item x="0"/>
        <item x="2"/>
        <item x="1"/>
        <item x="4"/>
        <item t="default"/>
      </items>
    </pivotField>
    <pivotField dataField="1" showAll="0"/>
  </pivotFields>
  <rowFields count="1">
    <field x="0"/>
  </rowFields>
  <rowItems count="6">
    <i>
      <x/>
    </i>
    <i>
      <x v="1"/>
    </i>
    <i>
      <x v="2"/>
    </i>
    <i>
      <x v="3"/>
    </i>
    <i>
      <x v="4"/>
    </i>
    <i t="grand">
      <x/>
    </i>
  </rowItems>
  <colItems count="1">
    <i/>
  </colItems>
  <dataFields count="1">
    <dataField name="Sum of Total score" fld="1" baseField="0" baseItem="0"/>
  </dataFields>
  <chartFormats count="6">
    <chartFormat chart="6" format="7" series="1">
      <pivotArea type="data" outline="0" fieldPosition="0">
        <references count="1">
          <reference field="4294967294" count="1" selected="0">
            <x v="0"/>
          </reference>
        </references>
      </pivotArea>
    </chartFormat>
    <chartFormat chart="6" format="8">
      <pivotArea type="data" outline="0" fieldPosition="0">
        <references count="2">
          <reference field="4294967294" count="1" selected="0">
            <x v="0"/>
          </reference>
          <reference field="0" count="1" selected="0">
            <x v="0"/>
          </reference>
        </references>
      </pivotArea>
    </chartFormat>
    <chartFormat chart="6" format="9">
      <pivotArea type="data" outline="0" fieldPosition="0">
        <references count="2">
          <reference field="4294967294" count="1" selected="0">
            <x v="0"/>
          </reference>
          <reference field="0" count="1" selected="0">
            <x v="1"/>
          </reference>
        </references>
      </pivotArea>
    </chartFormat>
    <chartFormat chart="6" format="10">
      <pivotArea type="data" outline="0" fieldPosition="0">
        <references count="2">
          <reference field="4294967294" count="1" selected="0">
            <x v="0"/>
          </reference>
          <reference field="0" count="1" selected="0">
            <x v="2"/>
          </reference>
        </references>
      </pivotArea>
    </chartFormat>
    <chartFormat chart="6" format="11">
      <pivotArea type="data" outline="0" fieldPosition="0">
        <references count="2">
          <reference field="4294967294" count="1" selected="0">
            <x v="0"/>
          </reference>
          <reference field="0" count="1" selected="0">
            <x v="3"/>
          </reference>
        </references>
      </pivotArea>
    </chartFormat>
    <chartFormat chart="6" format="12">
      <pivotArea type="data" outline="0" fieldPosition="0">
        <references count="2">
          <reference field="4294967294" count="1" selected="0">
            <x v="0"/>
          </reference>
          <reference field="0"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C8E0E8-7233-4C2C-BC77-C724C4F31E3A}" name="PivotTable5"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8" firstHeaderRow="1" firstDataRow="1" firstDataCol="1"/>
  <pivotFields count="8">
    <pivotField showAll="0"/>
    <pivotField showAll="0"/>
    <pivotField axis="axisRow" showAll="0">
      <items count="5">
        <item x="3"/>
        <item x="2"/>
        <item x="0"/>
        <item x="1"/>
        <item t="default"/>
      </items>
    </pivotField>
    <pivotField showAll="0"/>
    <pivotField showAll="0">
      <items count="17">
        <item x="15"/>
        <item x="5"/>
        <item x="0"/>
        <item x="1"/>
        <item x="6"/>
        <item x="13"/>
        <item x="8"/>
        <item x="3"/>
        <item x="10"/>
        <item x="12"/>
        <item x="7"/>
        <item x="4"/>
        <item x="2"/>
        <item x="9"/>
        <item x="14"/>
        <item x="11"/>
        <item t="default"/>
      </items>
    </pivotField>
    <pivotField numFmtId="15" showAll="0"/>
    <pivotField showAll="0"/>
    <pivotField dataField="1" showAll="0"/>
  </pivotFields>
  <rowFields count="1">
    <field x="2"/>
  </rowFields>
  <rowItems count="5">
    <i>
      <x/>
    </i>
    <i>
      <x v="1"/>
    </i>
    <i>
      <x v="2"/>
    </i>
    <i>
      <x v="3"/>
    </i>
    <i t="grand">
      <x/>
    </i>
  </rowItems>
  <colItems count="1">
    <i/>
  </colItems>
  <dataFields count="1">
    <dataField name="Sum of Score" fld="7" baseField="0" baseItem="0"/>
  </dataFields>
  <chartFormats count="5">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2" count="1" selected="0">
            <x v="0"/>
          </reference>
        </references>
      </pivotArea>
    </chartFormat>
    <chartFormat chart="4" format="8">
      <pivotArea type="data" outline="0" fieldPosition="0">
        <references count="2">
          <reference field="4294967294" count="1" selected="0">
            <x v="0"/>
          </reference>
          <reference field="2" count="1" selected="0">
            <x v="1"/>
          </reference>
        </references>
      </pivotArea>
    </chartFormat>
    <chartFormat chart="4" format="9">
      <pivotArea type="data" outline="0" fieldPosition="0">
        <references count="2">
          <reference field="4294967294" count="1" selected="0">
            <x v="0"/>
          </reference>
          <reference field="2" count="1" selected="0">
            <x v="2"/>
          </reference>
        </references>
      </pivotArea>
    </chartFormat>
    <chartFormat chart="4" format="10">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D8824D0-1A1D-413F-9188-B4C87A1F865B}" name="PivotTable4"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5">
  <location ref="A3:B20" firstHeaderRow="1" firstDataRow="1" firstDataCol="1"/>
  <pivotFields count="8">
    <pivotField showAll="0"/>
    <pivotField showAll="0"/>
    <pivotField showAll="0">
      <items count="5">
        <item x="3"/>
        <item x="2"/>
        <item x="0"/>
        <item x="1"/>
        <item t="default"/>
      </items>
    </pivotField>
    <pivotField axis="axisRow" showAll="0">
      <items count="17">
        <item x="14"/>
        <item x="3"/>
        <item x="15"/>
        <item x="4"/>
        <item x="11"/>
        <item x="10"/>
        <item x="2"/>
        <item x="0"/>
        <item x="6"/>
        <item x="7"/>
        <item x="5"/>
        <item x="12"/>
        <item x="1"/>
        <item x="8"/>
        <item x="9"/>
        <item x="13"/>
        <item t="default"/>
      </items>
    </pivotField>
    <pivotField showAll="0">
      <items count="17">
        <item x="15"/>
        <item x="5"/>
        <item x="0"/>
        <item x="1"/>
        <item x="6"/>
        <item x="13"/>
        <item x="8"/>
        <item x="3"/>
        <item x="10"/>
        <item x="12"/>
        <item x="7"/>
        <item x="4"/>
        <item x="2"/>
        <item x="9"/>
        <item x="14"/>
        <item x="11"/>
        <item t="default"/>
      </items>
    </pivotField>
    <pivotField numFmtId="15" showAll="0"/>
    <pivotField showAll="0"/>
    <pivotField dataField="1" showAll="0"/>
  </pivotFields>
  <rowFields count="1">
    <field x="3"/>
  </rowFields>
  <rowItems count="17">
    <i>
      <x/>
    </i>
    <i>
      <x v="1"/>
    </i>
    <i>
      <x v="2"/>
    </i>
    <i>
      <x v="3"/>
    </i>
    <i>
      <x v="4"/>
    </i>
    <i>
      <x v="5"/>
    </i>
    <i>
      <x v="6"/>
    </i>
    <i>
      <x v="7"/>
    </i>
    <i>
      <x v="8"/>
    </i>
    <i>
      <x v="9"/>
    </i>
    <i>
      <x v="10"/>
    </i>
    <i>
      <x v="11"/>
    </i>
    <i>
      <x v="12"/>
    </i>
    <i>
      <x v="13"/>
    </i>
    <i>
      <x v="14"/>
    </i>
    <i>
      <x v="15"/>
    </i>
    <i t="grand">
      <x/>
    </i>
  </rowItems>
  <colItems count="1">
    <i/>
  </colItems>
  <dataFields count="1">
    <dataField name="Sum of Score" fld="7" baseField="0" baseItem="0"/>
  </dataFields>
  <chartFormats count="1">
    <chartFormat chart="2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15CA248-CD49-49B3-807D-AABA3DA5BC98}" name="PivotTable3" cacheId="2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20" firstHeaderRow="1" firstDataRow="1" firstDataCol="1"/>
  <pivotFields count="8">
    <pivotField showAll="0"/>
    <pivotField showAll="0"/>
    <pivotField showAll="0">
      <items count="5">
        <item x="3"/>
        <item x="2"/>
        <item x="0"/>
        <item x="1"/>
        <item t="default"/>
      </items>
    </pivotField>
    <pivotField showAll="0"/>
    <pivotField axis="axisRow" showAll="0">
      <items count="17">
        <item x="15"/>
        <item x="5"/>
        <item x="0"/>
        <item x="1"/>
        <item x="6"/>
        <item x="13"/>
        <item x="8"/>
        <item x="3"/>
        <item x="10"/>
        <item x="12"/>
        <item x="7"/>
        <item x="4"/>
        <item x="2"/>
        <item x="9"/>
        <item x="14"/>
        <item x="11"/>
        <item t="default"/>
      </items>
    </pivotField>
    <pivotField numFmtId="15" showAll="0"/>
    <pivotField showAll="0"/>
    <pivotField dataField="1" showAll="0"/>
  </pivotFields>
  <rowFields count="1">
    <field x="4"/>
  </rowFields>
  <rowItems count="17">
    <i>
      <x/>
    </i>
    <i>
      <x v="1"/>
    </i>
    <i>
      <x v="2"/>
    </i>
    <i>
      <x v="3"/>
    </i>
    <i>
      <x v="4"/>
    </i>
    <i>
      <x v="5"/>
    </i>
    <i>
      <x v="6"/>
    </i>
    <i>
      <x v="7"/>
    </i>
    <i>
      <x v="8"/>
    </i>
    <i>
      <x v="9"/>
    </i>
    <i>
      <x v="10"/>
    </i>
    <i>
      <x v="11"/>
    </i>
    <i>
      <x v="12"/>
    </i>
    <i>
      <x v="13"/>
    </i>
    <i>
      <x v="14"/>
    </i>
    <i>
      <x v="15"/>
    </i>
    <i t="grand">
      <x/>
    </i>
  </rowItems>
  <colItems count="1">
    <i/>
  </colItems>
  <dataFields count="1">
    <dataField name="Sum of Score" fld="7"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op_5_category" xr10:uid="{37DA4975-CA4B-4062-8E79-04AE41CBBEF0}" sourceName="Top 5 category">
  <pivotTables>
    <pivotTable tabId="6" name="PivotTable6"/>
  </pivotTables>
  <data>
    <tabular pivotCacheId="1187052110">
      <items count="5">
        <i x="3" s="1"/>
        <i x="0" s="1"/>
        <i x="2" s="1"/>
        <i x="1" s="1"/>
        <i x="4"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tent_Type" xr10:uid="{02488702-7743-442C-A7BE-E269337072BC}" sourceName="Content Type">
  <pivotTables>
    <pivotTable tabId="5" name="PivotTable5"/>
    <pivotTable tabId="4" name="PivotTable4"/>
    <pivotTable tabId="3" name="PivotTable3"/>
  </pivotTables>
  <data>
    <tabular pivotCacheId="1990696336">
      <items count="4">
        <i x="3" s="1"/>
        <i x="2" s="1"/>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action_Type" xr10:uid="{715E8718-797A-4543-94ED-C0327567349C}" sourceName="Reaction Type">
  <pivotTables>
    <pivotTable tabId="3" name="PivotTable3"/>
    <pivotTable tabId="4" name="PivotTable4"/>
    <pivotTable tabId="5" name="PivotTable5"/>
  </pivotTables>
  <data>
    <tabular pivotCacheId="1990696336">
      <items count="16">
        <i x="15" s="1"/>
        <i x="5" s="1"/>
        <i x="0" s="1"/>
        <i x="1" s="1"/>
        <i x="6" s="1"/>
        <i x="13" s="1"/>
        <i x="8" s="1"/>
        <i x="3" s="1"/>
        <i x="10" s="1"/>
        <i x="12" s="1"/>
        <i x="7" s="1"/>
        <i x="4" s="1"/>
        <i x="2" s="1"/>
        <i x="9" s="1"/>
        <i x="14" s="1"/>
        <i x="1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op 5 category" xr10:uid="{778D3951-486F-4181-9DEB-D53290281CD1}" cache="Slicer_Top_5_category" caption="Top 5 category" style="SlicerStyleDark6" rowHeight="241300"/>
  <slicer name="Content Type" xr10:uid="{5FDDE5C2-0C15-4443-8E62-F87D0F5D94A5}" cache="Slicer_Content_Type" caption="Content Type" style="SlicerStyleDark1" rowHeight="241300"/>
  <slicer name="Reaction Type" xr10:uid="{9D810141-CB4E-427E-B79B-717128F69FB8}" cache="Slicer_Reaction_Type" caption="Reaction Type" style="SlicerStyleDark5"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2EC20BC-8845-4017-B787-5A613253429A}" name="content" displayName="content" ref="A2:H964" totalsRowShown="0">
  <autoFilter ref="A2:H964" xr:uid="{00E6DDD4-C697-46CB-9DDF-E76E60E3CBD3}"/>
  <tableColumns count="8">
    <tableColumn id="1" xr3:uid="{8D1E4CB7-B1ED-48FB-B10D-09532F7AF3A6}" name="Column1"/>
    <tableColumn id="2" xr3:uid="{4DCE76E7-5E08-444E-8376-B7C270CA2422}" name="Content ID"/>
    <tableColumn id="3" xr3:uid="{061F96BD-53A7-46EB-9442-AF938FEB6D65}" name="Content Type"/>
    <tableColumn id="4" xr3:uid="{DBB57991-A22A-458D-B762-24F6F0CCD8AA}" name="Category"/>
    <tableColumn id="5" xr3:uid="{2BD1FE39-6434-4D05-814A-DDDBE5EFEE63}" name="Reaction Type" dataDxfId="12">
      <calculatedColumnFormula array="1">_xlfn.XLOOKUP(content[[#This Row],[Column1]],[1]!Reactions[Column1],[1]!Reactions[Reaction Type],[1]!Reactions[Datetime])</calculatedColumnFormula>
    </tableColumn>
    <tableColumn id="6" xr3:uid="{0C76B1C1-C681-4A04-8D40-F03EDA5CF78B}" name="Datetime" dataDxfId="11">
      <calculatedColumnFormula>_xlfn.XLOOKUP(content[[#This Row],[Column1]],[1]!Reactions[Column1],[1]!Reactions[Datetime])</calculatedColumnFormula>
    </tableColumn>
    <tableColumn id="8" xr3:uid="{F5C8FB77-8D44-4641-A736-2C387257304C}" name="Sentiment" dataDxfId="10">
      <calculatedColumnFormula>_xlfn.XLOOKUP(content[[#This Row],[Reaction Type]],[1]ReactionTypes!$I$3:$I$18,[1]ReactionTypes!$J$3:$J$18)</calculatedColumnFormula>
    </tableColumn>
    <tableColumn id="9" xr3:uid="{C2914CC0-E083-4F46-B39C-6C757BD72B24}" name="Score" dataDxfId="9">
      <calculatedColumnFormula>_xlfn.XLOOKUP(content[[#This Row],[Reaction Type]],[1]ReactionTypes!$I$3:$I$18,[1]ReactionTypes!$K$3:$K$18)</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938601C-1407-4C27-A68B-963945FE391C}" name="Table5" displayName="Table5" ref="K3:L19" totalsRowShown="0" headerRowDxfId="8" headerRowBorderDxfId="7" tableBorderDxfId="6" totalsRowBorderDxfId="5">
  <autoFilter ref="K3:L19" xr:uid="{2ADBCE50-966A-4C5F-A1A9-C2EB79891236}"/>
  <sortState xmlns:xlrd2="http://schemas.microsoft.com/office/spreadsheetml/2017/richdata2" ref="K4:L19">
    <sortCondition descending="1" ref="L3:L19"/>
  </sortState>
  <tableColumns count="2">
    <tableColumn id="1" xr3:uid="{516C5079-8EC5-4EA2-82B0-A5F85B7C1887}" name=" category" dataDxfId="4"/>
    <tableColumn id="2" xr3:uid="{2C73CCB4-50F9-43D6-B55C-C28AF4C45EF9}" name="Total score" dataDxfId="3"/>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9F948DE-8003-4DD5-A0E5-2810BB2BF040}" name="Table6" displayName="Table6" ref="N3:O8" totalsRowShown="0" tableBorderDxfId="2">
  <autoFilter ref="N3:O8" xr:uid="{368A0AAE-5311-4F86-8212-A83DBA6E4537}"/>
  <tableColumns count="2">
    <tableColumn id="1" xr3:uid="{46FA1249-072D-46A5-B5A5-56FC47D6DEE4}" name="Top 5 category" dataDxfId="1"/>
    <tableColumn id="2" xr3:uid="{1F8B6989-D9B5-44DA-9EC6-AEA89C22E9C7}" name="Total score"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Red Orange">
      <a:dk1>
        <a:sysClr val="windowText" lastClr="000000"/>
      </a:dk1>
      <a:lt1>
        <a:sysClr val="window" lastClr="FFFFFF"/>
      </a:lt1>
      <a:dk2>
        <a:srgbClr val="505046"/>
      </a:dk2>
      <a:lt2>
        <a:srgbClr val="EEECE1"/>
      </a:lt2>
      <a:accent1>
        <a:srgbClr val="E84C22"/>
      </a:accent1>
      <a:accent2>
        <a:srgbClr val="FFBD47"/>
      </a:accent2>
      <a:accent3>
        <a:srgbClr val="B64926"/>
      </a:accent3>
      <a:accent4>
        <a:srgbClr val="FF8427"/>
      </a:accent4>
      <a:accent5>
        <a:srgbClr val="CC9900"/>
      </a:accent5>
      <a:accent6>
        <a:srgbClr val="B22600"/>
      </a:accent6>
      <a:hlink>
        <a:srgbClr val="CC9900"/>
      </a:hlink>
      <a:folHlink>
        <a:srgbClr val="666699"/>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76B45-F4DE-49CD-ABA8-F6F926DF6CDC}">
  <sheetPr>
    <tabColor rgb="FFC00000"/>
  </sheetPr>
  <dimension ref="A1:O964"/>
  <sheetViews>
    <sheetView topLeftCell="C3" workbookViewId="0">
      <selection activeCell="N6" sqref="N6"/>
    </sheetView>
  </sheetViews>
  <sheetFormatPr defaultRowHeight="15" x14ac:dyDescent="0.25"/>
  <cols>
    <col min="1" max="1" width="11" customWidth="1"/>
    <col min="2" max="2" width="38.7109375" bestFit="1" customWidth="1"/>
    <col min="3" max="3" width="15" customWidth="1"/>
    <col min="4" max="4" width="15.140625" bestFit="1" customWidth="1"/>
    <col min="5" max="5" width="15.85546875" bestFit="1" customWidth="1"/>
    <col min="6" max="6" width="11.5703125" style="1" bestFit="1" customWidth="1"/>
    <col min="7" max="7" width="14.28515625" customWidth="1"/>
    <col min="8" max="8" width="10.42578125" customWidth="1"/>
    <col min="11" max="11" width="15.85546875" customWidth="1"/>
    <col min="12" max="12" width="12.7109375" customWidth="1"/>
    <col min="14" max="14" width="15.85546875" customWidth="1"/>
    <col min="15" max="15" width="12.7109375" customWidth="1"/>
  </cols>
  <sheetData>
    <row r="1" spans="1:15" x14ac:dyDescent="0.25">
      <c r="G1">
        <v>1</v>
      </c>
      <c r="H1">
        <v>2</v>
      </c>
    </row>
    <row r="2" spans="1:15" x14ac:dyDescent="0.25">
      <c r="A2" t="s">
        <v>0</v>
      </c>
      <c r="B2" t="s">
        <v>1</v>
      </c>
      <c r="C2" t="s">
        <v>2</v>
      </c>
      <c r="D2" t="s">
        <v>3</v>
      </c>
      <c r="E2" t="s">
        <v>4</v>
      </c>
      <c r="F2" s="1" t="s">
        <v>5</v>
      </c>
      <c r="G2" t="s">
        <v>6</v>
      </c>
      <c r="H2" t="s">
        <v>7</v>
      </c>
      <c r="J2" s="2" t="s">
        <v>8</v>
      </c>
    </row>
    <row r="3" spans="1:15" x14ac:dyDescent="0.25">
      <c r="A3">
        <v>1</v>
      </c>
      <c r="B3" t="s">
        <v>9</v>
      </c>
      <c r="C3" t="s">
        <v>10</v>
      </c>
      <c r="D3" t="s">
        <v>11</v>
      </c>
      <c r="E3" t="str" cm="1">
        <f t="array" ref="E3">_xlfn.XLOOKUP(content[[#This Row],[Column1]],[1]!Reactions[Column1],[1]!Reactions[Reaction Type],[1]!Reactions[Datetime])</f>
        <v>disgust</v>
      </c>
      <c r="F3" s="1">
        <f>_xlfn.XLOOKUP(content[[#This Row],[Column1]],[1]!Reactions[Column1],[1]!Reactions[Datetime])</f>
        <v>44142.404861111114</v>
      </c>
      <c r="G3" t="str">
        <f>_xlfn.XLOOKUP(content[[#This Row],[Reaction Type]],[1]ReactionTypes!$I$3:$I$18,[1]ReactionTypes!$J$3:$J$18)</f>
        <v>negative</v>
      </c>
      <c r="H3">
        <f>_xlfn.XLOOKUP(content[[#This Row],[Reaction Type]],[1]ReactionTypes!$I$3:$I$18,[1]ReactionTypes!$K$3:$K$18)</f>
        <v>0</v>
      </c>
      <c r="K3" s="3" t="s">
        <v>12</v>
      </c>
      <c r="L3" s="4" t="s">
        <v>13</v>
      </c>
      <c r="N3" t="s">
        <v>14</v>
      </c>
      <c r="O3" t="s">
        <v>13</v>
      </c>
    </row>
    <row r="4" spans="1:15" x14ac:dyDescent="0.25">
      <c r="A4">
        <v>2</v>
      </c>
      <c r="B4" t="s">
        <v>15</v>
      </c>
      <c r="C4" t="s">
        <v>10</v>
      </c>
      <c r="D4" t="s">
        <v>11</v>
      </c>
      <c r="E4" t="str" cm="1">
        <f t="array" ref="E4">_xlfn.XLOOKUP(content[[#This Row],[Column1]],[1]!Reactions[Column1],[1]!Reactions[Reaction Type],[1]!Reactions[Datetime])</f>
        <v>dislike</v>
      </c>
      <c r="F4" s="1">
        <f>_xlfn.XLOOKUP(content[[#This Row],[Column1]],[1]!Reactions[Column1],[1]!Reactions[Datetime])</f>
        <v>44364.515277777777</v>
      </c>
      <c r="G4" t="str">
        <f>_xlfn.XLOOKUP(content[[#This Row],[Reaction Type]],[1]ReactionTypes!$I$3:$I$18,[1]ReactionTypes!$J$3:$J$18)</f>
        <v>negative</v>
      </c>
      <c r="H4">
        <f>_xlfn.XLOOKUP(content[[#This Row],[Reaction Type]],[1]ReactionTypes!$I$3:$I$18,[1]ReactionTypes!$K$3:$K$18)</f>
        <v>10</v>
      </c>
      <c r="K4" s="5" t="s">
        <v>16</v>
      </c>
      <c r="L4" s="6">
        <f>SUMIFS(content[Score],content[Category],"fitness",content[Sentiment],"positive")</f>
        <v>2418</v>
      </c>
      <c r="N4" s="7" t="s">
        <v>16</v>
      </c>
      <c r="O4" s="8">
        <f>SUMIFS(content[Score],content[Category],"fitness",content[Sentiment],"positive")</f>
        <v>2418</v>
      </c>
    </row>
    <row r="5" spans="1:15" x14ac:dyDescent="0.25">
      <c r="A5">
        <v>3</v>
      </c>
      <c r="B5" t="s">
        <v>17</v>
      </c>
      <c r="C5" t="s">
        <v>10</v>
      </c>
      <c r="D5" t="s">
        <v>18</v>
      </c>
      <c r="E5" t="str" cm="1">
        <f t="array" ref="E5">_xlfn.XLOOKUP(content[[#This Row],[Column1]],[1]!Reactions[Column1],[1]!Reactions[Reaction Type],[1]!Reactions[Datetime])</f>
        <v>scared</v>
      </c>
      <c r="F5" s="1">
        <f>_xlfn.XLOOKUP(content[[#This Row],[Column1]],[1]!Reactions[Column1],[1]!Reactions[Datetime])</f>
        <v>44304.217361111114</v>
      </c>
      <c r="G5" t="str">
        <f>_xlfn.XLOOKUP(content[[#This Row],[Reaction Type]],[1]ReactionTypes!$I$3:$I$18,[1]ReactionTypes!$J$3:$J$18)</f>
        <v>negative</v>
      </c>
      <c r="H5">
        <f>_xlfn.XLOOKUP(content[[#This Row],[Reaction Type]],[1]ReactionTypes!$I$3:$I$18,[1]ReactionTypes!$K$3:$K$18)</f>
        <v>15</v>
      </c>
      <c r="K5" s="5" t="s">
        <v>19</v>
      </c>
      <c r="L5" s="6">
        <f>SUMIFS(content[Score],content[Category],"science",content[Sentiment],"positive")</f>
        <v>2353</v>
      </c>
      <c r="N5" s="9" t="s">
        <v>19</v>
      </c>
      <c r="O5" s="10">
        <f>SUMIFS(content[Score],content[Category],"science",content[Sentiment],"positive")</f>
        <v>2353</v>
      </c>
    </row>
    <row r="6" spans="1:15" x14ac:dyDescent="0.25">
      <c r="A6">
        <v>4</v>
      </c>
      <c r="B6" t="s">
        <v>20</v>
      </c>
      <c r="C6" t="s">
        <v>21</v>
      </c>
      <c r="D6" t="s">
        <v>22</v>
      </c>
      <c r="E6" t="str" cm="1">
        <f t="array" ref="E6">_xlfn.XLOOKUP(content[[#This Row],[Column1]],[1]!Reactions[Column1],[1]!Reactions[Reaction Type],[1]!Reactions[Datetime])</f>
        <v>disgust</v>
      </c>
      <c r="F6" s="1">
        <f>_xlfn.XLOOKUP(content[[#This Row],[Column1]],[1]!Reactions[Column1],[1]!Reactions[Datetime])</f>
        <v>44202.800694444442</v>
      </c>
      <c r="G6" t="str">
        <f>_xlfn.XLOOKUP(content[[#This Row],[Reaction Type]],[1]ReactionTypes!$I$3:$I$18,[1]ReactionTypes!$J$3:$J$18)</f>
        <v>negative</v>
      </c>
      <c r="H6">
        <f>_xlfn.XLOOKUP(content[[#This Row],[Reaction Type]],[1]ReactionTypes!$I$3:$I$18,[1]ReactionTypes!$K$3:$K$18)</f>
        <v>0</v>
      </c>
      <c r="K6" s="5" t="s">
        <v>22</v>
      </c>
      <c r="L6" s="6">
        <f>SUMIFS(content[Score],content[Category],"food",content[Sentiment],"positive")</f>
        <v>2307</v>
      </c>
      <c r="N6" s="7" t="s">
        <v>22</v>
      </c>
      <c r="O6" s="8">
        <f>SUMIFS(content[Score],content[Category],"food",content[Sentiment],"positive")</f>
        <v>2307</v>
      </c>
    </row>
    <row r="7" spans="1:15" x14ac:dyDescent="0.25">
      <c r="A7">
        <v>5</v>
      </c>
      <c r="B7" t="s">
        <v>23</v>
      </c>
      <c r="C7" t="s">
        <v>24</v>
      </c>
      <c r="D7" t="s">
        <v>25</v>
      </c>
      <c r="E7" t="str" cm="1">
        <f t="array" ref="E7">_xlfn.XLOOKUP(content[[#This Row],[Column1]],[1]!Reactions[Column1],[1]!Reactions[Reaction Type],[1]!Reactions[Datetime])</f>
        <v>interested</v>
      </c>
      <c r="F7" s="1">
        <f>_xlfn.XLOOKUP(content[[#This Row],[Column1]],[1]!Reactions[Column1],[1]!Reactions[Datetime])</f>
        <v>44066.517361111109</v>
      </c>
      <c r="G7" t="str">
        <f>_xlfn.XLOOKUP(content[[#This Row],[Reaction Type]],[1]ReactionTypes!$I$3:$I$18,[1]ReactionTypes!$J$3:$J$18)</f>
        <v>positive</v>
      </c>
      <c r="H7">
        <f>_xlfn.XLOOKUP(content[[#This Row],[Reaction Type]],[1]ReactionTypes!$I$3:$I$18,[1]ReactionTypes!$K$3:$K$18)</f>
        <v>30</v>
      </c>
      <c r="K7" s="5" t="s">
        <v>26</v>
      </c>
      <c r="L7" s="6">
        <f>SUMIFS(content[Score],content[Category],"animals",content[Sentiment],"positive")</f>
        <v>2245</v>
      </c>
      <c r="N7" s="9" t="s">
        <v>26</v>
      </c>
      <c r="O7" s="10">
        <f>SUMIFS(content[Score],content[Category],"animals",content[Sentiment],"positive")</f>
        <v>2245</v>
      </c>
    </row>
    <row r="8" spans="1:15" x14ac:dyDescent="0.25">
      <c r="A8">
        <v>6</v>
      </c>
      <c r="B8" t="s">
        <v>27</v>
      </c>
      <c r="C8" t="s">
        <v>21</v>
      </c>
      <c r="D8" t="s">
        <v>28</v>
      </c>
      <c r="E8" t="str" cm="1">
        <f t="array" ref="E8">_xlfn.XLOOKUP(content[[#This Row],[Column1]],[1]!Reactions[Column1],[1]!Reactions[Reaction Type],[1]!Reactions[Datetime])</f>
        <v>peeking</v>
      </c>
      <c r="F8" s="1">
        <f>_xlfn.XLOOKUP(content[[#This Row],[Column1]],[1]!Reactions[Column1],[1]!Reactions[Datetime])</f>
        <v>44172.268750000003</v>
      </c>
      <c r="G8" t="str">
        <f>_xlfn.XLOOKUP(content[[#This Row],[Reaction Type]],[1]ReactionTypes!$I$3:$I$18,[1]ReactionTypes!$J$3:$J$18)</f>
        <v>neutral</v>
      </c>
      <c r="H8">
        <f>_xlfn.XLOOKUP(content[[#This Row],[Reaction Type]],[1]ReactionTypes!$I$3:$I$18,[1]ReactionTypes!$K$3:$K$18)</f>
        <v>35</v>
      </c>
      <c r="K8" s="5" t="s">
        <v>18</v>
      </c>
      <c r="L8" s="6">
        <f>SUMIFS(content[Score],content[Category],"technology",content[Sentiment],"positive")</f>
        <v>2135</v>
      </c>
      <c r="N8" s="11" t="s">
        <v>18</v>
      </c>
      <c r="O8" s="12">
        <f>SUMIFS(content[Score],content[Category],"technology",content[Sentiment],"positive")</f>
        <v>2135</v>
      </c>
    </row>
    <row r="9" spans="1:15" x14ac:dyDescent="0.25">
      <c r="A9">
        <v>7</v>
      </c>
      <c r="B9" t="s">
        <v>29</v>
      </c>
      <c r="C9" t="s">
        <v>21</v>
      </c>
      <c r="D9" t="s">
        <v>18</v>
      </c>
      <c r="E9" t="str" cm="1">
        <f t="array" ref="E9">_xlfn.XLOOKUP(content[[#This Row],[Column1]],[1]!Reactions[Column1],[1]!Reactions[Reaction Type],[1]!Reactions[Datetime])</f>
        <v>cherish</v>
      </c>
      <c r="F9" s="1">
        <f>_xlfn.XLOOKUP(content[[#This Row],[Column1]],[1]!Reactions[Column1],[1]!Reactions[Datetime])</f>
        <v>44297.732638888891</v>
      </c>
      <c r="G9" t="str">
        <f>_xlfn.XLOOKUP(content[[#This Row],[Reaction Type]],[1]ReactionTypes!$I$3:$I$18,[1]ReactionTypes!$J$3:$J$18)</f>
        <v>positive</v>
      </c>
      <c r="H9">
        <f>_xlfn.XLOOKUP(content[[#This Row],[Reaction Type]],[1]ReactionTypes!$I$3:$I$18,[1]ReactionTypes!$K$3:$K$18)</f>
        <v>70</v>
      </c>
      <c r="K9" s="5" t="s">
        <v>11</v>
      </c>
      <c r="L9" s="6">
        <f>SUMIFS(content[Score],content[Category],"healthy eating",content[Sentiment],"positive")</f>
        <v>2057</v>
      </c>
    </row>
    <row r="10" spans="1:15" x14ac:dyDescent="0.25">
      <c r="A10">
        <v>8</v>
      </c>
      <c r="B10" t="s">
        <v>30</v>
      </c>
      <c r="C10" t="s">
        <v>10</v>
      </c>
      <c r="D10" t="s">
        <v>31</v>
      </c>
      <c r="E10" t="str" cm="1">
        <f t="array" ref="E10">_xlfn.XLOOKUP(content[[#This Row],[Column1]],[1]!Reactions[Column1],[1]!Reactions[Reaction Type],[1]!Reactions[Datetime])</f>
        <v>hate</v>
      </c>
      <c r="F10" s="1">
        <f>_xlfn.XLOOKUP(content[[#This Row],[Column1]],[1]!Reactions[Column1],[1]!Reactions[Datetime])</f>
        <v>44223.355555555558</v>
      </c>
      <c r="G10" t="str">
        <f>_xlfn.XLOOKUP(content[[#This Row],[Reaction Type]],[1]ReactionTypes!$I$3:$I$18,[1]ReactionTypes!$J$3:$J$18)</f>
        <v>negative</v>
      </c>
      <c r="H10">
        <f>_xlfn.XLOOKUP(content[[#This Row],[Reaction Type]],[1]ReactionTypes!$I$3:$I$18,[1]ReactionTypes!$K$3:$K$18)</f>
        <v>5</v>
      </c>
      <c r="K10" s="5" t="s">
        <v>32</v>
      </c>
      <c r="L10" s="6">
        <f>SUMIFS(content[Score],content[Category],"travel",content[Sentiment],"positive")</f>
        <v>2024</v>
      </c>
    </row>
    <row r="11" spans="1:15" x14ac:dyDescent="0.25">
      <c r="A11">
        <v>9</v>
      </c>
      <c r="B11" t="s">
        <v>33</v>
      </c>
      <c r="C11" t="s">
        <v>10</v>
      </c>
      <c r="D11" t="s">
        <v>34</v>
      </c>
      <c r="E11" t="str" cm="1">
        <f t="array" ref="E11">_xlfn.XLOOKUP(content[[#This Row],[Column1]],[1]!Reactions[Column1],[1]!Reactions[Reaction Type],[1]!Reactions[Datetime])</f>
        <v>peeking</v>
      </c>
      <c r="F11" s="1">
        <f>_xlfn.XLOOKUP(content[[#This Row],[Column1]],[1]!Reactions[Column1],[1]!Reactions[Datetime])</f>
        <v>44287.95416666667</v>
      </c>
      <c r="G11" t="str">
        <f>_xlfn.XLOOKUP(content[[#This Row],[Reaction Type]],[1]ReactionTypes!$I$3:$I$18,[1]ReactionTypes!$J$3:$J$18)</f>
        <v>neutral</v>
      </c>
      <c r="H11">
        <f>_xlfn.XLOOKUP(content[[#This Row],[Reaction Type]],[1]ReactionTypes!$I$3:$I$18,[1]ReactionTypes!$K$3:$K$18)</f>
        <v>35</v>
      </c>
      <c r="K11" s="5" t="s">
        <v>35</v>
      </c>
      <c r="L11" s="6">
        <f>SUMIFS(content[Score],content[Category],"education",content[Sentiment],"positive")</f>
        <v>1868</v>
      </c>
    </row>
    <row r="12" spans="1:15" x14ac:dyDescent="0.25">
      <c r="A12">
        <v>10</v>
      </c>
      <c r="B12" t="s">
        <v>36</v>
      </c>
      <c r="C12" t="s">
        <v>24</v>
      </c>
      <c r="D12" t="s">
        <v>19</v>
      </c>
      <c r="E12" t="str" cm="1">
        <f t="array" ref="E12">_xlfn.XLOOKUP(content[[#This Row],[Column1]],[1]!Reactions[Column1],[1]!Reactions[Reaction Type],[1]!Reactions[Datetime])</f>
        <v>love</v>
      </c>
      <c r="F12" s="1">
        <f>_xlfn.XLOOKUP(content[[#This Row],[Column1]],[1]!Reactions[Column1],[1]!Reactions[Datetime])</f>
        <v>44047.211805555555</v>
      </c>
      <c r="G12" t="str">
        <f>_xlfn.XLOOKUP(content[[#This Row],[Reaction Type]],[1]ReactionTypes!$I$3:$I$18,[1]ReactionTypes!$J$3:$J$18)</f>
        <v>positive</v>
      </c>
      <c r="H12">
        <f>_xlfn.XLOOKUP(content[[#This Row],[Reaction Type]],[1]ReactionTypes!$I$3:$I$18,[1]ReactionTypes!$K$3:$K$18)</f>
        <v>65</v>
      </c>
      <c r="K12" s="5" t="s">
        <v>37</v>
      </c>
      <c r="L12" s="6">
        <f>SUMIFS(content[Score],content[Category],"studying",content[Sentiment],"positive")</f>
        <v>1862</v>
      </c>
    </row>
    <row r="13" spans="1:15" x14ac:dyDescent="0.25">
      <c r="A13">
        <v>11</v>
      </c>
      <c r="B13" t="s">
        <v>38</v>
      </c>
      <c r="C13" t="s">
        <v>39</v>
      </c>
      <c r="D13" t="s">
        <v>34</v>
      </c>
      <c r="E13" t="str" cm="1">
        <f t="array" ref="E13">_xlfn.XLOOKUP(content[[#This Row],[Column1]],[1]!Reactions[Column1],[1]!Reactions[Reaction Type],[1]!Reactions[Datetime])</f>
        <v>indifferent</v>
      </c>
      <c r="F13" s="1">
        <f>_xlfn.XLOOKUP(content[[#This Row],[Column1]],[1]!Reactions[Column1],[1]!Reactions[Datetime])</f>
        <v>44142.35833333333</v>
      </c>
      <c r="G13" t="str">
        <f>_xlfn.XLOOKUP(content[[#This Row],[Reaction Type]],[1]ReactionTypes!$I$3:$I$18,[1]ReactionTypes!$J$3:$J$18)</f>
        <v>neutral</v>
      </c>
      <c r="H13">
        <f>_xlfn.XLOOKUP(content[[#This Row],[Reaction Type]],[1]ReactionTypes!$I$3:$I$18,[1]ReactionTypes!$K$3:$K$18)</f>
        <v>20</v>
      </c>
      <c r="K13" s="5" t="s">
        <v>40</v>
      </c>
      <c r="L13" s="6">
        <f>SUMIFS(content[Score],content[Category],"veganism",content[Sentiment],"positive")</f>
        <v>1841</v>
      </c>
    </row>
    <row r="14" spans="1:15" x14ac:dyDescent="0.25">
      <c r="A14">
        <v>12</v>
      </c>
      <c r="B14" t="s">
        <v>41</v>
      </c>
      <c r="C14" t="s">
        <v>24</v>
      </c>
      <c r="D14" t="s">
        <v>42</v>
      </c>
      <c r="E14" t="str" cm="1">
        <f t="array" ref="E14">_xlfn.XLOOKUP(content[[#This Row],[Column1]],[1]!Reactions[Column1],[1]!Reactions[Reaction Type],[1]!Reactions[Datetime])</f>
        <v>scared</v>
      </c>
      <c r="F14" s="1">
        <f>_xlfn.XLOOKUP(content[[#This Row],[Column1]],[1]!Reactions[Column1],[1]!Reactions[Datetime])</f>
        <v>44137.269444444442</v>
      </c>
      <c r="G14" t="str">
        <f>_xlfn.XLOOKUP(content[[#This Row],[Reaction Type]],[1]ReactionTypes!$I$3:$I$18,[1]ReactionTypes!$J$3:$J$18)</f>
        <v>negative</v>
      </c>
      <c r="H14">
        <f>_xlfn.XLOOKUP(content[[#This Row],[Reaction Type]],[1]ReactionTypes!$I$3:$I$18,[1]ReactionTypes!$K$3:$K$18)</f>
        <v>15</v>
      </c>
      <c r="K14" s="5" t="s">
        <v>28</v>
      </c>
      <c r="L14" s="6">
        <f>SUMIFS(content[Score],content[Category],"dogs",content[Sentiment],"positive")</f>
        <v>1834</v>
      </c>
    </row>
    <row r="15" spans="1:15" x14ac:dyDescent="0.25">
      <c r="A15">
        <v>13</v>
      </c>
      <c r="B15" t="s">
        <v>43</v>
      </c>
      <c r="C15" t="s">
        <v>21</v>
      </c>
      <c r="D15" t="s">
        <v>22</v>
      </c>
      <c r="E15" t="str" cm="1">
        <f t="array" ref="E15">_xlfn.XLOOKUP(content[[#This Row],[Column1]],[1]!Reactions[Column1],[1]!Reactions[Reaction Type],[1]!Reactions[Datetime])</f>
        <v>interested</v>
      </c>
      <c r="F15" s="1">
        <f>_xlfn.XLOOKUP(content[[#This Row],[Column1]],[1]!Reactions[Column1],[1]!Reactions[Datetime])</f>
        <v>44136.052777777775</v>
      </c>
      <c r="G15" t="str">
        <f>_xlfn.XLOOKUP(content[[#This Row],[Reaction Type]],[1]ReactionTypes!$I$3:$I$18,[1]ReactionTypes!$J$3:$J$18)</f>
        <v>positive</v>
      </c>
      <c r="H15">
        <f>_xlfn.XLOOKUP(content[[#This Row],[Reaction Type]],[1]ReactionTypes!$I$3:$I$18,[1]ReactionTypes!$K$3:$K$18)</f>
        <v>30</v>
      </c>
      <c r="K15" s="5" t="s">
        <v>42</v>
      </c>
      <c r="L15" s="6">
        <f>SUMIFS(content[Score],content[Category],"tennis",content[Sentiment],"positive")</f>
        <v>1782</v>
      </c>
    </row>
    <row r="16" spans="1:15" x14ac:dyDescent="0.25">
      <c r="A16">
        <v>14</v>
      </c>
      <c r="B16" t="s">
        <v>44</v>
      </c>
      <c r="C16" t="s">
        <v>39</v>
      </c>
      <c r="D16" t="s">
        <v>32</v>
      </c>
      <c r="E16" t="str" cm="1">
        <f t="array" ref="E16">_xlfn.XLOOKUP(content[[#This Row],[Column1]],[1]!Reactions[Column1],[1]!Reactions[Reaction Type],[1]!Reactions[Datetime])</f>
        <v>hate</v>
      </c>
      <c r="F16" s="1">
        <f>_xlfn.XLOOKUP(content[[#This Row],[Column1]],[1]!Reactions[Column1],[1]!Reactions[Datetime])</f>
        <v>44111.777083333334</v>
      </c>
      <c r="G16" t="str">
        <f>_xlfn.XLOOKUP(content[[#This Row],[Reaction Type]],[1]ReactionTypes!$I$3:$I$18,[1]ReactionTypes!$J$3:$J$18)</f>
        <v>negative</v>
      </c>
      <c r="H16">
        <f>_xlfn.XLOOKUP(content[[#This Row],[Reaction Type]],[1]ReactionTypes!$I$3:$I$18,[1]ReactionTypes!$K$3:$K$18)</f>
        <v>5</v>
      </c>
      <c r="K16" s="5" t="s">
        <v>31</v>
      </c>
      <c r="L16" s="6">
        <f>SUMIFS(content[Score],content[Category],"soccer",content[Sentiment],"positive")</f>
        <v>1708</v>
      </c>
    </row>
    <row r="17" spans="1:12" x14ac:dyDescent="0.25">
      <c r="A17">
        <v>15</v>
      </c>
      <c r="B17" t="s">
        <v>45</v>
      </c>
      <c r="C17" t="s">
        <v>24</v>
      </c>
      <c r="D17" t="s">
        <v>16</v>
      </c>
      <c r="E17" t="str" cm="1">
        <f t="array" ref="E17">_xlfn.XLOOKUP(content[[#This Row],[Column1]],[1]!Reactions[Column1],[1]!Reactions[Reaction Type],[1]!Reactions[Datetime])</f>
        <v>scared</v>
      </c>
      <c r="F17" s="1">
        <f>_xlfn.XLOOKUP(content[[#This Row],[Column1]],[1]!Reactions[Column1],[1]!Reactions[Datetime])</f>
        <v>44077.785416666666</v>
      </c>
      <c r="G17" t="str">
        <f>_xlfn.XLOOKUP(content[[#This Row],[Reaction Type]],[1]ReactionTypes!$I$3:$I$18,[1]ReactionTypes!$J$3:$J$18)</f>
        <v>negative</v>
      </c>
      <c r="H17">
        <f>_xlfn.XLOOKUP(content[[#This Row],[Reaction Type]],[1]ReactionTypes!$I$3:$I$18,[1]ReactionTypes!$K$3:$K$18)</f>
        <v>15</v>
      </c>
      <c r="K17" s="5" t="s">
        <v>25</v>
      </c>
      <c r="L17" s="6">
        <f>SUMIFS(content[Score],content[Category],"cooking",content[Sentiment],"positive")</f>
        <v>1685</v>
      </c>
    </row>
    <row r="18" spans="1:12" x14ac:dyDescent="0.25">
      <c r="A18">
        <v>16</v>
      </c>
      <c r="B18" t="s">
        <v>46</v>
      </c>
      <c r="C18" t="s">
        <v>24</v>
      </c>
      <c r="D18" t="s">
        <v>31</v>
      </c>
      <c r="E18" t="str" cm="1">
        <f t="array" ref="E18">_xlfn.XLOOKUP(content[[#This Row],[Column1]],[1]!Reactions[Column1],[1]!Reactions[Reaction Type],[1]!Reactions[Datetime])</f>
        <v>super love</v>
      </c>
      <c r="F18" s="1">
        <f>_xlfn.XLOOKUP(content[[#This Row],[Column1]],[1]!Reactions[Column1],[1]!Reactions[Datetime])</f>
        <v>44251.214583333334</v>
      </c>
      <c r="G18" t="str">
        <f>_xlfn.XLOOKUP(content[[#This Row],[Reaction Type]],[1]ReactionTypes!$I$3:$I$18,[1]ReactionTypes!$J$3:$J$18)</f>
        <v>positive</v>
      </c>
      <c r="H18">
        <f>_xlfn.XLOOKUP(content[[#This Row],[Reaction Type]],[1]ReactionTypes!$I$3:$I$18,[1]ReactionTypes!$K$3:$K$18)</f>
        <v>75</v>
      </c>
      <c r="K18" s="5" t="s">
        <v>47</v>
      </c>
      <c r="L18" s="6">
        <f>SUMIFS(content[Score],content[Category],"culture",content[Sentiment],"positive")</f>
        <v>1647</v>
      </c>
    </row>
    <row r="19" spans="1:12" x14ac:dyDescent="0.25">
      <c r="A19">
        <v>17</v>
      </c>
      <c r="B19" t="s">
        <v>48</v>
      </c>
      <c r="C19" t="s">
        <v>21</v>
      </c>
      <c r="D19" t="s">
        <v>34</v>
      </c>
      <c r="E19" t="str" cm="1">
        <f t="array" ref="E19">_xlfn.XLOOKUP(content[[#This Row],[Column1]],[1]!Reactions[Column1],[1]!Reactions[Reaction Type],[1]!Reactions[Datetime])</f>
        <v>peeking</v>
      </c>
      <c r="F19" s="1">
        <f>_xlfn.XLOOKUP(content[[#This Row],[Column1]],[1]!Reactions[Column1],[1]!Reactions[Datetime])</f>
        <v>44097.26666666667</v>
      </c>
      <c r="G19" t="str">
        <f>_xlfn.XLOOKUP(content[[#This Row],[Reaction Type]],[1]ReactionTypes!$I$3:$I$18,[1]ReactionTypes!$J$3:$J$18)</f>
        <v>neutral</v>
      </c>
      <c r="H19">
        <f>_xlfn.XLOOKUP(content[[#This Row],[Reaction Type]],[1]ReactionTypes!$I$3:$I$18,[1]ReactionTypes!$K$3:$K$18)</f>
        <v>35</v>
      </c>
      <c r="K19" s="13" t="s">
        <v>34</v>
      </c>
      <c r="L19" s="14">
        <f>SUMIFS(content[Score],content[Category],"public speaking",content[Sentiment],"positive")</f>
        <v>1351</v>
      </c>
    </row>
    <row r="20" spans="1:12" x14ac:dyDescent="0.25">
      <c r="A20">
        <v>18</v>
      </c>
      <c r="B20" t="s">
        <v>49</v>
      </c>
      <c r="C20" t="s">
        <v>21</v>
      </c>
      <c r="D20" t="s">
        <v>22</v>
      </c>
      <c r="E20" t="str" cm="1">
        <f t="array" ref="E20">_xlfn.XLOOKUP(content[[#This Row],[Column1]],[1]!Reactions[Column1],[1]!Reactions[Reaction Type],[1]!Reactions[Datetime])</f>
        <v>indifferent</v>
      </c>
      <c r="F20" s="1">
        <f>_xlfn.XLOOKUP(content[[#This Row],[Column1]],[1]!Reactions[Column1],[1]!Reactions[Datetime])</f>
        <v>44251.484027777777</v>
      </c>
      <c r="G20" t="str">
        <f>_xlfn.XLOOKUP(content[[#This Row],[Reaction Type]],[1]ReactionTypes!$I$3:$I$18,[1]ReactionTypes!$J$3:$J$18)</f>
        <v>neutral</v>
      </c>
      <c r="H20">
        <f>_xlfn.XLOOKUP(content[[#This Row],[Reaction Type]],[1]ReactionTypes!$I$3:$I$18,[1]ReactionTypes!$K$3:$K$18)</f>
        <v>20</v>
      </c>
    </row>
    <row r="21" spans="1:12" x14ac:dyDescent="0.25">
      <c r="A21">
        <v>19</v>
      </c>
      <c r="B21" t="s">
        <v>50</v>
      </c>
      <c r="C21" t="s">
        <v>21</v>
      </c>
      <c r="D21" t="s">
        <v>42</v>
      </c>
      <c r="E21" t="str" cm="1">
        <f t="array" ref="E21">_xlfn.XLOOKUP(content[[#This Row],[Column1]],[1]!Reactions[Column1],[1]!Reactions[Reaction Type],[1]!Reactions[Datetime])</f>
        <v>interested</v>
      </c>
      <c r="F21" s="1">
        <f>_xlfn.XLOOKUP(content[[#This Row],[Column1]],[1]!Reactions[Column1],[1]!Reactions[Datetime])</f>
        <v>44338.822222222225</v>
      </c>
      <c r="G21" t="str">
        <f>_xlfn.XLOOKUP(content[[#This Row],[Reaction Type]],[1]ReactionTypes!$I$3:$I$18,[1]ReactionTypes!$J$3:$J$18)</f>
        <v>positive</v>
      </c>
      <c r="H21">
        <f>_xlfn.XLOOKUP(content[[#This Row],[Reaction Type]],[1]ReactionTypes!$I$3:$I$18,[1]ReactionTypes!$K$3:$K$18)</f>
        <v>30</v>
      </c>
    </row>
    <row r="22" spans="1:12" x14ac:dyDescent="0.25">
      <c r="A22">
        <v>20</v>
      </c>
      <c r="B22" t="s">
        <v>51</v>
      </c>
      <c r="C22" t="s">
        <v>24</v>
      </c>
      <c r="D22" t="s">
        <v>31</v>
      </c>
      <c r="E22" t="str" cm="1">
        <f t="array" ref="E22">_xlfn.XLOOKUP(content[[#This Row],[Column1]],[1]!Reactions[Column1],[1]!Reactions[Reaction Type],[1]!Reactions[Datetime])</f>
        <v>intrigued</v>
      </c>
      <c r="F22" s="1">
        <f>_xlfn.XLOOKUP(content[[#This Row],[Column1]],[1]!Reactions[Column1],[1]!Reactions[Datetime])</f>
        <v>44227.668749999997</v>
      </c>
      <c r="G22" t="str">
        <f>_xlfn.XLOOKUP(content[[#This Row],[Reaction Type]],[1]ReactionTypes!$I$3:$I$18,[1]ReactionTypes!$J$3:$J$18)</f>
        <v>positive</v>
      </c>
      <c r="H22">
        <f>_xlfn.XLOOKUP(content[[#This Row],[Reaction Type]],[1]ReactionTypes!$I$3:$I$18,[1]ReactionTypes!$K$3:$K$18)</f>
        <v>45</v>
      </c>
    </row>
    <row r="23" spans="1:12" x14ac:dyDescent="0.25">
      <c r="A23">
        <v>21</v>
      </c>
      <c r="B23" t="s">
        <v>52</v>
      </c>
      <c r="C23" t="s">
        <v>24</v>
      </c>
      <c r="D23" t="s">
        <v>31</v>
      </c>
      <c r="E23" t="str" cm="1">
        <f t="array" ref="E23">_xlfn.XLOOKUP(content[[#This Row],[Column1]],[1]!Reactions[Column1],[1]!Reactions[Reaction Type],[1]!Reactions[Datetime])</f>
        <v>peeking</v>
      </c>
      <c r="F23" s="1">
        <f>_xlfn.XLOOKUP(content[[#This Row],[Column1]],[1]!Reactions[Column1],[1]!Reactions[Datetime])</f>
        <v>44155.726388888892</v>
      </c>
      <c r="G23" t="str">
        <f>_xlfn.XLOOKUP(content[[#This Row],[Reaction Type]],[1]ReactionTypes!$I$3:$I$18,[1]ReactionTypes!$J$3:$J$18)</f>
        <v>neutral</v>
      </c>
      <c r="H23">
        <f>_xlfn.XLOOKUP(content[[#This Row],[Reaction Type]],[1]ReactionTypes!$I$3:$I$18,[1]ReactionTypes!$K$3:$K$18)</f>
        <v>35</v>
      </c>
    </row>
    <row r="24" spans="1:12" x14ac:dyDescent="0.25">
      <c r="A24">
        <v>22</v>
      </c>
      <c r="B24" t="s">
        <v>53</v>
      </c>
      <c r="C24" t="s">
        <v>21</v>
      </c>
      <c r="D24" t="s">
        <v>35</v>
      </c>
      <c r="E24" t="str" cm="1">
        <f t="array" ref="E24">_xlfn.XLOOKUP(content[[#This Row],[Column1]],[1]!Reactions[Column1],[1]!Reactions[Reaction Type],[1]!Reactions[Datetime])</f>
        <v>worried</v>
      </c>
      <c r="F24" s="1">
        <f>_xlfn.XLOOKUP(content[[#This Row],[Column1]],[1]!Reactions[Column1],[1]!Reactions[Datetime])</f>
        <v>44297.865972222222</v>
      </c>
      <c r="G24" t="str">
        <f>_xlfn.XLOOKUP(content[[#This Row],[Reaction Type]],[1]ReactionTypes!$I$3:$I$18,[1]ReactionTypes!$J$3:$J$18)</f>
        <v>negative</v>
      </c>
      <c r="H24">
        <f>_xlfn.XLOOKUP(content[[#This Row],[Reaction Type]],[1]ReactionTypes!$I$3:$I$18,[1]ReactionTypes!$K$3:$K$18)</f>
        <v>12</v>
      </c>
    </row>
    <row r="25" spans="1:12" x14ac:dyDescent="0.25">
      <c r="A25">
        <v>23</v>
      </c>
      <c r="B25" t="s">
        <v>54</v>
      </c>
      <c r="C25" t="s">
        <v>10</v>
      </c>
      <c r="D25" t="s">
        <v>37</v>
      </c>
      <c r="E25" t="str" cm="1">
        <f t="array" ref="E25">_xlfn.XLOOKUP(content[[#This Row],[Column1]],[1]!Reactions[Column1],[1]!Reactions[Reaction Type],[1]!Reactions[Datetime])</f>
        <v>like</v>
      </c>
      <c r="F25" s="1">
        <f>_xlfn.XLOOKUP(content[[#This Row],[Column1]],[1]!Reactions[Column1],[1]!Reactions[Datetime])</f>
        <v>44360.698611111111</v>
      </c>
      <c r="G25" t="str">
        <f>_xlfn.XLOOKUP(content[[#This Row],[Reaction Type]],[1]ReactionTypes!$I$3:$I$18,[1]ReactionTypes!$J$3:$J$18)</f>
        <v>positive</v>
      </c>
      <c r="H25">
        <f>_xlfn.XLOOKUP(content[[#This Row],[Reaction Type]],[1]ReactionTypes!$I$3:$I$18,[1]ReactionTypes!$K$3:$K$18)</f>
        <v>50</v>
      </c>
    </row>
    <row r="26" spans="1:12" x14ac:dyDescent="0.25">
      <c r="A26">
        <v>24</v>
      </c>
      <c r="B26" t="s">
        <v>55</v>
      </c>
      <c r="C26" t="s">
        <v>10</v>
      </c>
      <c r="D26" t="s">
        <v>32</v>
      </c>
      <c r="E26" t="str" cm="1">
        <f t="array" ref="E26">_xlfn.XLOOKUP(content[[#This Row],[Column1]],[1]!Reactions[Column1],[1]!Reactions[Reaction Type],[1]!Reactions[Datetime])</f>
        <v>heart</v>
      </c>
      <c r="F26" s="1">
        <f>_xlfn.XLOOKUP(content[[#This Row],[Column1]],[1]!Reactions[Column1],[1]!Reactions[Datetime])</f>
        <v>44297.603472222225</v>
      </c>
      <c r="G26" t="str">
        <f>_xlfn.XLOOKUP(content[[#This Row],[Reaction Type]],[1]ReactionTypes!$I$3:$I$18,[1]ReactionTypes!$J$3:$J$18)</f>
        <v>positive</v>
      </c>
      <c r="H26">
        <f>_xlfn.XLOOKUP(content[[#This Row],[Reaction Type]],[1]ReactionTypes!$I$3:$I$18,[1]ReactionTypes!$K$3:$K$18)</f>
        <v>60</v>
      </c>
    </row>
    <row r="27" spans="1:12" x14ac:dyDescent="0.25">
      <c r="A27">
        <v>25</v>
      </c>
      <c r="B27" t="s">
        <v>56</v>
      </c>
      <c r="C27" t="s">
        <v>24</v>
      </c>
      <c r="D27" t="s">
        <v>22</v>
      </c>
      <c r="E27" t="str" cm="1">
        <f t="array" ref="E27">_xlfn.XLOOKUP(content[[#This Row],[Column1]],[1]!Reactions[Column1],[1]!Reactions[Reaction Type],[1]!Reactions[Datetime])</f>
        <v>worried</v>
      </c>
      <c r="F27" s="1">
        <f>_xlfn.XLOOKUP(content[[#This Row],[Column1]],[1]!Reactions[Column1],[1]!Reactions[Datetime])</f>
        <v>44257.806250000001</v>
      </c>
      <c r="G27" t="str">
        <f>_xlfn.XLOOKUP(content[[#This Row],[Reaction Type]],[1]ReactionTypes!$I$3:$I$18,[1]ReactionTypes!$J$3:$J$18)</f>
        <v>negative</v>
      </c>
      <c r="H27">
        <f>_xlfn.XLOOKUP(content[[#This Row],[Reaction Type]],[1]ReactionTypes!$I$3:$I$18,[1]ReactionTypes!$K$3:$K$18)</f>
        <v>12</v>
      </c>
    </row>
    <row r="28" spans="1:12" x14ac:dyDescent="0.25">
      <c r="A28">
        <v>26</v>
      </c>
      <c r="B28" t="s">
        <v>57</v>
      </c>
      <c r="C28" t="s">
        <v>39</v>
      </c>
      <c r="D28" t="s">
        <v>28</v>
      </c>
      <c r="E28" t="str" cm="1">
        <f t="array" ref="E28">_xlfn.XLOOKUP(content[[#This Row],[Column1]],[1]!Reactions[Column1],[1]!Reactions[Reaction Type],[1]!Reactions[Datetime])</f>
        <v>hate</v>
      </c>
      <c r="F28" s="1">
        <f>_xlfn.XLOOKUP(content[[#This Row],[Column1]],[1]!Reactions[Column1],[1]!Reactions[Datetime])</f>
        <v>44009.780555555553</v>
      </c>
      <c r="G28" t="str">
        <f>_xlfn.XLOOKUP(content[[#This Row],[Reaction Type]],[1]ReactionTypes!$I$3:$I$18,[1]ReactionTypes!$J$3:$J$18)</f>
        <v>negative</v>
      </c>
      <c r="H28">
        <f>_xlfn.XLOOKUP(content[[#This Row],[Reaction Type]],[1]ReactionTypes!$I$3:$I$18,[1]ReactionTypes!$K$3:$K$18)</f>
        <v>5</v>
      </c>
    </row>
    <row r="29" spans="1:12" x14ac:dyDescent="0.25">
      <c r="A29">
        <v>27</v>
      </c>
      <c r="B29" t="s">
        <v>58</v>
      </c>
      <c r="C29" t="s">
        <v>24</v>
      </c>
      <c r="D29" t="s">
        <v>19</v>
      </c>
      <c r="E29" t="str" cm="1">
        <f t="array" ref="E29">_xlfn.XLOOKUP(content[[#This Row],[Column1]],[1]!Reactions[Column1],[1]!Reactions[Reaction Type],[1]!Reactions[Datetime])</f>
        <v>hate</v>
      </c>
      <c r="F29" s="1">
        <f>_xlfn.XLOOKUP(content[[#This Row],[Column1]],[1]!Reactions[Column1],[1]!Reactions[Datetime])</f>
        <v>44325.878472222219</v>
      </c>
      <c r="G29" t="str">
        <f>_xlfn.XLOOKUP(content[[#This Row],[Reaction Type]],[1]ReactionTypes!$I$3:$I$18,[1]ReactionTypes!$J$3:$J$18)</f>
        <v>negative</v>
      </c>
      <c r="H29">
        <f>_xlfn.XLOOKUP(content[[#This Row],[Reaction Type]],[1]ReactionTypes!$I$3:$I$18,[1]ReactionTypes!$K$3:$K$18)</f>
        <v>5</v>
      </c>
    </row>
    <row r="30" spans="1:12" x14ac:dyDescent="0.25">
      <c r="A30">
        <v>28</v>
      </c>
      <c r="B30" t="s">
        <v>59</v>
      </c>
      <c r="C30" t="s">
        <v>24</v>
      </c>
      <c r="D30" t="s">
        <v>40</v>
      </c>
      <c r="E30" t="str" cm="1">
        <f t="array" ref="E30">_xlfn.XLOOKUP(content[[#This Row],[Column1]],[1]!Reactions[Column1],[1]!Reactions[Reaction Type],[1]!Reactions[Datetime])</f>
        <v>cherish</v>
      </c>
      <c r="F30" s="1">
        <f>_xlfn.XLOOKUP(content[[#This Row],[Column1]],[1]!Reactions[Column1],[1]!Reactions[Datetime])</f>
        <v>44047.998611111114</v>
      </c>
      <c r="G30" t="str">
        <f>_xlfn.XLOOKUP(content[[#This Row],[Reaction Type]],[1]ReactionTypes!$I$3:$I$18,[1]ReactionTypes!$J$3:$J$18)</f>
        <v>positive</v>
      </c>
      <c r="H30">
        <f>_xlfn.XLOOKUP(content[[#This Row],[Reaction Type]],[1]ReactionTypes!$I$3:$I$18,[1]ReactionTypes!$K$3:$K$18)</f>
        <v>70</v>
      </c>
    </row>
    <row r="31" spans="1:12" x14ac:dyDescent="0.25">
      <c r="A31">
        <v>29</v>
      </c>
      <c r="B31" t="s">
        <v>60</v>
      </c>
      <c r="C31" t="s">
        <v>10</v>
      </c>
      <c r="D31" t="s">
        <v>11</v>
      </c>
      <c r="E31" t="str" cm="1">
        <f t="array" ref="E31">_xlfn.XLOOKUP(content[[#This Row],[Column1]],[1]!Reactions[Column1],[1]!Reactions[Reaction Type],[1]!Reactions[Datetime])</f>
        <v>super love</v>
      </c>
      <c r="F31" s="1">
        <f>_xlfn.XLOOKUP(content[[#This Row],[Column1]],[1]!Reactions[Column1],[1]!Reactions[Datetime])</f>
        <v>44071.164583333331</v>
      </c>
      <c r="G31" t="str">
        <f>_xlfn.XLOOKUP(content[[#This Row],[Reaction Type]],[1]ReactionTypes!$I$3:$I$18,[1]ReactionTypes!$J$3:$J$18)</f>
        <v>positive</v>
      </c>
      <c r="H31">
        <f>_xlfn.XLOOKUP(content[[#This Row],[Reaction Type]],[1]ReactionTypes!$I$3:$I$18,[1]ReactionTypes!$K$3:$K$18)</f>
        <v>75</v>
      </c>
    </row>
    <row r="32" spans="1:12" x14ac:dyDescent="0.25">
      <c r="A32">
        <v>30</v>
      </c>
      <c r="B32" t="s">
        <v>61</v>
      </c>
      <c r="C32" t="s">
        <v>21</v>
      </c>
      <c r="D32" t="s">
        <v>22</v>
      </c>
      <c r="E32" t="str" cm="1">
        <f t="array" ref="E32">_xlfn.XLOOKUP(content[[#This Row],[Column1]],[1]!Reactions[Column1],[1]!Reactions[Reaction Type],[1]!Reactions[Datetime])</f>
        <v>intrigued</v>
      </c>
      <c r="F32" s="1">
        <f>_xlfn.XLOOKUP(content[[#This Row],[Column1]],[1]!Reactions[Column1],[1]!Reactions[Datetime])</f>
        <v>44068.347916666666</v>
      </c>
      <c r="G32" t="str">
        <f>_xlfn.XLOOKUP(content[[#This Row],[Reaction Type]],[1]ReactionTypes!$I$3:$I$18,[1]ReactionTypes!$J$3:$J$18)</f>
        <v>positive</v>
      </c>
      <c r="H32">
        <f>_xlfn.XLOOKUP(content[[#This Row],[Reaction Type]],[1]ReactionTypes!$I$3:$I$18,[1]ReactionTypes!$K$3:$K$18)</f>
        <v>45</v>
      </c>
    </row>
    <row r="33" spans="1:8" x14ac:dyDescent="0.25">
      <c r="A33">
        <v>31</v>
      </c>
      <c r="B33" t="s">
        <v>62</v>
      </c>
      <c r="C33" t="s">
        <v>21</v>
      </c>
      <c r="D33" t="s">
        <v>28</v>
      </c>
      <c r="E33" t="str" cm="1">
        <f t="array" ref="E33">_xlfn.XLOOKUP(content[[#This Row],[Column1]],[1]!Reactions[Column1],[1]!Reactions[Reaction Type],[1]!Reactions[Datetime])</f>
        <v>scared</v>
      </c>
      <c r="F33" s="1">
        <f>_xlfn.XLOOKUP(content[[#This Row],[Column1]],[1]!Reactions[Column1],[1]!Reactions[Datetime])</f>
        <v>44306.991666666669</v>
      </c>
      <c r="G33" t="str">
        <f>_xlfn.XLOOKUP(content[[#This Row],[Reaction Type]],[1]ReactionTypes!$I$3:$I$18,[1]ReactionTypes!$J$3:$J$18)</f>
        <v>negative</v>
      </c>
      <c r="H33">
        <f>_xlfn.XLOOKUP(content[[#This Row],[Reaction Type]],[1]ReactionTypes!$I$3:$I$18,[1]ReactionTypes!$K$3:$K$18)</f>
        <v>15</v>
      </c>
    </row>
    <row r="34" spans="1:8" x14ac:dyDescent="0.25">
      <c r="A34">
        <v>32</v>
      </c>
      <c r="B34" t="s">
        <v>63</v>
      </c>
      <c r="C34" t="s">
        <v>39</v>
      </c>
      <c r="D34" t="s">
        <v>37</v>
      </c>
      <c r="E34" t="str" cm="1">
        <f t="array" ref="E34">_xlfn.XLOOKUP(content[[#This Row],[Column1]],[1]!Reactions[Column1],[1]!Reactions[Reaction Type],[1]!Reactions[Datetime])</f>
        <v>interested</v>
      </c>
      <c r="F34" s="1">
        <f>_xlfn.XLOOKUP(content[[#This Row],[Column1]],[1]!Reactions[Column1],[1]!Reactions[Datetime])</f>
        <v>44262.527777777781</v>
      </c>
      <c r="G34" t="str">
        <f>_xlfn.XLOOKUP(content[[#This Row],[Reaction Type]],[1]ReactionTypes!$I$3:$I$18,[1]ReactionTypes!$J$3:$J$18)</f>
        <v>positive</v>
      </c>
      <c r="H34">
        <f>_xlfn.XLOOKUP(content[[#This Row],[Reaction Type]],[1]ReactionTypes!$I$3:$I$18,[1]ReactionTypes!$K$3:$K$18)</f>
        <v>30</v>
      </c>
    </row>
    <row r="35" spans="1:8" x14ac:dyDescent="0.25">
      <c r="A35">
        <v>33</v>
      </c>
      <c r="B35" t="s">
        <v>64</v>
      </c>
      <c r="C35" t="s">
        <v>21</v>
      </c>
      <c r="D35" t="s">
        <v>25</v>
      </c>
      <c r="E35" t="str" cm="1">
        <f t="array" ref="E35">_xlfn.XLOOKUP(content[[#This Row],[Column1]],[1]!Reactions[Column1],[1]!Reactions[Reaction Type],[1]!Reactions[Datetime])</f>
        <v>indifferent</v>
      </c>
      <c r="F35" s="1">
        <f>_xlfn.XLOOKUP(content[[#This Row],[Column1]],[1]!Reactions[Column1],[1]!Reactions[Datetime])</f>
        <v>44340.13958333333</v>
      </c>
      <c r="G35" t="str">
        <f>_xlfn.XLOOKUP(content[[#This Row],[Reaction Type]],[1]ReactionTypes!$I$3:$I$18,[1]ReactionTypes!$J$3:$J$18)</f>
        <v>neutral</v>
      </c>
      <c r="H35">
        <f>_xlfn.XLOOKUP(content[[#This Row],[Reaction Type]],[1]ReactionTypes!$I$3:$I$18,[1]ReactionTypes!$K$3:$K$18)</f>
        <v>20</v>
      </c>
    </row>
    <row r="36" spans="1:8" x14ac:dyDescent="0.25">
      <c r="A36">
        <v>34</v>
      </c>
      <c r="B36" t="s">
        <v>65</v>
      </c>
      <c r="C36" t="s">
        <v>39</v>
      </c>
      <c r="D36" t="s">
        <v>22</v>
      </c>
      <c r="E36" t="str" cm="1">
        <f t="array" ref="E36">_xlfn.XLOOKUP(content[[#This Row],[Column1]],[1]!Reactions[Column1],[1]!Reactions[Reaction Type],[1]!Reactions[Datetime])</f>
        <v>super love</v>
      </c>
      <c r="F36" s="1">
        <f>_xlfn.XLOOKUP(content[[#This Row],[Column1]],[1]!Reactions[Column1],[1]!Reactions[Datetime])</f>
        <v>44220.460416666669</v>
      </c>
      <c r="G36" t="str">
        <f>_xlfn.XLOOKUP(content[[#This Row],[Reaction Type]],[1]ReactionTypes!$I$3:$I$18,[1]ReactionTypes!$J$3:$J$18)</f>
        <v>positive</v>
      </c>
      <c r="H36">
        <f>_xlfn.XLOOKUP(content[[#This Row],[Reaction Type]],[1]ReactionTypes!$I$3:$I$18,[1]ReactionTypes!$K$3:$K$18)</f>
        <v>75</v>
      </c>
    </row>
    <row r="37" spans="1:8" x14ac:dyDescent="0.25">
      <c r="A37">
        <v>35</v>
      </c>
      <c r="B37" t="s">
        <v>66</v>
      </c>
      <c r="C37" t="s">
        <v>24</v>
      </c>
      <c r="D37" t="s">
        <v>26</v>
      </c>
      <c r="E37" t="str" cm="1">
        <f t="array" ref="E37">_xlfn.XLOOKUP(content[[#This Row],[Column1]],[1]!Reactions[Column1],[1]!Reactions[Reaction Type],[1]!Reactions[Datetime])</f>
        <v>disgust</v>
      </c>
      <c r="F37" s="1">
        <f>_xlfn.XLOOKUP(content[[#This Row],[Column1]],[1]!Reactions[Column1],[1]!Reactions[Datetime])</f>
        <v>44295.115277777775</v>
      </c>
      <c r="G37" t="str">
        <f>_xlfn.XLOOKUP(content[[#This Row],[Reaction Type]],[1]ReactionTypes!$I$3:$I$18,[1]ReactionTypes!$J$3:$J$18)</f>
        <v>negative</v>
      </c>
      <c r="H37">
        <f>_xlfn.XLOOKUP(content[[#This Row],[Reaction Type]],[1]ReactionTypes!$I$3:$I$18,[1]ReactionTypes!$K$3:$K$18)</f>
        <v>0</v>
      </c>
    </row>
    <row r="38" spans="1:8" x14ac:dyDescent="0.25">
      <c r="A38">
        <v>36</v>
      </c>
      <c r="B38" t="s">
        <v>67</v>
      </c>
      <c r="C38" t="s">
        <v>10</v>
      </c>
      <c r="D38" t="s">
        <v>18</v>
      </c>
      <c r="E38" t="str" cm="1">
        <f t="array" ref="E38">_xlfn.XLOOKUP(content[[#This Row],[Column1]],[1]!Reactions[Column1],[1]!Reactions[Reaction Type],[1]!Reactions[Datetime])</f>
        <v>super love</v>
      </c>
      <c r="F38" s="1">
        <f>_xlfn.XLOOKUP(content[[#This Row],[Column1]],[1]!Reactions[Column1],[1]!Reactions[Datetime])</f>
        <v>44229.154861111114</v>
      </c>
      <c r="G38" t="str">
        <f>_xlfn.XLOOKUP(content[[#This Row],[Reaction Type]],[1]ReactionTypes!$I$3:$I$18,[1]ReactionTypes!$J$3:$J$18)</f>
        <v>positive</v>
      </c>
      <c r="H38">
        <f>_xlfn.XLOOKUP(content[[#This Row],[Reaction Type]],[1]ReactionTypes!$I$3:$I$18,[1]ReactionTypes!$K$3:$K$18)</f>
        <v>75</v>
      </c>
    </row>
    <row r="39" spans="1:8" x14ac:dyDescent="0.25">
      <c r="A39">
        <v>37</v>
      </c>
      <c r="B39" t="s">
        <v>68</v>
      </c>
      <c r="C39" t="s">
        <v>24</v>
      </c>
      <c r="D39" t="s">
        <v>11</v>
      </c>
      <c r="E39" t="str" cm="1">
        <f t="array" ref="E39">_xlfn.XLOOKUP(content[[#This Row],[Column1]],[1]!Reactions[Column1],[1]!Reactions[Reaction Type],[1]!Reactions[Datetime])</f>
        <v>interested</v>
      </c>
      <c r="F39" s="1">
        <f>_xlfn.XLOOKUP(content[[#This Row],[Column1]],[1]!Reactions[Column1],[1]!Reactions[Datetime])</f>
        <v>44231.129166666666</v>
      </c>
      <c r="G39" t="str">
        <f>_xlfn.XLOOKUP(content[[#This Row],[Reaction Type]],[1]ReactionTypes!$I$3:$I$18,[1]ReactionTypes!$J$3:$J$18)</f>
        <v>positive</v>
      </c>
      <c r="H39">
        <f>_xlfn.XLOOKUP(content[[#This Row],[Reaction Type]],[1]ReactionTypes!$I$3:$I$18,[1]ReactionTypes!$K$3:$K$18)</f>
        <v>30</v>
      </c>
    </row>
    <row r="40" spans="1:8" x14ac:dyDescent="0.25">
      <c r="A40">
        <v>38</v>
      </c>
      <c r="B40" t="s">
        <v>69</v>
      </c>
      <c r="C40" t="s">
        <v>39</v>
      </c>
      <c r="D40" t="s">
        <v>26</v>
      </c>
      <c r="E40" t="str" cm="1">
        <f t="array" ref="E40">_xlfn.XLOOKUP(content[[#This Row],[Column1]],[1]!Reactions[Column1],[1]!Reactions[Reaction Type],[1]!Reactions[Datetime])</f>
        <v>dislike</v>
      </c>
      <c r="F40" s="1">
        <f>_xlfn.XLOOKUP(content[[#This Row],[Column1]],[1]!Reactions[Column1],[1]!Reactions[Datetime])</f>
        <v>44144.117361111108</v>
      </c>
      <c r="G40" t="str">
        <f>_xlfn.XLOOKUP(content[[#This Row],[Reaction Type]],[1]ReactionTypes!$I$3:$I$18,[1]ReactionTypes!$J$3:$J$18)</f>
        <v>negative</v>
      </c>
      <c r="H40">
        <f>_xlfn.XLOOKUP(content[[#This Row],[Reaction Type]],[1]ReactionTypes!$I$3:$I$18,[1]ReactionTypes!$K$3:$K$18)</f>
        <v>10</v>
      </c>
    </row>
    <row r="41" spans="1:8" x14ac:dyDescent="0.25">
      <c r="A41">
        <v>39</v>
      </c>
      <c r="B41" t="s">
        <v>70</v>
      </c>
      <c r="C41" t="s">
        <v>24</v>
      </c>
      <c r="D41" t="s">
        <v>18</v>
      </c>
      <c r="E41" t="str" cm="1">
        <f t="array" ref="E41">_xlfn.XLOOKUP(content[[#This Row],[Column1]],[1]!Reactions[Column1],[1]!Reactions[Reaction Type],[1]!Reactions[Datetime])</f>
        <v>scared</v>
      </c>
      <c r="F41" s="1">
        <f>_xlfn.XLOOKUP(content[[#This Row],[Column1]],[1]!Reactions[Column1],[1]!Reactions[Datetime])</f>
        <v>44103.666666666664</v>
      </c>
      <c r="G41" t="str">
        <f>_xlfn.XLOOKUP(content[[#This Row],[Reaction Type]],[1]ReactionTypes!$I$3:$I$18,[1]ReactionTypes!$J$3:$J$18)</f>
        <v>negative</v>
      </c>
      <c r="H41">
        <f>_xlfn.XLOOKUP(content[[#This Row],[Reaction Type]],[1]ReactionTypes!$I$3:$I$18,[1]ReactionTypes!$K$3:$K$18)</f>
        <v>15</v>
      </c>
    </row>
    <row r="42" spans="1:8" x14ac:dyDescent="0.25">
      <c r="A42">
        <v>40</v>
      </c>
      <c r="B42" t="s">
        <v>71</v>
      </c>
      <c r="C42" t="s">
        <v>39</v>
      </c>
      <c r="D42" t="s">
        <v>16</v>
      </c>
      <c r="E42" t="str" cm="1">
        <f t="array" ref="E42">_xlfn.XLOOKUP(content[[#This Row],[Column1]],[1]!Reactions[Column1],[1]!Reactions[Reaction Type],[1]!Reactions[Datetime])</f>
        <v>dislike</v>
      </c>
      <c r="F42" s="1">
        <f>_xlfn.XLOOKUP(content[[#This Row],[Column1]],[1]!Reactions[Column1],[1]!Reactions[Datetime])</f>
        <v>44164.897916666669</v>
      </c>
      <c r="G42" t="str">
        <f>_xlfn.XLOOKUP(content[[#This Row],[Reaction Type]],[1]ReactionTypes!$I$3:$I$18,[1]ReactionTypes!$J$3:$J$18)</f>
        <v>negative</v>
      </c>
      <c r="H42">
        <f>_xlfn.XLOOKUP(content[[#This Row],[Reaction Type]],[1]ReactionTypes!$I$3:$I$18,[1]ReactionTypes!$K$3:$K$18)</f>
        <v>10</v>
      </c>
    </row>
    <row r="43" spans="1:8" x14ac:dyDescent="0.25">
      <c r="A43">
        <v>41</v>
      </c>
      <c r="B43" t="s">
        <v>72</v>
      </c>
      <c r="C43" t="s">
        <v>39</v>
      </c>
      <c r="D43" t="s">
        <v>26</v>
      </c>
      <c r="E43" t="str" cm="1">
        <f t="array" ref="E43">_xlfn.XLOOKUP(content[[#This Row],[Column1]],[1]!Reactions[Column1],[1]!Reactions[Reaction Type],[1]!Reactions[Datetime])</f>
        <v>want</v>
      </c>
      <c r="F43" s="1">
        <f>_xlfn.XLOOKUP(content[[#This Row],[Column1]],[1]!Reactions[Column1],[1]!Reactions[Datetime])</f>
        <v>44240.32916666667</v>
      </c>
      <c r="G43" t="str">
        <f>_xlfn.XLOOKUP(content[[#This Row],[Reaction Type]],[1]ReactionTypes!$I$3:$I$18,[1]ReactionTypes!$J$3:$J$18)</f>
        <v>positive</v>
      </c>
      <c r="H43">
        <f>_xlfn.XLOOKUP(content[[#This Row],[Reaction Type]],[1]ReactionTypes!$I$3:$I$18,[1]ReactionTypes!$K$3:$K$18)</f>
        <v>70</v>
      </c>
    </row>
    <row r="44" spans="1:8" x14ac:dyDescent="0.25">
      <c r="A44">
        <v>42</v>
      </c>
      <c r="B44" t="s">
        <v>73</v>
      </c>
      <c r="C44" t="s">
        <v>10</v>
      </c>
      <c r="D44" t="s">
        <v>16</v>
      </c>
      <c r="E44" t="str" cm="1">
        <f t="array" ref="E44">_xlfn.XLOOKUP(content[[#This Row],[Column1]],[1]!Reactions[Column1],[1]!Reactions[Reaction Type],[1]!Reactions[Datetime])</f>
        <v>interested</v>
      </c>
      <c r="F44" s="1">
        <f>_xlfn.XLOOKUP(content[[#This Row],[Column1]],[1]!Reactions[Column1],[1]!Reactions[Datetime])</f>
        <v>44026.227777777778</v>
      </c>
      <c r="G44" t="str">
        <f>_xlfn.XLOOKUP(content[[#This Row],[Reaction Type]],[1]ReactionTypes!$I$3:$I$18,[1]ReactionTypes!$J$3:$J$18)</f>
        <v>positive</v>
      </c>
      <c r="H44">
        <f>_xlfn.XLOOKUP(content[[#This Row],[Reaction Type]],[1]ReactionTypes!$I$3:$I$18,[1]ReactionTypes!$K$3:$K$18)</f>
        <v>30</v>
      </c>
    </row>
    <row r="45" spans="1:8" x14ac:dyDescent="0.25">
      <c r="A45">
        <v>43</v>
      </c>
      <c r="B45" t="s">
        <v>74</v>
      </c>
      <c r="C45" t="s">
        <v>10</v>
      </c>
      <c r="D45" t="s">
        <v>40</v>
      </c>
      <c r="E45" t="str" cm="1">
        <f t="array" ref="E45">_xlfn.XLOOKUP(content[[#This Row],[Column1]],[1]!Reactions[Column1],[1]!Reactions[Reaction Type],[1]!Reactions[Datetime])</f>
        <v>indifferent</v>
      </c>
      <c r="F45" s="1">
        <f>_xlfn.XLOOKUP(content[[#This Row],[Column1]],[1]!Reactions[Column1],[1]!Reactions[Datetime])</f>
        <v>44066.4375</v>
      </c>
      <c r="G45" t="str">
        <f>_xlfn.XLOOKUP(content[[#This Row],[Reaction Type]],[1]ReactionTypes!$I$3:$I$18,[1]ReactionTypes!$J$3:$J$18)</f>
        <v>neutral</v>
      </c>
      <c r="H45">
        <f>_xlfn.XLOOKUP(content[[#This Row],[Reaction Type]],[1]ReactionTypes!$I$3:$I$18,[1]ReactionTypes!$K$3:$K$18)</f>
        <v>20</v>
      </c>
    </row>
    <row r="46" spans="1:8" x14ac:dyDescent="0.25">
      <c r="A46">
        <v>44</v>
      </c>
      <c r="B46" t="s">
        <v>75</v>
      </c>
      <c r="C46" t="s">
        <v>21</v>
      </c>
      <c r="D46" t="s">
        <v>28</v>
      </c>
      <c r="E46" t="str" cm="1">
        <f t="array" ref="E46">_xlfn.XLOOKUP(content[[#This Row],[Column1]],[1]!Reactions[Column1],[1]!Reactions[Reaction Type],[1]!Reactions[Datetime])</f>
        <v>worried</v>
      </c>
      <c r="F46" s="1">
        <f>_xlfn.XLOOKUP(content[[#This Row],[Column1]],[1]!Reactions[Column1],[1]!Reactions[Datetime])</f>
        <v>44326.393750000003</v>
      </c>
      <c r="G46" t="str">
        <f>_xlfn.XLOOKUP(content[[#This Row],[Reaction Type]],[1]ReactionTypes!$I$3:$I$18,[1]ReactionTypes!$J$3:$J$18)</f>
        <v>negative</v>
      </c>
      <c r="H46">
        <f>_xlfn.XLOOKUP(content[[#This Row],[Reaction Type]],[1]ReactionTypes!$I$3:$I$18,[1]ReactionTypes!$K$3:$K$18)</f>
        <v>12</v>
      </c>
    </row>
    <row r="47" spans="1:8" x14ac:dyDescent="0.25">
      <c r="A47">
        <v>45</v>
      </c>
      <c r="B47" t="s">
        <v>76</v>
      </c>
      <c r="C47" t="s">
        <v>24</v>
      </c>
      <c r="D47" t="s">
        <v>11</v>
      </c>
      <c r="E47" t="str" cm="1">
        <f t="array" ref="E47">_xlfn.XLOOKUP(content[[#This Row],[Column1]],[1]!Reactions[Column1],[1]!Reactions[Reaction Type],[1]!Reactions[Datetime])</f>
        <v>hate</v>
      </c>
      <c r="F47" s="1">
        <f>_xlfn.XLOOKUP(content[[#This Row],[Column1]],[1]!Reactions[Column1],[1]!Reactions[Datetime])</f>
        <v>44270.165972222225</v>
      </c>
      <c r="G47" t="str">
        <f>_xlfn.XLOOKUP(content[[#This Row],[Reaction Type]],[1]ReactionTypes!$I$3:$I$18,[1]ReactionTypes!$J$3:$J$18)</f>
        <v>negative</v>
      </c>
      <c r="H47">
        <f>_xlfn.XLOOKUP(content[[#This Row],[Reaction Type]],[1]ReactionTypes!$I$3:$I$18,[1]ReactionTypes!$K$3:$K$18)</f>
        <v>5</v>
      </c>
    </row>
    <row r="48" spans="1:8" x14ac:dyDescent="0.25">
      <c r="A48">
        <v>47</v>
      </c>
      <c r="B48" t="s">
        <v>77</v>
      </c>
      <c r="C48" t="s">
        <v>21</v>
      </c>
      <c r="D48" t="s">
        <v>47</v>
      </c>
      <c r="E48" t="str" cm="1">
        <f t="array" ref="E48">_xlfn.XLOOKUP(content[[#This Row],[Column1]],[1]!Reactions[Column1],[1]!Reactions[Reaction Type],[1]!Reactions[Datetime])</f>
        <v>dislike</v>
      </c>
      <c r="F48" s="1">
        <f>_xlfn.XLOOKUP(content[[#This Row],[Column1]],[1]!Reactions[Column1],[1]!Reactions[Datetime])</f>
        <v>44007.709027777775</v>
      </c>
      <c r="G48" t="str">
        <f>_xlfn.XLOOKUP(content[[#This Row],[Reaction Type]],[1]ReactionTypes!$I$3:$I$18,[1]ReactionTypes!$J$3:$J$18)</f>
        <v>negative</v>
      </c>
      <c r="H48">
        <f>_xlfn.XLOOKUP(content[[#This Row],[Reaction Type]],[1]ReactionTypes!$I$3:$I$18,[1]ReactionTypes!$K$3:$K$18)</f>
        <v>10</v>
      </c>
    </row>
    <row r="49" spans="1:8" x14ac:dyDescent="0.25">
      <c r="A49">
        <v>48</v>
      </c>
      <c r="B49" t="s">
        <v>78</v>
      </c>
      <c r="C49" t="s">
        <v>21</v>
      </c>
      <c r="D49" t="s">
        <v>42</v>
      </c>
      <c r="E49" t="str" cm="1">
        <f t="array" ref="E49">_xlfn.XLOOKUP(content[[#This Row],[Column1]],[1]!Reactions[Column1],[1]!Reactions[Reaction Type],[1]!Reactions[Datetime])</f>
        <v>intrigued</v>
      </c>
      <c r="F49" s="1">
        <f>_xlfn.XLOOKUP(content[[#This Row],[Column1]],[1]!Reactions[Column1],[1]!Reactions[Datetime])</f>
        <v>44087.007638888892</v>
      </c>
      <c r="G49" t="str">
        <f>_xlfn.XLOOKUP(content[[#This Row],[Reaction Type]],[1]ReactionTypes!$I$3:$I$18,[1]ReactionTypes!$J$3:$J$18)</f>
        <v>positive</v>
      </c>
      <c r="H49">
        <f>_xlfn.XLOOKUP(content[[#This Row],[Reaction Type]],[1]ReactionTypes!$I$3:$I$18,[1]ReactionTypes!$K$3:$K$18)</f>
        <v>45</v>
      </c>
    </row>
    <row r="50" spans="1:8" x14ac:dyDescent="0.25">
      <c r="A50">
        <v>49</v>
      </c>
      <c r="B50" t="s">
        <v>79</v>
      </c>
      <c r="C50" t="s">
        <v>24</v>
      </c>
      <c r="D50" t="s">
        <v>42</v>
      </c>
      <c r="E50" t="str" cm="1">
        <f t="array" ref="E50">_xlfn.XLOOKUP(content[[#This Row],[Column1]],[1]!Reactions[Column1],[1]!Reactions[Reaction Type],[1]!Reactions[Datetime])</f>
        <v>peeking</v>
      </c>
      <c r="F50" s="1">
        <f>_xlfn.XLOOKUP(content[[#This Row],[Column1]],[1]!Reactions[Column1],[1]!Reactions[Datetime])</f>
        <v>44063.761805555558</v>
      </c>
      <c r="G50" t="str">
        <f>_xlfn.XLOOKUP(content[[#This Row],[Reaction Type]],[1]ReactionTypes!$I$3:$I$18,[1]ReactionTypes!$J$3:$J$18)</f>
        <v>neutral</v>
      </c>
      <c r="H50">
        <f>_xlfn.XLOOKUP(content[[#This Row],[Reaction Type]],[1]ReactionTypes!$I$3:$I$18,[1]ReactionTypes!$K$3:$K$18)</f>
        <v>35</v>
      </c>
    </row>
    <row r="51" spans="1:8" x14ac:dyDescent="0.25">
      <c r="A51">
        <v>50</v>
      </c>
      <c r="B51" t="s">
        <v>80</v>
      </c>
      <c r="C51" t="s">
        <v>39</v>
      </c>
      <c r="D51" t="s">
        <v>47</v>
      </c>
      <c r="E51" t="str" cm="1">
        <f t="array" ref="E51">_xlfn.XLOOKUP(content[[#This Row],[Column1]],[1]!Reactions[Column1],[1]!Reactions[Reaction Type],[1]!Reactions[Datetime])</f>
        <v>scared</v>
      </c>
      <c r="F51" s="1">
        <f>_xlfn.XLOOKUP(content[[#This Row],[Column1]],[1]!Reactions[Column1],[1]!Reactions[Datetime])</f>
        <v>44238.203472222223</v>
      </c>
      <c r="G51" t="str">
        <f>_xlfn.XLOOKUP(content[[#This Row],[Reaction Type]],[1]ReactionTypes!$I$3:$I$18,[1]ReactionTypes!$J$3:$J$18)</f>
        <v>negative</v>
      </c>
      <c r="H51">
        <f>_xlfn.XLOOKUP(content[[#This Row],[Reaction Type]],[1]ReactionTypes!$I$3:$I$18,[1]ReactionTypes!$K$3:$K$18)</f>
        <v>15</v>
      </c>
    </row>
    <row r="52" spans="1:8" x14ac:dyDescent="0.25">
      <c r="A52">
        <v>51</v>
      </c>
      <c r="B52" t="s">
        <v>81</v>
      </c>
      <c r="C52" t="s">
        <v>24</v>
      </c>
      <c r="D52" t="s">
        <v>32</v>
      </c>
      <c r="E52" t="str" cm="1">
        <f t="array" ref="E52">_xlfn.XLOOKUP(content[[#This Row],[Column1]],[1]!Reactions[Column1],[1]!Reactions[Reaction Type],[1]!Reactions[Datetime])</f>
        <v>hate</v>
      </c>
      <c r="F52" s="1">
        <f>_xlfn.XLOOKUP(content[[#This Row],[Column1]],[1]!Reactions[Column1],[1]!Reactions[Datetime])</f>
        <v>44263.444444444445</v>
      </c>
      <c r="G52" t="str">
        <f>_xlfn.XLOOKUP(content[[#This Row],[Reaction Type]],[1]ReactionTypes!$I$3:$I$18,[1]ReactionTypes!$J$3:$J$18)</f>
        <v>negative</v>
      </c>
      <c r="H52">
        <f>_xlfn.XLOOKUP(content[[#This Row],[Reaction Type]],[1]ReactionTypes!$I$3:$I$18,[1]ReactionTypes!$K$3:$K$18)</f>
        <v>5</v>
      </c>
    </row>
    <row r="53" spans="1:8" x14ac:dyDescent="0.25">
      <c r="A53">
        <v>52</v>
      </c>
      <c r="B53" t="s">
        <v>82</v>
      </c>
      <c r="C53" t="s">
        <v>21</v>
      </c>
      <c r="D53" t="s">
        <v>19</v>
      </c>
      <c r="E53" t="str" cm="1">
        <f t="array" ref="E53">_xlfn.XLOOKUP(content[[#This Row],[Column1]],[1]!Reactions[Column1],[1]!Reactions[Reaction Type],[1]!Reactions[Datetime])</f>
        <v>disgust</v>
      </c>
      <c r="F53" s="1">
        <f>_xlfn.XLOOKUP(content[[#This Row],[Column1]],[1]!Reactions[Column1],[1]!Reactions[Datetime])</f>
        <v>44283.885416666664</v>
      </c>
      <c r="G53" t="str">
        <f>_xlfn.XLOOKUP(content[[#This Row],[Reaction Type]],[1]ReactionTypes!$I$3:$I$18,[1]ReactionTypes!$J$3:$J$18)</f>
        <v>negative</v>
      </c>
      <c r="H53">
        <f>_xlfn.XLOOKUP(content[[#This Row],[Reaction Type]],[1]ReactionTypes!$I$3:$I$18,[1]ReactionTypes!$K$3:$K$18)</f>
        <v>0</v>
      </c>
    </row>
    <row r="54" spans="1:8" x14ac:dyDescent="0.25">
      <c r="A54">
        <v>53</v>
      </c>
      <c r="B54" t="s">
        <v>83</v>
      </c>
      <c r="C54" t="s">
        <v>21</v>
      </c>
      <c r="D54" t="s">
        <v>18</v>
      </c>
      <c r="E54" t="str" cm="1">
        <f t="array" ref="E54">_xlfn.XLOOKUP(content[[#This Row],[Column1]],[1]!Reactions[Column1],[1]!Reactions[Reaction Type],[1]!Reactions[Datetime])</f>
        <v>hate</v>
      </c>
      <c r="F54" s="1">
        <f>_xlfn.XLOOKUP(content[[#This Row],[Column1]],[1]!Reactions[Column1],[1]!Reactions[Datetime])</f>
        <v>44341.041666666664</v>
      </c>
      <c r="G54" t="str">
        <f>_xlfn.XLOOKUP(content[[#This Row],[Reaction Type]],[1]ReactionTypes!$I$3:$I$18,[1]ReactionTypes!$J$3:$J$18)</f>
        <v>negative</v>
      </c>
      <c r="H54">
        <f>_xlfn.XLOOKUP(content[[#This Row],[Reaction Type]],[1]ReactionTypes!$I$3:$I$18,[1]ReactionTypes!$K$3:$K$18)</f>
        <v>5</v>
      </c>
    </row>
    <row r="55" spans="1:8" x14ac:dyDescent="0.25">
      <c r="A55">
        <v>54</v>
      </c>
      <c r="B55" t="s">
        <v>84</v>
      </c>
      <c r="C55" t="s">
        <v>21</v>
      </c>
      <c r="D55" t="s">
        <v>19</v>
      </c>
      <c r="E55" t="str" cm="1">
        <f t="array" ref="E55">_xlfn.XLOOKUP(content[[#This Row],[Column1]],[1]!Reactions[Column1],[1]!Reactions[Reaction Type],[1]!Reactions[Datetime])</f>
        <v>like</v>
      </c>
      <c r="F55" s="1">
        <f>_xlfn.XLOOKUP(content[[#This Row],[Column1]],[1]!Reactions[Column1],[1]!Reactions[Datetime])</f>
        <v>44270.511805555558</v>
      </c>
      <c r="G55" t="str">
        <f>_xlfn.XLOOKUP(content[[#This Row],[Reaction Type]],[1]ReactionTypes!$I$3:$I$18,[1]ReactionTypes!$J$3:$J$18)</f>
        <v>positive</v>
      </c>
      <c r="H55">
        <f>_xlfn.XLOOKUP(content[[#This Row],[Reaction Type]],[1]ReactionTypes!$I$3:$I$18,[1]ReactionTypes!$K$3:$K$18)</f>
        <v>50</v>
      </c>
    </row>
    <row r="56" spans="1:8" x14ac:dyDescent="0.25">
      <c r="A56">
        <v>55</v>
      </c>
      <c r="B56" t="s">
        <v>85</v>
      </c>
      <c r="C56" t="s">
        <v>39</v>
      </c>
      <c r="D56" t="s">
        <v>22</v>
      </c>
      <c r="E56" t="str" cm="1">
        <f t="array" ref="E56">_xlfn.XLOOKUP(content[[#This Row],[Column1]],[1]!Reactions[Column1],[1]!Reactions[Reaction Type],[1]!Reactions[Datetime])</f>
        <v>love</v>
      </c>
      <c r="F56" s="1">
        <f>_xlfn.XLOOKUP(content[[#This Row],[Column1]],[1]!Reactions[Column1],[1]!Reactions[Datetime])</f>
        <v>44321.68472222222</v>
      </c>
      <c r="G56" t="str">
        <f>_xlfn.XLOOKUP(content[[#This Row],[Reaction Type]],[1]ReactionTypes!$I$3:$I$18,[1]ReactionTypes!$J$3:$J$18)</f>
        <v>positive</v>
      </c>
      <c r="H56">
        <f>_xlfn.XLOOKUP(content[[#This Row],[Reaction Type]],[1]ReactionTypes!$I$3:$I$18,[1]ReactionTypes!$K$3:$K$18)</f>
        <v>65</v>
      </c>
    </row>
    <row r="57" spans="1:8" x14ac:dyDescent="0.25">
      <c r="A57">
        <v>56</v>
      </c>
      <c r="B57" t="s">
        <v>86</v>
      </c>
      <c r="C57" t="s">
        <v>24</v>
      </c>
      <c r="D57" t="s">
        <v>22</v>
      </c>
      <c r="E57" t="str" cm="1">
        <f t="array" ref="E57">_xlfn.XLOOKUP(content[[#This Row],[Column1]],[1]!Reactions[Column1],[1]!Reactions[Reaction Type],[1]!Reactions[Datetime])</f>
        <v>love</v>
      </c>
      <c r="F57" s="1">
        <f>_xlfn.XLOOKUP(content[[#This Row],[Column1]],[1]!Reactions[Column1],[1]!Reactions[Datetime])</f>
        <v>44074.01458333333</v>
      </c>
      <c r="G57" t="str">
        <f>_xlfn.XLOOKUP(content[[#This Row],[Reaction Type]],[1]ReactionTypes!$I$3:$I$18,[1]ReactionTypes!$J$3:$J$18)</f>
        <v>positive</v>
      </c>
      <c r="H57">
        <f>_xlfn.XLOOKUP(content[[#This Row],[Reaction Type]],[1]ReactionTypes!$I$3:$I$18,[1]ReactionTypes!$K$3:$K$18)</f>
        <v>65</v>
      </c>
    </row>
    <row r="58" spans="1:8" x14ac:dyDescent="0.25">
      <c r="A58">
        <v>57</v>
      </c>
      <c r="B58" t="s">
        <v>87</v>
      </c>
      <c r="C58" t="s">
        <v>39</v>
      </c>
      <c r="D58" t="s">
        <v>16</v>
      </c>
      <c r="E58" t="str" cm="1">
        <f t="array" ref="E58">_xlfn.XLOOKUP(content[[#This Row],[Column1]],[1]!Reactions[Column1],[1]!Reactions[Reaction Type],[1]!Reactions[Datetime])</f>
        <v>heart</v>
      </c>
      <c r="F58" s="1">
        <f>_xlfn.XLOOKUP(content[[#This Row],[Column1]],[1]!Reactions[Column1],[1]!Reactions[Datetime])</f>
        <v>44363.126388888886</v>
      </c>
      <c r="G58" t="str">
        <f>_xlfn.XLOOKUP(content[[#This Row],[Reaction Type]],[1]ReactionTypes!$I$3:$I$18,[1]ReactionTypes!$J$3:$J$18)</f>
        <v>positive</v>
      </c>
      <c r="H58">
        <f>_xlfn.XLOOKUP(content[[#This Row],[Reaction Type]],[1]ReactionTypes!$I$3:$I$18,[1]ReactionTypes!$K$3:$K$18)</f>
        <v>60</v>
      </c>
    </row>
    <row r="59" spans="1:8" x14ac:dyDescent="0.25">
      <c r="A59">
        <v>58</v>
      </c>
      <c r="B59" t="s">
        <v>88</v>
      </c>
      <c r="C59" t="s">
        <v>24</v>
      </c>
      <c r="D59" t="s">
        <v>16</v>
      </c>
      <c r="E59" t="str" cm="1">
        <f t="array" ref="E59">_xlfn.XLOOKUP(content[[#This Row],[Column1]],[1]!Reactions[Column1],[1]!Reactions[Reaction Type],[1]!Reactions[Datetime])</f>
        <v>indifferent</v>
      </c>
      <c r="F59" s="1">
        <f>_xlfn.XLOOKUP(content[[#This Row],[Column1]],[1]!Reactions[Column1],[1]!Reactions[Datetime])</f>
        <v>44019.452777777777</v>
      </c>
      <c r="G59" t="str">
        <f>_xlfn.XLOOKUP(content[[#This Row],[Reaction Type]],[1]ReactionTypes!$I$3:$I$18,[1]ReactionTypes!$J$3:$J$18)</f>
        <v>neutral</v>
      </c>
      <c r="H59">
        <f>_xlfn.XLOOKUP(content[[#This Row],[Reaction Type]],[1]ReactionTypes!$I$3:$I$18,[1]ReactionTypes!$K$3:$K$18)</f>
        <v>20</v>
      </c>
    </row>
    <row r="60" spans="1:8" x14ac:dyDescent="0.25">
      <c r="A60">
        <v>59</v>
      </c>
      <c r="B60" t="s">
        <v>89</v>
      </c>
      <c r="C60" t="s">
        <v>39</v>
      </c>
      <c r="D60" t="s">
        <v>28</v>
      </c>
      <c r="E60" t="str" cm="1">
        <f t="array" ref="E60">_xlfn.XLOOKUP(content[[#This Row],[Column1]],[1]!Reactions[Column1],[1]!Reactions[Reaction Type],[1]!Reactions[Datetime])</f>
        <v>peeking</v>
      </c>
      <c r="F60" s="1">
        <f>_xlfn.XLOOKUP(content[[#This Row],[Column1]],[1]!Reactions[Column1],[1]!Reactions[Datetime])</f>
        <v>44063.332638888889</v>
      </c>
      <c r="G60" t="str">
        <f>_xlfn.XLOOKUP(content[[#This Row],[Reaction Type]],[1]ReactionTypes!$I$3:$I$18,[1]ReactionTypes!$J$3:$J$18)</f>
        <v>neutral</v>
      </c>
      <c r="H60">
        <f>_xlfn.XLOOKUP(content[[#This Row],[Reaction Type]],[1]ReactionTypes!$I$3:$I$18,[1]ReactionTypes!$K$3:$K$18)</f>
        <v>35</v>
      </c>
    </row>
    <row r="61" spans="1:8" x14ac:dyDescent="0.25">
      <c r="A61">
        <v>60</v>
      </c>
      <c r="B61" t="s">
        <v>90</v>
      </c>
      <c r="C61" t="s">
        <v>24</v>
      </c>
      <c r="D61" t="s">
        <v>11</v>
      </c>
      <c r="E61" t="str" cm="1">
        <f t="array" ref="E61">_xlfn.XLOOKUP(content[[#This Row],[Column1]],[1]!Reactions[Column1],[1]!Reactions[Reaction Type],[1]!Reactions[Datetime])</f>
        <v>love</v>
      </c>
      <c r="F61" s="1">
        <f>_xlfn.XLOOKUP(content[[#This Row],[Column1]],[1]!Reactions[Column1],[1]!Reactions[Datetime])</f>
        <v>44097.46875</v>
      </c>
      <c r="G61" t="str">
        <f>_xlfn.XLOOKUP(content[[#This Row],[Reaction Type]],[1]ReactionTypes!$I$3:$I$18,[1]ReactionTypes!$J$3:$J$18)</f>
        <v>positive</v>
      </c>
      <c r="H61">
        <f>_xlfn.XLOOKUP(content[[#This Row],[Reaction Type]],[1]ReactionTypes!$I$3:$I$18,[1]ReactionTypes!$K$3:$K$18)</f>
        <v>65</v>
      </c>
    </row>
    <row r="62" spans="1:8" x14ac:dyDescent="0.25">
      <c r="A62">
        <v>61</v>
      </c>
      <c r="B62" t="s">
        <v>91</v>
      </c>
      <c r="C62" t="s">
        <v>21</v>
      </c>
      <c r="D62" t="s">
        <v>47</v>
      </c>
      <c r="E62" t="str" cm="1">
        <f t="array" ref="E62">_xlfn.XLOOKUP(content[[#This Row],[Column1]],[1]!Reactions[Column1],[1]!Reactions[Reaction Type],[1]!Reactions[Datetime])</f>
        <v>like</v>
      </c>
      <c r="F62" s="1">
        <f>_xlfn.XLOOKUP(content[[#This Row],[Column1]],[1]!Reactions[Column1],[1]!Reactions[Datetime])</f>
        <v>44279.24722222222</v>
      </c>
      <c r="G62" t="str">
        <f>_xlfn.XLOOKUP(content[[#This Row],[Reaction Type]],[1]ReactionTypes!$I$3:$I$18,[1]ReactionTypes!$J$3:$J$18)</f>
        <v>positive</v>
      </c>
      <c r="H62">
        <f>_xlfn.XLOOKUP(content[[#This Row],[Reaction Type]],[1]ReactionTypes!$I$3:$I$18,[1]ReactionTypes!$K$3:$K$18)</f>
        <v>50</v>
      </c>
    </row>
    <row r="63" spans="1:8" x14ac:dyDescent="0.25">
      <c r="A63">
        <v>63</v>
      </c>
      <c r="B63" t="s">
        <v>92</v>
      </c>
      <c r="C63" t="s">
        <v>39</v>
      </c>
      <c r="D63" t="s">
        <v>47</v>
      </c>
      <c r="E63" t="str" cm="1">
        <f t="array" ref="E63">_xlfn.XLOOKUP(content[[#This Row],[Column1]],[1]!Reactions[Column1],[1]!Reactions[Reaction Type],[1]!Reactions[Datetime])</f>
        <v>hate</v>
      </c>
      <c r="F63" s="1">
        <f>_xlfn.XLOOKUP(content[[#This Row],[Column1]],[1]!Reactions[Column1],[1]!Reactions[Datetime])</f>
        <v>44172.800694444442</v>
      </c>
      <c r="G63" t="str">
        <f>_xlfn.XLOOKUP(content[[#This Row],[Reaction Type]],[1]ReactionTypes!$I$3:$I$18,[1]ReactionTypes!$J$3:$J$18)</f>
        <v>negative</v>
      </c>
      <c r="H63">
        <f>_xlfn.XLOOKUP(content[[#This Row],[Reaction Type]],[1]ReactionTypes!$I$3:$I$18,[1]ReactionTypes!$K$3:$K$18)</f>
        <v>5</v>
      </c>
    </row>
    <row r="64" spans="1:8" x14ac:dyDescent="0.25">
      <c r="A64">
        <v>64</v>
      </c>
      <c r="B64" t="s">
        <v>93</v>
      </c>
      <c r="C64" t="s">
        <v>39</v>
      </c>
      <c r="D64" t="s">
        <v>35</v>
      </c>
      <c r="E64" t="str" cm="1">
        <f t="array" ref="E64">_xlfn.XLOOKUP(content[[#This Row],[Column1]],[1]!Reactions[Column1],[1]!Reactions[Reaction Type],[1]!Reactions[Datetime])</f>
        <v>super love</v>
      </c>
      <c r="F64" s="1">
        <f>_xlfn.XLOOKUP(content[[#This Row],[Column1]],[1]!Reactions[Column1],[1]!Reactions[Datetime])</f>
        <v>44046.695138888892</v>
      </c>
      <c r="G64" t="str">
        <f>_xlfn.XLOOKUP(content[[#This Row],[Reaction Type]],[1]ReactionTypes!$I$3:$I$18,[1]ReactionTypes!$J$3:$J$18)</f>
        <v>positive</v>
      </c>
      <c r="H64">
        <f>_xlfn.XLOOKUP(content[[#This Row],[Reaction Type]],[1]ReactionTypes!$I$3:$I$18,[1]ReactionTypes!$K$3:$K$18)</f>
        <v>75</v>
      </c>
    </row>
    <row r="65" spans="1:8" x14ac:dyDescent="0.25">
      <c r="A65">
        <v>65</v>
      </c>
      <c r="B65" t="s">
        <v>94</v>
      </c>
      <c r="C65" t="s">
        <v>24</v>
      </c>
      <c r="D65" t="s">
        <v>35</v>
      </c>
      <c r="E65" t="str" cm="1">
        <f t="array" ref="E65">_xlfn.XLOOKUP(content[[#This Row],[Column1]],[1]!Reactions[Column1],[1]!Reactions[Reaction Type],[1]!Reactions[Datetime])</f>
        <v>adore</v>
      </c>
      <c r="F65" s="1">
        <f>_xlfn.XLOOKUP(content[[#This Row],[Column1]],[1]!Reactions[Column1],[1]!Reactions[Datetime])</f>
        <v>44206.65</v>
      </c>
      <c r="G65" t="str">
        <f>_xlfn.XLOOKUP(content[[#This Row],[Reaction Type]],[1]ReactionTypes!$I$3:$I$18,[1]ReactionTypes!$J$3:$J$18)</f>
        <v>positive</v>
      </c>
      <c r="H65">
        <f>_xlfn.XLOOKUP(content[[#This Row],[Reaction Type]],[1]ReactionTypes!$I$3:$I$18,[1]ReactionTypes!$K$3:$K$18)</f>
        <v>72</v>
      </c>
    </row>
    <row r="66" spans="1:8" x14ac:dyDescent="0.25">
      <c r="A66">
        <v>66</v>
      </c>
      <c r="B66" t="s">
        <v>95</v>
      </c>
      <c r="C66" t="s">
        <v>10</v>
      </c>
      <c r="D66" t="s">
        <v>35</v>
      </c>
      <c r="E66" t="str" cm="1">
        <f t="array" ref="E66">_xlfn.XLOOKUP(content[[#This Row],[Column1]],[1]!Reactions[Column1],[1]!Reactions[Reaction Type],[1]!Reactions[Datetime])</f>
        <v>scared</v>
      </c>
      <c r="F66" s="1">
        <f>_xlfn.XLOOKUP(content[[#This Row],[Column1]],[1]!Reactions[Column1],[1]!Reactions[Datetime])</f>
        <v>44094.366666666669</v>
      </c>
      <c r="G66" t="str">
        <f>_xlfn.XLOOKUP(content[[#This Row],[Reaction Type]],[1]ReactionTypes!$I$3:$I$18,[1]ReactionTypes!$J$3:$J$18)</f>
        <v>negative</v>
      </c>
      <c r="H66">
        <f>_xlfn.XLOOKUP(content[[#This Row],[Reaction Type]],[1]ReactionTypes!$I$3:$I$18,[1]ReactionTypes!$K$3:$K$18)</f>
        <v>15</v>
      </c>
    </row>
    <row r="67" spans="1:8" x14ac:dyDescent="0.25">
      <c r="A67">
        <v>67</v>
      </c>
      <c r="B67" t="s">
        <v>96</v>
      </c>
      <c r="C67" t="s">
        <v>10</v>
      </c>
      <c r="D67" t="s">
        <v>37</v>
      </c>
      <c r="E67" t="str" cm="1">
        <f t="array" ref="E67">_xlfn.XLOOKUP(content[[#This Row],[Column1]],[1]!Reactions[Column1],[1]!Reactions[Reaction Type],[1]!Reactions[Datetime])</f>
        <v>cherish</v>
      </c>
      <c r="F67" s="1">
        <f>_xlfn.XLOOKUP(content[[#This Row],[Column1]],[1]!Reactions[Column1],[1]!Reactions[Datetime])</f>
        <v>44032.587500000001</v>
      </c>
      <c r="G67" t="str">
        <f>_xlfn.XLOOKUP(content[[#This Row],[Reaction Type]],[1]ReactionTypes!$I$3:$I$18,[1]ReactionTypes!$J$3:$J$18)</f>
        <v>positive</v>
      </c>
      <c r="H67">
        <f>_xlfn.XLOOKUP(content[[#This Row],[Reaction Type]],[1]ReactionTypes!$I$3:$I$18,[1]ReactionTypes!$K$3:$K$18)</f>
        <v>70</v>
      </c>
    </row>
    <row r="68" spans="1:8" x14ac:dyDescent="0.25">
      <c r="A68">
        <v>68</v>
      </c>
      <c r="B68" t="s">
        <v>97</v>
      </c>
      <c r="C68" t="s">
        <v>39</v>
      </c>
      <c r="D68" t="s">
        <v>19</v>
      </c>
      <c r="E68" t="str" cm="1">
        <f t="array" ref="E68">_xlfn.XLOOKUP(content[[#This Row],[Column1]],[1]!Reactions[Column1],[1]!Reactions[Reaction Type],[1]!Reactions[Datetime])</f>
        <v>adore</v>
      </c>
      <c r="F68" s="1">
        <f>_xlfn.XLOOKUP(content[[#This Row],[Column1]],[1]!Reactions[Column1],[1]!Reactions[Datetime])</f>
        <v>44128.510416666664</v>
      </c>
      <c r="G68" t="str">
        <f>_xlfn.XLOOKUP(content[[#This Row],[Reaction Type]],[1]ReactionTypes!$I$3:$I$18,[1]ReactionTypes!$J$3:$J$18)</f>
        <v>positive</v>
      </c>
      <c r="H68">
        <f>_xlfn.XLOOKUP(content[[#This Row],[Reaction Type]],[1]ReactionTypes!$I$3:$I$18,[1]ReactionTypes!$K$3:$K$18)</f>
        <v>72</v>
      </c>
    </row>
    <row r="69" spans="1:8" x14ac:dyDescent="0.25">
      <c r="A69">
        <v>69</v>
      </c>
      <c r="B69" t="s">
        <v>98</v>
      </c>
      <c r="C69" t="s">
        <v>10</v>
      </c>
      <c r="D69" t="s">
        <v>37</v>
      </c>
      <c r="E69" t="str" cm="1">
        <f t="array" ref="E69">_xlfn.XLOOKUP(content[[#This Row],[Column1]],[1]!Reactions[Column1],[1]!Reactions[Reaction Type],[1]!Reactions[Datetime])</f>
        <v>interested</v>
      </c>
      <c r="F69" s="1">
        <f>_xlfn.XLOOKUP(content[[#This Row],[Column1]],[1]!Reactions[Column1],[1]!Reactions[Datetime])</f>
        <v>44353.060416666667</v>
      </c>
      <c r="G69" t="str">
        <f>_xlfn.XLOOKUP(content[[#This Row],[Reaction Type]],[1]ReactionTypes!$I$3:$I$18,[1]ReactionTypes!$J$3:$J$18)</f>
        <v>positive</v>
      </c>
      <c r="H69">
        <f>_xlfn.XLOOKUP(content[[#This Row],[Reaction Type]],[1]ReactionTypes!$I$3:$I$18,[1]ReactionTypes!$K$3:$K$18)</f>
        <v>30</v>
      </c>
    </row>
    <row r="70" spans="1:8" x14ac:dyDescent="0.25">
      <c r="A70">
        <v>70</v>
      </c>
      <c r="B70" t="s">
        <v>99</v>
      </c>
      <c r="C70" t="s">
        <v>24</v>
      </c>
      <c r="D70" t="s">
        <v>100</v>
      </c>
      <c r="E70" t="str" cm="1">
        <f t="array" ref="E70">_xlfn.XLOOKUP(content[[#This Row],[Column1]],[1]!Reactions[Column1],[1]!Reactions[Reaction Type],[1]!Reactions[Datetime])</f>
        <v>heart</v>
      </c>
      <c r="F70" s="1">
        <f>_xlfn.XLOOKUP(content[[#This Row],[Column1]],[1]!Reactions[Column1],[1]!Reactions[Datetime])</f>
        <v>44190.006249999999</v>
      </c>
      <c r="G70" t="str">
        <f>_xlfn.XLOOKUP(content[[#This Row],[Reaction Type]],[1]ReactionTypes!$I$3:$I$18,[1]ReactionTypes!$J$3:$J$18)</f>
        <v>positive</v>
      </c>
      <c r="H70">
        <f>_xlfn.XLOOKUP(content[[#This Row],[Reaction Type]],[1]ReactionTypes!$I$3:$I$18,[1]ReactionTypes!$K$3:$K$18)</f>
        <v>60</v>
      </c>
    </row>
    <row r="71" spans="1:8" x14ac:dyDescent="0.25">
      <c r="A71">
        <v>71</v>
      </c>
      <c r="B71" t="s">
        <v>101</v>
      </c>
      <c r="C71" t="s">
        <v>24</v>
      </c>
      <c r="D71" t="s">
        <v>40</v>
      </c>
      <c r="E71" t="str" cm="1">
        <f t="array" ref="E71">_xlfn.XLOOKUP(content[[#This Row],[Column1]],[1]!Reactions[Column1],[1]!Reactions[Reaction Type],[1]!Reactions[Datetime])</f>
        <v>like</v>
      </c>
      <c r="F71" s="1">
        <f>_xlfn.XLOOKUP(content[[#This Row],[Column1]],[1]!Reactions[Column1],[1]!Reactions[Datetime])</f>
        <v>44361.330555555556</v>
      </c>
      <c r="G71" t="str">
        <f>_xlfn.XLOOKUP(content[[#This Row],[Reaction Type]],[1]ReactionTypes!$I$3:$I$18,[1]ReactionTypes!$J$3:$J$18)</f>
        <v>positive</v>
      </c>
      <c r="H71">
        <f>_xlfn.XLOOKUP(content[[#This Row],[Reaction Type]],[1]ReactionTypes!$I$3:$I$18,[1]ReactionTypes!$K$3:$K$18)</f>
        <v>50</v>
      </c>
    </row>
    <row r="72" spans="1:8" x14ac:dyDescent="0.25">
      <c r="A72">
        <v>72</v>
      </c>
      <c r="B72" t="s">
        <v>102</v>
      </c>
      <c r="C72" t="s">
        <v>21</v>
      </c>
      <c r="D72" t="s">
        <v>19</v>
      </c>
      <c r="E72" t="str" cm="1">
        <f t="array" ref="E72">_xlfn.XLOOKUP(content[[#This Row],[Column1]],[1]!Reactions[Column1],[1]!Reactions[Reaction Type],[1]!Reactions[Datetime])</f>
        <v>like</v>
      </c>
      <c r="F72" s="1">
        <f>_xlfn.XLOOKUP(content[[#This Row],[Column1]],[1]!Reactions[Column1],[1]!Reactions[Datetime])</f>
        <v>44352.75</v>
      </c>
      <c r="G72" t="str">
        <f>_xlfn.XLOOKUP(content[[#This Row],[Reaction Type]],[1]ReactionTypes!$I$3:$I$18,[1]ReactionTypes!$J$3:$J$18)</f>
        <v>positive</v>
      </c>
      <c r="H72">
        <f>_xlfn.XLOOKUP(content[[#This Row],[Reaction Type]],[1]ReactionTypes!$I$3:$I$18,[1]ReactionTypes!$K$3:$K$18)</f>
        <v>50</v>
      </c>
    </row>
    <row r="73" spans="1:8" x14ac:dyDescent="0.25">
      <c r="A73">
        <v>73</v>
      </c>
      <c r="B73" t="s">
        <v>103</v>
      </c>
      <c r="C73" t="s">
        <v>24</v>
      </c>
      <c r="D73" t="s">
        <v>32</v>
      </c>
      <c r="E73" t="str" cm="1">
        <f t="array" ref="E73">_xlfn.XLOOKUP(content[[#This Row],[Column1]],[1]!Reactions[Column1],[1]!Reactions[Reaction Type],[1]!Reactions[Datetime])</f>
        <v>hate</v>
      </c>
      <c r="F73" s="1">
        <f>_xlfn.XLOOKUP(content[[#This Row],[Column1]],[1]!Reactions[Column1],[1]!Reactions[Datetime])</f>
        <v>44153.984027777777</v>
      </c>
      <c r="G73" t="str">
        <f>_xlfn.XLOOKUP(content[[#This Row],[Reaction Type]],[1]ReactionTypes!$I$3:$I$18,[1]ReactionTypes!$J$3:$J$18)</f>
        <v>negative</v>
      </c>
      <c r="H73">
        <f>_xlfn.XLOOKUP(content[[#This Row],[Reaction Type]],[1]ReactionTypes!$I$3:$I$18,[1]ReactionTypes!$K$3:$K$18)</f>
        <v>5</v>
      </c>
    </row>
    <row r="74" spans="1:8" x14ac:dyDescent="0.25">
      <c r="A74">
        <v>74</v>
      </c>
      <c r="B74" t="s">
        <v>104</v>
      </c>
      <c r="C74" t="s">
        <v>24</v>
      </c>
      <c r="D74" t="s">
        <v>37</v>
      </c>
      <c r="E74" t="str" cm="1">
        <f t="array" ref="E74">_xlfn.XLOOKUP(content[[#This Row],[Column1]],[1]!Reactions[Column1],[1]!Reactions[Reaction Type],[1]!Reactions[Datetime])</f>
        <v>interested</v>
      </c>
      <c r="F74" s="1">
        <f>_xlfn.XLOOKUP(content[[#This Row],[Column1]],[1]!Reactions[Column1],[1]!Reactions[Datetime])</f>
        <v>44325.112500000003</v>
      </c>
      <c r="G74" t="str">
        <f>_xlfn.XLOOKUP(content[[#This Row],[Reaction Type]],[1]ReactionTypes!$I$3:$I$18,[1]ReactionTypes!$J$3:$J$18)</f>
        <v>positive</v>
      </c>
      <c r="H74">
        <f>_xlfn.XLOOKUP(content[[#This Row],[Reaction Type]],[1]ReactionTypes!$I$3:$I$18,[1]ReactionTypes!$K$3:$K$18)</f>
        <v>30</v>
      </c>
    </row>
    <row r="75" spans="1:8" x14ac:dyDescent="0.25">
      <c r="A75">
        <v>75</v>
      </c>
      <c r="B75" t="s">
        <v>105</v>
      </c>
      <c r="C75" t="s">
        <v>21</v>
      </c>
      <c r="D75" t="s">
        <v>47</v>
      </c>
      <c r="E75" t="str" cm="1">
        <f t="array" ref="E75">_xlfn.XLOOKUP(content[[#This Row],[Column1]],[1]!Reactions[Column1],[1]!Reactions[Reaction Type],[1]!Reactions[Datetime])</f>
        <v>dislike</v>
      </c>
      <c r="F75" s="1">
        <f>_xlfn.XLOOKUP(content[[#This Row],[Column1]],[1]!Reactions[Column1],[1]!Reactions[Datetime])</f>
        <v>44327.359722222223</v>
      </c>
      <c r="G75" t="str">
        <f>_xlfn.XLOOKUP(content[[#This Row],[Reaction Type]],[1]ReactionTypes!$I$3:$I$18,[1]ReactionTypes!$J$3:$J$18)</f>
        <v>negative</v>
      </c>
      <c r="H75">
        <f>_xlfn.XLOOKUP(content[[#This Row],[Reaction Type]],[1]ReactionTypes!$I$3:$I$18,[1]ReactionTypes!$K$3:$K$18)</f>
        <v>10</v>
      </c>
    </row>
    <row r="76" spans="1:8" x14ac:dyDescent="0.25">
      <c r="A76">
        <v>76</v>
      </c>
      <c r="B76" t="s">
        <v>106</v>
      </c>
      <c r="C76" t="s">
        <v>24</v>
      </c>
      <c r="D76" t="s">
        <v>26</v>
      </c>
      <c r="E76" t="str" cm="1">
        <f t="array" ref="E76">_xlfn.XLOOKUP(content[[#This Row],[Column1]],[1]!Reactions[Column1],[1]!Reactions[Reaction Type],[1]!Reactions[Datetime])</f>
        <v>peeking</v>
      </c>
      <c r="F76" s="1">
        <f>_xlfn.XLOOKUP(content[[#This Row],[Column1]],[1]!Reactions[Column1],[1]!Reactions[Datetime])</f>
        <v>44147.333333333336</v>
      </c>
      <c r="G76" t="str">
        <f>_xlfn.XLOOKUP(content[[#This Row],[Reaction Type]],[1]ReactionTypes!$I$3:$I$18,[1]ReactionTypes!$J$3:$J$18)</f>
        <v>neutral</v>
      </c>
      <c r="H76">
        <f>_xlfn.XLOOKUP(content[[#This Row],[Reaction Type]],[1]ReactionTypes!$I$3:$I$18,[1]ReactionTypes!$K$3:$K$18)</f>
        <v>35</v>
      </c>
    </row>
    <row r="77" spans="1:8" x14ac:dyDescent="0.25">
      <c r="A77">
        <v>77</v>
      </c>
      <c r="B77" t="s">
        <v>107</v>
      </c>
      <c r="C77" t="s">
        <v>10</v>
      </c>
      <c r="D77" t="s">
        <v>19</v>
      </c>
      <c r="E77" t="str" cm="1">
        <f t="array" ref="E77">_xlfn.XLOOKUP(content[[#This Row],[Column1]],[1]!Reactions[Column1],[1]!Reactions[Reaction Type],[1]!Reactions[Datetime])</f>
        <v>heart</v>
      </c>
      <c r="F77" s="1">
        <f>_xlfn.XLOOKUP(content[[#This Row],[Column1]],[1]!Reactions[Column1],[1]!Reactions[Datetime])</f>
        <v>44003.706250000003</v>
      </c>
      <c r="G77" t="str">
        <f>_xlfn.XLOOKUP(content[[#This Row],[Reaction Type]],[1]ReactionTypes!$I$3:$I$18,[1]ReactionTypes!$J$3:$J$18)</f>
        <v>positive</v>
      </c>
      <c r="H77">
        <f>_xlfn.XLOOKUP(content[[#This Row],[Reaction Type]],[1]ReactionTypes!$I$3:$I$18,[1]ReactionTypes!$K$3:$K$18)</f>
        <v>60</v>
      </c>
    </row>
    <row r="78" spans="1:8" x14ac:dyDescent="0.25">
      <c r="A78">
        <v>78</v>
      </c>
      <c r="B78" t="s">
        <v>108</v>
      </c>
      <c r="C78" t="s">
        <v>39</v>
      </c>
      <c r="D78" t="s">
        <v>40</v>
      </c>
      <c r="E78" t="str" cm="1">
        <f t="array" ref="E78">_xlfn.XLOOKUP(content[[#This Row],[Column1]],[1]!Reactions[Column1],[1]!Reactions[Reaction Type],[1]!Reactions[Datetime])</f>
        <v>super love</v>
      </c>
      <c r="F78" s="1">
        <f>_xlfn.XLOOKUP(content[[#This Row],[Column1]],[1]!Reactions[Column1],[1]!Reactions[Datetime])</f>
        <v>44259.998611111114</v>
      </c>
      <c r="G78" t="str">
        <f>_xlfn.XLOOKUP(content[[#This Row],[Reaction Type]],[1]ReactionTypes!$I$3:$I$18,[1]ReactionTypes!$J$3:$J$18)</f>
        <v>positive</v>
      </c>
      <c r="H78">
        <f>_xlfn.XLOOKUP(content[[#This Row],[Reaction Type]],[1]ReactionTypes!$I$3:$I$18,[1]ReactionTypes!$K$3:$K$18)</f>
        <v>75</v>
      </c>
    </row>
    <row r="79" spans="1:8" x14ac:dyDescent="0.25">
      <c r="A79">
        <v>79</v>
      </c>
      <c r="B79" t="s">
        <v>109</v>
      </c>
      <c r="C79" t="s">
        <v>10</v>
      </c>
      <c r="D79" t="s">
        <v>22</v>
      </c>
      <c r="E79" t="str" cm="1">
        <f t="array" ref="E79">_xlfn.XLOOKUP(content[[#This Row],[Column1]],[1]!Reactions[Column1],[1]!Reactions[Reaction Type],[1]!Reactions[Datetime])</f>
        <v>want</v>
      </c>
      <c r="F79" s="1">
        <f>_xlfn.XLOOKUP(content[[#This Row],[Column1]],[1]!Reactions[Column1],[1]!Reactions[Datetime])</f>
        <v>44021.699305555558</v>
      </c>
      <c r="G79" t="str">
        <f>_xlfn.XLOOKUP(content[[#This Row],[Reaction Type]],[1]ReactionTypes!$I$3:$I$18,[1]ReactionTypes!$J$3:$J$18)</f>
        <v>positive</v>
      </c>
      <c r="H79">
        <f>_xlfn.XLOOKUP(content[[#This Row],[Reaction Type]],[1]ReactionTypes!$I$3:$I$18,[1]ReactionTypes!$K$3:$K$18)</f>
        <v>70</v>
      </c>
    </row>
    <row r="80" spans="1:8" x14ac:dyDescent="0.25">
      <c r="A80">
        <v>80</v>
      </c>
      <c r="B80" t="s">
        <v>110</v>
      </c>
      <c r="C80" t="s">
        <v>21</v>
      </c>
      <c r="D80" t="s">
        <v>11</v>
      </c>
      <c r="E80" t="str" cm="1">
        <f t="array" ref="E80">_xlfn.XLOOKUP(content[[#This Row],[Column1]],[1]!Reactions[Column1],[1]!Reactions[Reaction Type],[1]!Reactions[Datetime])</f>
        <v>hate</v>
      </c>
      <c r="F80" s="1">
        <f>_xlfn.XLOOKUP(content[[#This Row],[Column1]],[1]!Reactions[Column1],[1]!Reactions[Datetime])</f>
        <v>44044.802777777775</v>
      </c>
      <c r="G80" t="str">
        <f>_xlfn.XLOOKUP(content[[#This Row],[Reaction Type]],[1]ReactionTypes!$I$3:$I$18,[1]ReactionTypes!$J$3:$J$18)</f>
        <v>negative</v>
      </c>
      <c r="H80">
        <f>_xlfn.XLOOKUP(content[[#This Row],[Reaction Type]],[1]ReactionTypes!$I$3:$I$18,[1]ReactionTypes!$K$3:$K$18)</f>
        <v>5</v>
      </c>
    </row>
    <row r="81" spans="1:8" x14ac:dyDescent="0.25">
      <c r="A81">
        <v>81</v>
      </c>
      <c r="B81" t="s">
        <v>111</v>
      </c>
      <c r="C81" t="s">
        <v>39</v>
      </c>
      <c r="D81" t="s">
        <v>37</v>
      </c>
      <c r="E81" t="str" cm="1">
        <f t="array" ref="E81">_xlfn.XLOOKUP(content[[#This Row],[Column1]],[1]!Reactions[Column1],[1]!Reactions[Reaction Type],[1]!Reactions[Datetime])</f>
        <v>dislike</v>
      </c>
      <c r="F81" s="1">
        <f>_xlfn.XLOOKUP(content[[#This Row],[Column1]],[1]!Reactions[Column1],[1]!Reactions[Datetime])</f>
        <v>44158.948611111111</v>
      </c>
      <c r="G81" t="str">
        <f>_xlfn.XLOOKUP(content[[#This Row],[Reaction Type]],[1]ReactionTypes!$I$3:$I$18,[1]ReactionTypes!$J$3:$J$18)</f>
        <v>negative</v>
      </c>
      <c r="H81">
        <f>_xlfn.XLOOKUP(content[[#This Row],[Reaction Type]],[1]ReactionTypes!$I$3:$I$18,[1]ReactionTypes!$K$3:$K$18)</f>
        <v>10</v>
      </c>
    </row>
    <row r="82" spans="1:8" x14ac:dyDescent="0.25">
      <c r="A82">
        <v>82</v>
      </c>
      <c r="B82" t="s">
        <v>112</v>
      </c>
      <c r="C82" t="s">
        <v>24</v>
      </c>
      <c r="D82" t="s">
        <v>32</v>
      </c>
      <c r="E82" t="str" cm="1">
        <f t="array" ref="E82">_xlfn.XLOOKUP(content[[#This Row],[Column1]],[1]!Reactions[Column1],[1]!Reactions[Reaction Type],[1]!Reactions[Datetime])</f>
        <v>scared</v>
      </c>
      <c r="F82" s="1">
        <f>_xlfn.XLOOKUP(content[[#This Row],[Column1]],[1]!Reactions[Column1],[1]!Reactions[Datetime])</f>
        <v>44176.588888888888</v>
      </c>
      <c r="G82" t="str">
        <f>_xlfn.XLOOKUP(content[[#This Row],[Reaction Type]],[1]ReactionTypes!$I$3:$I$18,[1]ReactionTypes!$J$3:$J$18)</f>
        <v>negative</v>
      </c>
      <c r="H82">
        <f>_xlfn.XLOOKUP(content[[#This Row],[Reaction Type]],[1]ReactionTypes!$I$3:$I$18,[1]ReactionTypes!$K$3:$K$18)</f>
        <v>15</v>
      </c>
    </row>
    <row r="83" spans="1:8" x14ac:dyDescent="0.25">
      <c r="A83">
        <v>83</v>
      </c>
      <c r="B83" t="s">
        <v>113</v>
      </c>
      <c r="C83" t="s">
        <v>24</v>
      </c>
      <c r="D83" t="s">
        <v>16</v>
      </c>
      <c r="E83" t="str" cm="1">
        <f t="array" ref="E83">_xlfn.XLOOKUP(content[[#This Row],[Column1]],[1]!Reactions[Column1],[1]!Reactions[Reaction Type],[1]!Reactions[Datetime])</f>
        <v>dislike</v>
      </c>
      <c r="F83" s="1">
        <f>_xlfn.XLOOKUP(content[[#This Row],[Column1]],[1]!Reactions[Column1],[1]!Reactions[Datetime])</f>
        <v>44309.986805555556</v>
      </c>
      <c r="G83" t="str">
        <f>_xlfn.XLOOKUP(content[[#This Row],[Reaction Type]],[1]ReactionTypes!$I$3:$I$18,[1]ReactionTypes!$J$3:$J$18)</f>
        <v>negative</v>
      </c>
      <c r="H83">
        <f>_xlfn.XLOOKUP(content[[#This Row],[Reaction Type]],[1]ReactionTypes!$I$3:$I$18,[1]ReactionTypes!$K$3:$K$18)</f>
        <v>10</v>
      </c>
    </row>
    <row r="84" spans="1:8" x14ac:dyDescent="0.25">
      <c r="A84">
        <v>84</v>
      </c>
      <c r="B84" t="s">
        <v>114</v>
      </c>
      <c r="C84" t="s">
        <v>10</v>
      </c>
      <c r="D84" t="s">
        <v>37</v>
      </c>
      <c r="E84" t="str" cm="1">
        <f t="array" ref="E84">_xlfn.XLOOKUP(content[[#This Row],[Column1]],[1]!Reactions[Column1],[1]!Reactions[Reaction Type],[1]!Reactions[Datetime])</f>
        <v>want</v>
      </c>
      <c r="F84" s="1">
        <f>_xlfn.XLOOKUP(content[[#This Row],[Column1]],[1]!Reactions[Column1],[1]!Reactions[Datetime])</f>
        <v>44148.022916666669</v>
      </c>
      <c r="G84" t="str">
        <f>_xlfn.XLOOKUP(content[[#This Row],[Reaction Type]],[1]ReactionTypes!$I$3:$I$18,[1]ReactionTypes!$J$3:$J$18)</f>
        <v>positive</v>
      </c>
      <c r="H84">
        <f>_xlfn.XLOOKUP(content[[#This Row],[Reaction Type]],[1]ReactionTypes!$I$3:$I$18,[1]ReactionTypes!$K$3:$K$18)</f>
        <v>70</v>
      </c>
    </row>
    <row r="85" spans="1:8" x14ac:dyDescent="0.25">
      <c r="A85">
        <v>85</v>
      </c>
      <c r="B85" t="s">
        <v>115</v>
      </c>
      <c r="C85" t="s">
        <v>21</v>
      </c>
      <c r="D85" t="s">
        <v>28</v>
      </c>
      <c r="E85" t="str" cm="1">
        <f t="array" ref="E85">_xlfn.XLOOKUP(content[[#This Row],[Column1]],[1]!Reactions[Column1],[1]!Reactions[Reaction Type],[1]!Reactions[Datetime])</f>
        <v>interested</v>
      </c>
      <c r="F85" s="1">
        <f>_xlfn.XLOOKUP(content[[#This Row],[Column1]],[1]!Reactions[Column1],[1]!Reactions[Datetime])</f>
        <v>44356.425694444442</v>
      </c>
      <c r="G85" t="str">
        <f>_xlfn.XLOOKUP(content[[#This Row],[Reaction Type]],[1]ReactionTypes!$I$3:$I$18,[1]ReactionTypes!$J$3:$J$18)</f>
        <v>positive</v>
      </c>
      <c r="H85">
        <f>_xlfn.XLOOKUP(content[[#This Row],[Reaction Type]],[1]ReactionTypes!$I$3:$I$18,[1]ReactionTypes!$K$3:$K$18)</f>
        <v>30</v>
      </c>
    </row>
    <row r="86" spans="1:8" x14ac:dyDescent="0.25">
      <c r="A86">
        <v>86</v>
      </c>
      <c r="B86" t="s">
        <v>116</v>
      </c>
      <c r="C86" t="s">
        <v>24</v>
      </c>
      <c r="D86" t="s">
        <v>40</v>
      </c>
      <c r="E86" t="str" cm="1">
        <f t="array" ref="E86">_xlfn.XLOOKUP(content[[#This Row],[Column1]],[1]!Reactions[Column1],[1]!Reactions[Reaction Type],[1]!Reactions[Datetime])</f>
        <v>love</v>
      </c>
      <c r="F86" s="1">
        <f>_xlfn.XLOOKUP(content[[#This Row],[Column1]],[1]!Reactions[Column1],[1]!Reactions[Datetime])</f>
        <v>44133.820138888892</v>
      </c>
      <c r="G86" t="str">
        <f>_xlfn.XLOOKUP(content[[#This Row],[Reaction Type]],[1]ReactionTypes!$I$3:$I$18,[1]ReactionTypes!$J$3:$J$18)</f>
        <v>positive</v>
      </c>
      <c r="H86">
        <f>_xlfn.XLOOKUP(content[[#This Row],[Reaction Type]],[1]ReactionTypes!$I$3:$I$18,[1]ReactionTypes!$K$3:$K$18)</f>
        <v>65</v>
      </c>
    </row>
    <row r="87" spans="1:8" x14ac:dyDescent="0.25">
      <c r="A87">
        <v>87</v>
      </c>
      <c r="B87" t="s">
        <v>117</v>
      </c>
      <c r="C87" t="s">
        <v>21</v>
      </c>
      <c r="D87" t="s">
        <v>19</v>
      </c>
      <c r="E87" t="str" cm="1">
        <f t="array" ref="E87">_xlfn.XLOOKUP(content[[#This Row],[Column1]],[1]!Reactions[Column1],[1]!Reactions[Reaction Type],[1]!Reactions[Datetime])</f>
        <v>heart</v>
      </c>
      <c r="F87" s="1">
        <f>_xlfn.XLOOKUP(content[[#This Row],[Column1]],[1]!Reactions[Column1],[1]!Reactions[Datetime])</f>
        <v>44330.532638888886</v>
      </c>
      <c r="G87" t="str">
        <f>_xlfn.XLOOKUP(content[[#This Row],[Reaction Type]],[1]ReactionTypes!$I$3:$I$18,[1]ReactionTypes!$J$3:$J$18)</f>
        <v>positive</v>
      </c>
      <c r="H87">
        <f>_xlfn.XLOOKUP(content[[#This Row],[Reaction Type]],[1]ReactionTypes!$I$3:$I$18,[1]ReactionTypes!$K$3:$K$18)</f>
        <v>60</v>
      </c>
    </row>
    <row r="88" spans="1:8" x14ac:dyDescent="0.25">
      <c r="A88">
        <v>88</v>
      </c>
      <c r="B88" t="s">
        <v>118</v>
      </c>
      <c r="C88" t="s">
        <v>24</v>
      </c>
      <c r="D88" t="s">
        <v>25</v>
      </c>
      <c r="E88" t="str" cm="1">
        <f t="array" ref="E88">_xlfn.XLOOKUP(content[[#This Row],[Column1]],[1]!Reactions[Column1],[1]!Reactions[Reaction Type],[1]!Reactions[Datetime])</f>
        <v>disgust</v>
      </c>
      <c r="F88" s="1">
        <f>_xlfn.XLOOKUP(content[[#This Row],[Column1]],[1]!Reactions[Column1],[1]!Reactions[Datetime])</f>
        <v>44047.236111111109</v>
      </c>
      <c r="G88" t="str">
        <f>_xlfn.XLOOKUP(content[[#This Row],[Reaction Type]],[1]ReactionTypes!$I$3:$I$18,[1]ReactionTypes!$J$3:$J$18)</f>
        <v>negative</v>
      </c>
      <c r="H88">
        <f>_xlfn.XLOOKUP(content[[#This Row],[Reaction Type]],[1]ReactionTypes!$I$3:$I$18,[1]ReactionTypes!$K$3:$K$18)</f>
        <v>0</v>
      </c>
    </row>
    <row r="89" spans="1:8" x14ac:dyDescent="0.25">
      <c r="A89">
        <v>89</v>
      </c>
      <c r="B89" t="s">
        <v>119</v>
      </c>
      <c r="C89" t="s">
        <v>10</v>
      </c>
      <c r="D89" t="s">
        <v>47</v>
      </c>
      <c r="E89" t="str" cm="1">
        <f t="array" ref="E89">_xlfn.XLOOKUP(content[[#This Row],[Column1]],[1]!Reactions[Column1],[1]!Reactions[Reaction Type],[1]!Reactions[Datetime])</f>
        <v>adore</v>
      </c>
      <c r="F89" s="1">
        <f>_xlfn.XLOOKUP(content[[#This Row],[Column1]],[1]!Reactions[Column1],[1]!Reactions[Datetime])</f>
        <v>44050.17291666667</v>
      </c>
      <c r="G89" t="str">
        <f>_xlfn.XLOOKUP(content[[#This Row],[Reaction Type]],[1]ReactionTypes!$I$3:$I$18,[1]ReactionTypes!$J$3:$J$18)</f>
        <v>positive</v>
      </c>
      <c r="H89">
        <f>_xlfn.XLOOKUP(content[[#This Row],[Reaction Type]],[1]ReactionTypes!$I$3:$I$18,[1]ReactionTypes!$K$3:$K$18)</f>
        <v>72</v>
      </c>
    </row>
    <row r="90" spans="1:8" x14ac:dyDescent="0.25">
      <c r="A90">
        <v>90</v>
      </c>
      <c r="B90" t="s">
        <v>120</v>
      </c>
      <c r="C90" t="s">
        <v>24</v>
      </c>
      <c r="D90" t="s">
        <v>47</v>
      </c>
      <c r="E90" t="str" cm="1">
        <f t="array" ref="E90">_xlfn.XLOOKUP(content[[#This Row],[Column1]],[1]!Reactions[Column1],[1]!Reactions[Reaction Type],[1]!Reactions[Datetime])</f>
        <v>adore</v>
      </c>
      <c r="F90" s="1">
        <f>_xlfn.XLOOKUP(content[[#This Row],[Column1]],[1]!Reactions[Column1],[1]!Reactions[Datetime])</f>
        <v>44127.888194444444</v>
      </c>
      <c r="G90" t="str">
        <f>_xlfn.XLOOKUP(content[[#This Row],[Reaction Type]],[1]ReactionTypes!$I$3:$I$18,[1]ReactionTypes!$J$3:$J$18)</f>
        <v>positive</v>
      </c>
      <c r="H90">
        <f>_xlfn.XLOOKUP(content[[#This Row],[Reaction Type]],[1]ReactionTypes!$I$3:$I$18,[1]ReactionTypes!$K$3:$K$18)</f>
        <v>72</v>
      </c>
    </row>
    <row r="91" spans="1:8" x14ac:dyDescent="0.25">
      <c r="A91">
        <v>91</v>
      </c>
      <c r="B91" t="s">
        <v>121</v>
      </c>
      <c r="C91" t="s">
        <v>24</v>
      </c>
      <c r="D91" t="s">
        <v>18</v>
      </c>
      <c r="E91" t="str" cm="1">
        <f t="array" ref="E91">_xlfn.XLOOKUP(content[[#This Row],[Column1]],[1]!Reactions[Column1],[1]!Reactions[Reaction Type],[1]!Reactions[Datetime])</f>
        <v>adore</v>
      </c>
      <c r="F91" s="1">
        <f>_xlfn.XLOOKUP(content[[#This Row],[Column1]],[1]!Reactions[Column1],[1]!Reactions[Datetime])</f>
        <v>44149.995138888888</v>
      </c>
      <c r="G91" t="str">
        <f>_xlfn.XLOOKUP(content[[#This Row],[Reaction Type]],[1]ReactionTypes!$I$3:$I$18,[1]ReactionTypes!$J$3:$J$18)</f>
        <v>positive</v>
      </c>
      <c r="H91">
        <f>_xlfn.XLOOKUP(content[[#This Row],[Reaction Type]],[1]ReactionTypes!$I$3:$I$18,[1]ReactionTypes!$K$3:$K$18)</f>
        <v>72</v>
      </c>
    </row>
    <row r="92" spans="1:8" x14ac:dyDescent="0.25">
      <c r="A92">
        <v>92</v>
      </c>
      <c r="B92" t="s">
        <v>122</v>
      </c>
      <c r="C92" t="s">
        <v>10</v>
      </c>
      <c r="D92" t="s">
        <v>47</v>
      </c>
      <c r="E92" t="str" cm="1">
        <f t="array" ref="E92">_xlfn.XLOOKUP(content[[#This Row],[Column1]],[1]!Reactions[Column1],[1]!Reactions[Reaction Type],[1]!Reactions[Datetime])</f>
        <v>worried</v>
      </c>
      <c r="F92" s="1">
        <f>_xlfn.XLOOKUP(content[[#This Row],[Column1]],[1]!Reactions[Column1],[1]!Reactions[Datetime])</f>
        <v>44047.80972222222</v>
      </c>
      <c r="G92" t="str">
        <f>_xlfn.XLOOKUP(content[[#This Row],[Reaction Type]],[1]ReactionTypes!$I$3:$I$18,[1]ReactionTypes!$J$3:$J$18)</f>
        <v>negative</v>
      </c>
      <c r="H92">
        <f>_xlfn.XLOOKUP(content[[#This Row],[Reaction Type]],[1]ReactionTypes!$I$3:$I$18,[1]ReactionTypes!$K$3:$K$18)</f>
        <v>12</v>
      </c>
    </row>
    <row r="93" spans="1:8" x14ac:dyDescent="0.25">
      <c r="A93">
        <v>93</v>
      </c>
      <c r="B93" t="s">
        <v>123</v>
      </c>
      <c r="C93" t="s">
        <v>21</v>
      </c>
      <c r="D93" t="s">
        <v>26</v>
      </c>
      <c r="E93" t="str" cm="1">
        <f t="array" ref="E93">_xlfn.XLOOKUP(content[[#This Row],[Column1]],[1]!Reactions[Column1],[1]!Reactions[Reaction Type],[1]!Reactions[Datetime])</f>
        <v>interested</v>
      </c>
      <c r="F93" s="1">
        <f>_xlfn.XLOOKUP(content[[#This Row],[Column1]],[1]!Reactions[Column1],[1]!Reactions[Datetime])</f>
        <v>44147.20416666667</v>
      </c>
      <c r="G93" t="str">
        <f>_xlfn.XLOOKUP(content[[#This Row],[Reaction Type]],[1]ReactionTypes!$I$3:$I$18,[1]ReactionTypes!$J$3:$J$18)</f>
        <v>positive</v>
      </c>
      <c r="H93">
        <f>_xlfn.XLOOKUP(content[[#This Row],[Reaction Type]],[1]ReactionTypes!$I$3:$I$18,[1]ReactionTypes!$K$3:$K$18)</f>
        <v>30</v>
      </c>
    </row>
    <row r="94" spans="1:8" x14ac:dyDescent="0.25">
      <c r="A94">
        <v>95</v>
      </c>
      <c r="B94" t="s">
        <v>124</v>
      </c>
      <c r="C94" t="s">
        <v>10</v>
      </c>
      <c r="D94" t="s">
        <v>22</v>
      </c>
      <c r="E94" t="str" cm="1">
        <f t="array" ref="E94">_xlfn.XLOOKUP(content[[#This Row],[Column1]],[1]!Reactions[Column1],[1]!Reactions[Reaction Type],[1]!Reactions[Datetime])</f>
        <v>worried</v>
      </c>
      <c r="F94" s="1">
        <f>_xlfn.XLOOKUP(content[[#This Row],[Column1]],[1]!Reactions[Column1],[1]!Reactions[Datetime])</f>
        <v>44289.511805555558</v>
      </c>
      <c r="G94" t="str">
        <f>_xlfn.XLOOKUP(content[[#This Row],[Reaction Type]],[1]ReactionTypes!$I$3:$I$18,[1]ReactionTypes!$J$3:$J$18)</f>
        <v>negative</v>
      </c>
      <c r="H94">
        <f>_xlfn.XLOOKUP(content[[#This Row],[Reaction Type]],[1]ReactionTypes!$I$3:$I$18,[1]ReactionTypes!$K$3:$K$18)</f>
        <v>12</v>
      </c>
    </row>
    <row r="95" spans="1:8" x14ac:dyDescent="0.25">
      <c r="A95">
        <v>96</v>
      </c>
      <c r="B95" t="s">
        <v>125</v>
      </c>
      <c r="C95" t="s">
        <v>24</v>
      </c>
      <c r="D95" t="s">
        <v>40</v>
      </c>
      <c r="E95" t="str" cm="1">
        <f t="array" ref="E95">_xlfn.XLOOKUP(content[[#This Row],[Column1]],[1]!Reactions[Column1],[1]!Reactions[Reaction Type],[1]!Reactions[Datetime])</f>
        <v>want</v>
      </c>
      <c r="F95" s="1">
        <f>_xlfn.XLOOKUP(content[[#This Row],[Column1]],[1]!Reactions[Column1],[1]!Reactions[Datetime])</f>
        <v>44101.927083333336</v>
      </c>
      <c r="G95" t="str">
        <f>_xlfn.XLOOKUP(content[[#This Row],[Reaction Type]],[1]ReactionTypes!$I$3:$I$18,[1]ReactionTypes!$J$3:$J$18)</f>
        <v>positive</v>
      </c>
      <c r="H95">
        <f>_xlfn.XLOOKUP(content[[#This Row],[Reaction Type]],[1]ReactionTypes!$I$3:$I$18,[1]ReactionTypes!$K$3:$K$18)</f>
        <v>70</v>
      </c>
    </row>
    <row r="96" spans="1:8" x14ac:dyDescent="0.25">
      <c r="A96">
        <v>97</v>
      </c>
      <c r="B96" t="s">
        <v>126</v>
      </c>
      <c r="C96" t="s">
        <v>21</v>
      </c>
      <c r="D96" t="s">
        <v>11</v>
      </c>
      <c r="E96" t="str" cm="1">
        <f t="array" ref="E96">_xlfn.XLOOKUP(content[[#This Row],[Column1]],[1]!Reactions[Column1],[1]!Reactions[Reaction Type],[1]!Reactions[Datetime])</f>
        <v>heart</v>
      </c>
      <c r="F96" s="1">
        <f>_xlfn.XLOOKUP(content[[#This Row],[Column1]],[1]!Reactions[Column1],[1]!Reactions[Datetime])</f>
        <v>44131.239583333336</v>
      </c>
      <c r="G96" t="str">
        <f>_xlfn.XLOOKUP(content[[#This Row],[Reaction Type]],[1]ReactionTypes!$I$3:$I$18,[1]ReactionTypes!$J$3:$J$18)</f>
        <v>positive</v>
      </c>
      <c r="H96">
        <f>_xlfn.XLOOKUP(content[[#This Row],[Reaction Type]],[1]ReactionTypes!$I$3:$I$18,[1]ReactionTypes!$K$3:$K$18)</f>
        <v>60</v>
      </c>
    </row>
    <row r="97" spans="1:8" x14ac:dyDescent="0.25">
      <c r="A97">
        <v>98</v>
      </c>
      <c r="B97" t="s">
        <v>127</v>
      </c>
      <c r="C97" t="s">
        <v>21</v>
      </c>
      <c r="D97" t="s">
        <v>40</v>
      </c>
      <c r="E97" t="str" cm="1">
        <f t="array" ref="E97">_xlfn.XLOOKUP(content[[#This Row],[Column1]],[1]!Reactions[Column1],[1]!Reactions[Reaction Type],[1]!Reactions[Datetime])</f>
        <v>scared</v>
      </c>
      <c r="F97" s="1">
        <f>_xlfn.XLOOKUP(content[[#This Row],[Column1]],[1]!Reactions[Column1],[1]!Reactions[Datetime])</f>
        <v>44119.382638888892</v>
      </c>
      <c r="G97" t="str">
        <f>_xlfn.XLOOKUP(content[[#This Row],[Reaction Type]],[1]ReactionTypes!$I$3:$I$18,[1]ReactionTypes!$J$3:$J$18)</f>
        <v>negative</v>
      </c>
      <c r="H97">
        <f>_xlfn.XLOOKUP(content[[#This Row],[Reaction Type]],[1]ReactionTypes!$I$3:$I$18,[1]ReactionTypes!$K$3:$K$18)</f>
        <v>15</v>
      </c>
    </row>
    <row r="98" spans="1:8" x14ac:dyDescent="0.25">
      <c r="A98">
        <v>99</v>
      </c>
      <c r="B98" t="s">
        <v>128</v>
      </c>
      <c r="C98" t="s">
        <v>21</v>
      </c>
      <c r="D98" t="s">
        <v>11</v>
      </c>
      <c r="E98" t="str" cm="1">
        <f t="array" ref="E98">_xlfn.XLOOKUP(content[[#This Row],[Column1]],[1]!Reactions[Column1],[1]!Reactions[Reaction Type],[1]!Reactions[Datetime])</f>
        <v>heart</v>
      </c>
      <c r="F98" s="1">
        <f>_xlfn.XLOOKUP(content[[#This Row],[Column1]],[1]!Reactions[Column1],[1]!Reactions[Datetime])</f>
        <v>44323.386111111111</v>
      </c>
      <c r="G98" t="str">
        <f>_xlfn.XLOOKUP(content[[#This Row],[Reaction Type]],[1]ReactionTypes!$I$3:$I$18,[1]ReactionTypes!$J$3:$J$18)</f>
        <v>positive</v>
      </c>
      <c r="H98">
        <f>_xlfn.XLOOKUP(content[[#This Row],[Reaction Type]],[1]ReactionTypes!$I$3:$I$18,[1]ReactionTypes!$K$3:$K$18)</f>
        <v>60</v>
      </c>
    </row>
    <row r="99" spans="1:8" x14ac:dyDescent="0.25">
      <c r="A99">
        <v>100</v>
      </c>
      <c r="B99" t="s">
        <v>129</v>
      </c>
      <c r="C99" t="s">
        <v>10</v>
      </c>
      <c r="D99" t="s">
        <v>37</v>
      </c>
      <c r="E99" t="str" cm="1">
        <f t="array" ref="E99">_xlfn.XLOOKUP(content[[#This Row],[Column1]],[1]!Reactions[Column1],[1]!Reactions[Reaction Type],[1]!Reactions[Datetime])</f>
        <v>hate</v>
      </c>
      <c r="F99" s="1">
        <f>_xlfn.XLOOKUP(content[[#This Row],[Column1]],[1]!Reactions[Column1],[1]!Reactions[Datetime])</f>
        <v>44090.36041666667</v>
      </c>
      <c r="G99" t="str">
        <f>_xlfn.XLOOKUP(content[[#This Row],[Reaction Type]],[1]ReactionTypes!$I$3:$I$18,[1]ReactionTypes!$J$3:$J$18)</f>
        <v>negative</v>
      </c>
      <c r="H99">
        <f>_xlfn.XLOOKUP(content[[#This Row],[Reaction Type]],[1]ReactionTypes!$I$3:$I$18,[1]ReactionTypes!$K$3:$K$18)</f>
        <v>5</v>
      </c>
    </row>
    <row r="100" spans="1:8" x14ac:dyDescent="0.25">
      <c r="A100">
        <v>101</v>
      </c>
      <c r="B100" t="s">
        <v>130</v>
      </c>
      <c r="C100" t="s">
        <v>10</v>
      </c>
      <c r="D100" t="s">
        <v>28</v>
      </c>
      <c r="E100" t="str" cm="1">
        <f t="array" ref="E100">_xlfn.XLOOKUP(content[[#This Row],[Column1]],[1]!Reactions[Column1],[1]!Reactions[Reaction Type],[1]!Reactions[Datetime])</f>
        <v>indifferent</v>
      </c>
      <c r="F100" s="1">
        <f>_xlfn.XLOOKUP(content[[#This Row],[Column1]],[1]!Reactions[Column1],[1]!Reactions[Datetime])</f>
        <v>44133.651388888888</v>
      </c>
      <c r="G100" t="str">
        <f>_xlfn.XLOOKUP(content[[#This Row],[Reaction Type]],[1]ReactionTypes!$I$3:$I$18,[1]ReactionTypes!$J$3:$J$18)</f>
        <v>neutral</v>
      </c>
      <c r="H100">
        <f>_xlfn.XLOOKUP(content[[#This Row],[Reaction Type]],[1]ReactionTypes!$I$3:$I$18,[1]ReactionTypes!$K$3:$K$18)</f>
        <v>20</v>
      </c>
    </row>
    <row r="101" spans="1:8" x14ac:dyDescent="0.25">
      <c r="A101">
        <v>103</v>
      </c>
      <c r="B101" t="s">
        <v>131</v>
      </c>
      <c r="C101" t="s">
        <v>21</v>
      </c>
      <c r="D101" t="s">
        <v>31</v>
      </c>
      <c r="E101" t="str" cm="1">
        <f t="array" ref="E101">_xlfn.XLOOKUP(content[[#This Row],[Column1]],[1]!Reactions[Column1],[1]!Reactions[Reaction Type],[1]!Reactions[Datetime])</f>
        <v>scared</v>
      </c>
      <c r="F101" s="1">
        <f>_xlfn.XLOOKUP(content[[#This Row],[Column1]],[1]!Reactions[Column1],[1]!Reactions[Datetime])</f>
        <v>44340.752083333333</v>
      </c>
      <c r="G101" t="str">
        <f>_xlfn.XLOOKUP(content[[#This Row],[Reaction Type]],[1]ReactionTypes!$I$3:$I$18,[1]ReactionTypes!$J$3:$J$18)</f>
        <v>negative</v>
      </c>
      <c r="H101">
        <f>_xlfn.XLOOKUP(content[[#This Row],[Reaction Type]],[1]ReactionTypes!$I$3:$I$18,[1]ReactionTypes!$K$3:$K$18)</f>
        <v>15</v>
      </c>
    </row>
    <row r="102" spans="1:8" x14ac:dyDescent="0.25">
      <c r="A102">
        <v>105</v>
      </c>
      <c r="B102" t="s">
        <v>132</v>
      </c>
      <c r="C102" t="s">
        <v>39</v>
      </c>
      <c r="D102" t="s">
        <v>133</v>
      </c>
      <c r="E102" t="str" cm="1">
        <f t="array" ref="E102">_xlfn.XLOOKUP(content[[#This Row],[Column1]],[1]!Reactions[Column1],[1]!Reactions[Reaction Type],[1]!Reactions[Datetime])</f>
        <v>interested</v>
      </c>
      <c r="F102" s="1">
        <f>_xlfn.XLOOKUP(content[[#This Row],[Column1]],[1]!Reactions[Column1],[1]!Reactions[Datetime])</f>
        <v>44252.834722222222</v>
      </c>
      <c r="G102" t="str">
        <f>_xlfn.XLOOKUP(content[[#This Row],[Reaction Type]],[1]ReactionTypes!$I$3:$I$18,[1]ReactionTypes!$J$3:$J$18)</f>
        <v>positive</v>
      </c>
      <c r="H102">
        <f>_xlfn.XLOOKUP(content[[#This Row],[Reaction Type]],[1]ReactionTypes!$I$3:$I$18,[1]ReactionTypes!$K$3:$K$18)</f>
        <v>30</v>
      </c>
    </row>
    <row r="103" spans="1:8" x14ac:dyDescent="0.25">
      <c r="A103">
        <v>106</v>
      </c>
      <c r="B103" t="s">
        <v>134</v>
      </c>
      <c r="C103" t="s">
        <v>21</v>
      </c>
      <c r="D103" t="s">
        <v>11</v>
      </c>
      <c r="E103" t="str" cm="1">
        <f t="array" ref="E103">_xlfn.XLOOKUP(content[[#This Row],[Column1]],[1]!Reactions[Column1],[1]!Reactions[Reaction Type],[1]!Reactions[Datetime])</f>
        <v>hate</v>
      </c>
      <c r="F103" s="1">
        <f>_xlfn.XLOOKUP(content[[#This Row],[Column1]],[1]!Reactions[Column1],[1]!Reactions[Datetime])</f>
        <v>44318.15625</v>
      </c>
      <c r="G103" t="str">
        <f>_xlfn.XLOOKUP(content[[#This Row],[Reaction Type]],[1]ReactionTypes!$I$3:$I$18,[1]ReactionTypes!$J$3:$J$18)</f>
        <v>negative</v>
      </c>
      <c r="H103">
        <f>_xlfn.XLOOKUP(content[[#This Row],[Reaction Type]],[1]ReactionTypes!$I$3:$I$18,[1]ReactionTypes!$K$3:$K$18)</f>
        <v>5</v>
      </c>
    </row>
    <row r="104" spans="1:8" x14ac:dyDescent="0.25">
      <c r="A104">
        <v>107</v>
      </c>
      <c r="B104" t="s">
        <v>135</v>
      </c>
      <c r="C104" t="s">
        <v>24</v>
      </c>
      <c r="D104" t="s">
        <v>25</v>
      </c>
      <c r="E104" t="str" cm="1">
        <f t="array" ref="E104">_xlfn.XLOOKUP(content[[#This Row],[Column1]],[1]!Reactions[Column1],[1]!Reactions[Reaction Type],[1]!Reactions[Datetime])</f>
        <v>want</v>
      </c>
      <c r="F104" s="1">
        <f>_xlfn.XLOOKUP(content[[#This Row],[Column1]],[1]!Reactions[Column1],[1]!Reactions[Datetime])</f>
        <v>44224.367361111108</v>
      </c>
      <c r="G104" t="str">
        <f>_xlfn.XLOOKUP(content[[#This Row],[Reaction Type]],[1]ReactionTypes!$I$3:$I$18,[1]ReactionTypes!$J$3:$J$18)</f>
        <v>positive</v>
      </c>
      <c r="H104">
        <f>_xlfn.XLOOKUP(content[[#This Row],[Reaction Type]],[1]ReactionTypes!$I$3:$I$18,[1]ReactionTypes!$K$3:$K$18)</f>
        <v>70</v>
      </c>
    </row>
    <row r="105" spans="1:8" x14ac:dyDescent="0.25">
      <c r="A105">
        <v>108</v>
      </c>
      <c r="B105" t="s">
        <v>136</v>
      </c>
      <c r="C105" t="s">
        <v>39</v>
      </c>
      <c r="D105" t="s">
        <v>18</v>
      </c>
      <c r="E105" t="str" cm="1">
        <f t="array" ref="E105">_xlfn.XLOOKUP(content[[#This Row],[Column1]],[1]!Reactions[Column1],[1]!Reactions[Reaction Type],[1]!Reactions[Datetime])</f>
        <v>peeking</v>
      </c>
      <c r="F105" s="1">
        <f>_xlfn.XLOOKUP(content[[#This Row],[Column1]],[1]!Reactions[Column1],[1]!Reactions[Datetime])</f>
        <v>44242.54583333333</v>
      </c>
      <c r="G105" t="str">
        <f>_xlfn.XLOOKUP(content[[#This Row],[Reaction Type]],[1]ReactionTypes!$I$3:$I$18,[1]ReactionTypes!$J$3:$J$18)</f>
        <v>neutral</v>
      </c>
      <c r="H105">
        <f>_xlfn.XLOOKUP(content[[#This Row],[Reaction Type]],[1]ReactionTypes!$I$3:$I$18,[1]ReactionTypes!$K$3:$K$18)</f>
        <v>35</v>
      </c>
    </row>
    <row r="106" spans="1:8" x14ac:dyDescent="0.25">
      <c r="A106">
        <v>109</v>
      </c>
      <c r="B106" t="s">
        <v>137</v>
      </c>
      <c r="C106" t="s">
        <v>21</v>
      </c>
      <c r="D106" t="s">
        <v>35</v>
      </c>
      <c r="E106" t="str" cm="1">
        <f t="array" ref="E106">_xlfn.XLOOKUP(content[[#This Row],[Column1]],[1]!Reactions[Column1],[1]!Reactions[Reaction Type],[1]!Reactions[Datetime])</f>
        <v>dislike</v>
      </c>
      <c r="F106" s="1">
        <f>_xlfn.XLOOKUP(content[[#This Row],[Column1]],[1]!Reactions[Column1],[1]!Reactions[Datetime])</f>
        <v>44139.892361111109</v>
      </c>
      <c r="G106" t="str">
        <f>_xlfn.XLOOKUP(content[[#This Row],[Reaction Type]],[1]ReactionTypes!$I$3:$I$18,[1]ReactionTypes!$J$3:$J$18)</f>
        <v>negative</v>
      </c>
      <c r="H106">
        <f>_xlfn.XLOOKUP(content[[#This Row],[Reaction Type]],[1]ReactionTypes!$I$3:$I$18,[1]ReactionTypes!$K$3:$K$18)</f>
        <v>10</v>
      </c>
    </row>
    <row r="107" spans="1:8" x14ac:dyDescent="0.25">
      <c r="A107">
        <v>110</v>
      </c>
      <c r="B107" t="s">
        <v>138</v>
      </c>
      <c r="C107" t="s">
        <v>10</v>
      </c>
      <c r="D107" t="s">
        <v>28</v>
      </c>
      <c r="E107" t="str" cm="1">
        <f t="array" ref="E107">_xlfn.XLOOKUP(content[[#This Row],[Column1]],[1]!Reactions[Column1],[1]!Reactions[Reaction Type],[1]!Reactions[Datetime])</f>
        <v>love</v>
      </c>
      <c r="F107" s="1">
        <f>_xlfn.XLOOKUP(content[[#This Row],[Column1]],[1]!Reactions[Column1],[1]!Reactions[Datetime])</f>
        <v>44005.925000000003</v>
      </c>
      <c r="G107" t="str">
        <f>_xlfn.XLOOKUP(content[[#This Row],[Reaction Type]],[1]ReactionTypes!$I$3:$I$18,[1]ReactionTypes!$J$3:$J$18)</f>
        <v>positive</v>
      </c>
      <c r="H107">
        <f>_xlfn.XLOOKUP(content[[#This Row],[Reaction Type]],[1]ReactionTypes!$I$3:$I$18,[1]ReactionTypes!$K$3:$K$18)</f>
        <v>65</v>
      </c>
    </row>
    <row r="108" spans="1:8" x14ac:dyDescent="0.25">
      <c r="A108">
        <v>111</v>
      </c>
      <c r="B108" t="s">
        <v>139</v>
      </c>
      <c r="C108" t="s">
        <v>39</v>
      </c>
      <c r="D108" t="s">
        <v>37</v>
      </c>
      <c r="E108" t="str" cm="1">
        <f t="array" ref="E108">_xlfn.XLOOKUP(content[[#This Row],[Column1]],[1]!Reactions[Column1],[1]!Reactions[Reaction Type],[1]!Reactions[Datetime])</f>
        <v>cherish</v>
      </c>
      <c r="F108" s="1">
        <f>_xlfn.XLOOKUP(content[[#This Row],[Column1]],[1]!Reactions[Column1],[1]!Reactions[Datetime])</f>
        <v>44243.167361111111</v>
      </c>
      <c r="G108" t="str">
        <f>_xlfn.XLOOKUP(content[[#This Row],[Reaction Type]],[1]ReactionTypes!$I$3:$I$18,[1]ReactionTypes!$J$3:$J$18)</f>
        <v>positive</v>
      </c>
      <c r="H108">
        <f>_xlfn.XLOOKUP(content[[#This Row],[Reaction Type]],[1]ReactionTypes!$I$3:$I$18,[1]ReactionTypes!$K$3:$K$18)</f>
        <v>70</v>
      </c>
    </row>
    <row r="109" spans="1:8" x14ac:dyDescent="0.25">
      <c r="A109">
        <v>112</v>
      </c>
      <c r="B109" t="s">
        <v>140</v>
      </c>
      <c r="C109" t="s">
        <v>21</v>
      </c>
      <c r="D109" t="s">
        <v>37</v>
      </c>
      <c r="E109" t="str" cm="1">
        <f t="array" ref="E109">_xlfn.XLOOKUP(content[[#This Row],[Column1]],[1]!Reactions[Column1],[1]!Reactions[Reaction Type],[1]!Reactions[Datetime])</f>
        <v>interested</v>
      </c>
      <c r="F109" s="1">
        <f>_xlfn.XLOOKUP(content[[#This Row],[Column1]],[1]!Reactions[Column1],[1]!Reactions[Datetime])</f>
        <v>44199.363888888889</v>
      </c>
      <c r="G109" t="str">
        <f>_xlfn.XLOOKUP(content[[#This Row],[Reaction Type]],[1]ReactionTypes!$I$3:$I$18,[1]ReactionTypes!$J$3:$J$18)</f>
        <v>positive</v>
      </c>
      <c r="H109">
        <f>_xlfn.XLOOKUP(content[[#This Row],[Reaction Type]],[1]ReactionTypes!$I$3:$I$18,[1]ReactionTypes!$K$3:$K$18)</f>
        <v>30</v>
      </c>
    </row>
    <row r="110" spans="1:8" x14ac:dyDescent="0.25">
      <c r="A110">
        <v>113</v>
      </c>
      <c r="B110" s="15" t="s">
        <v>141</v>
      </c>
      <c r="C110" t="s">
        <v>21</v>
      </c>
      <c r="D110" t="s">
        <v>34</v>
      </c>
      <c r="E110" t="str" cm="1">
        <f t="array" ref="E110">_xlfn.XLOOKUP(content[[#This Row],[Column1]],[1]!Reactions[Column1],[1]!Reactions[Reaction Type],[1]!Reactions[Datetime])</f>
        <v>adore</v>
      </c>
      <c r="F110" s="1">
        <f>_xlfn.XLOOKUP(content[[#This Row],[Column1]],[1]!Reactions[Column1],[1]!Reactions[Datetime])</f>
        <v>44160.53125</v>
      </c>
      <c r="G110" t="str">
        <f>_xlfn.XLOOKUP(content[[#This Row],[Reaction Type]],[1]ReactionTypes!$I$3:$I$18,[1]ReactionTypes!$J$3:$J$18)</f>
        <v>positive</v>
      </c>
      <c r="H110">
        <f>_xlfn.XLOOKUP(content[[#This Row],[Reaction Type]],[1]ReactionTypes!$I$3:$I$18,[1]ReactionTypes!$K$3:$K$18)</f>
        <v>72</v>
      </c>
    </row>
    <row r="111" spans="1:8" x14ac:dyDescent="0.25">
      <c r="A111">
        <v>114</v>
      </c>
      <c r="B111" t="s">
        <v>142</v>
      </c>
      <c r="C111" t="s">
        <v>39</v>
      </c>
      <c r="D111" t="s">
        <v>18</v>
      </c>
      <c r="E111" t="str" cm="1">
        <f t="array" ref="E111">_xlfn.XLOOKUP(content[[#This Row],[Column1]],[1]!Reactions[Column1],[1]!Reactions[Reaction Type],[1]!Reactions[Datetime])</f>
        <v>like</v>
      </c>
      <c r="F111" s="1">
        <f>_xlfn.XLOOKUP(content[[#This Row],[Column1]],[1]!Reactions[Column1],[1]!Reactions[Datetime])</f>
        <v>44168.699305555558</v>
      </c>
      <c r="G111" t="str">
        <f>_xlfn.XLOOKUP(content[[#This Row],[Reaction Type]],[1]ReactionTypes!$I$3:$I$18,[1]ReactionTypes!$J$3:$J$18)</f>
        <v>positive</v>
      </c>
      <c r="H111">
        <f>_xlfn.XLOOKUP(content[[#This Row],[Reaction Type]],[1]ReactionTypes!$I$3:$I$18,[1]ReactionTypes!$K$3:$K$18)</f>
        <v>50</v>
      </c>
    </row>
    <row r="112" spans="1:8" x14ac:dyDescent="0.25">
      <c r="A112">
        <v>115</v>
      </c>
      <c r="B112" t="s">
        <v>143</v>
      </c>
      <c r="C112" t="s">
        <v>24</v>
      </c>
      <c r="D112" t="s">
        <v>35</v>
      </c>
      <c r="E112" t="str" cm="1">
        <f t="array" ref="E112">_xlfn.XLOOKUP(content[[#This Row],[Column1]],[1]!Reactions[Column1],[1]!Reactions[Reaction Type],[1]!Reactions[Datetime])</f>
        <v>like</v>
      </c>
      <c r="F112" s="1">
        <f>_xlfn.XLOOKUP(content[[#This Row],[Column1]],[1]!Reactions[Column1],[1]!Reactions[Datetime])</f>
        <v>44338.877083333333</v>
      </c>
      <c r="G112" t="str">
        <f>_xlfn.XLOOKUP(content[[#This Row],[Reaction Type]],[1]ReactionTypes!$I$3:$I$18,[1]ReactionTypes!$J$3:$J$18)</f>
        <v>positive</v>
      </c>
      <c r="H112">
        <f>_xlfn.XLOOKUP(content[[#This Row],[Reaction Type]],[1]ReactionTypes!$I$3:$I$18,[1]ReactionTypes!$K$3:$K$18)</f>
        <v>50</v>
      </c>
    </row>
    <row r="113" spans="1:8" x14ac:dyDescent="0.25">
      <c r="A113">
        <v>116</v>
      </c>
      <c r="B113" t="s">
        <v>144</v>
      </c>
      <c r="C113" t="s">
        <v>21</v>
      </c>
      <c r="D113" t="s">
        <v>34</v>
      </c>
      <c r="E113" t="str" cm="1">
        <f t="array" ref="E113">_xlfn.XLOOKUP(content[[#This Row],[Column1]],[1]!Reactions[Column1],[1]!Reactions[Reaction Type],[1]!Reactions[Datetime])</f>
        <v>cherish</v>
      </c>
      <c r="F113" s="1">
        <f>_xlfn.XLOOKUP(content[[#This Row],[Column1]],[1]!Reactions[Column1],[1]!Reactions[Datetime])</f>
        <v>44214.568749999999</v>
      </c>
      <c r="G113" t="str">
        <f>_xlfn.XLOOKUP(content[[#This Row],[Reaction Type]],[1]ReactionTypes!$I$3:$I$18,[1]ReactionTypes!$J$3:$J$18)</f>
        <v>positive</v>
      </c>
      <c r="H113">
        <f>_xlfn.XLOOKUP(content[[#This Row],[Reaction Type]],[1]ReactionTypes!$I$3:$I$18,[1]ReactionTypes!$K$3:$K$18)</f>
        <v>70</v>
      </c>
    </row>
    <row r="114" spans="1:8" x14ac:dyDescent="0.25">
      <c r="A114">
        <v>117</v>
      </c>
      <c r="B114" t="s">
        <v>145</v>
      </c>
      <c r="C114" t="s">
        <v>21</v>
      </c>
      <c r="D114" t="s">
        <v>37</v>
      </c>
      <c r="E114" t="str" cm="1">
        <f t="array" ref="E114">_xlfn.XLOOKUP(content[[#This Row],[Column1]],[1]!Reactions[Column1],[1]!Reactions[Reaction Type],[1]!Reactions[Datetime])</f>
        <v>indifferent</v>
      </c>
      <c r="F114" s="1">
        <f>_xlfn.XLOOKUP(content[[#This Row],[Column1]],[1]!Reactions[Column1],[1]!Reactions[Datetime])</f>
        <v>44202.024305555555</v>
      </c>
      <c r="G114" t="str">
        <f>_xlfn.XLOOKUP(content[[#This Row],[Reaction Type]],[1]ReactionTypes!$I$3:$I$18,[1]ReactionTypes!$J$3:$J$18)</f>
        <v>neutral</v>
      </c>
      <c r="H114">
        <f>_xlfn.XLOOKUP(content[[#This Row],[Reaction Type]],[1]ReactionTypes!$I$3:$I$18,[1]ReactionTypes!$K$3:$K$18)</f>
        <v>20</v>
      </c>
    </row>
    <row r="115" spans="1:8" x14ac:dyDescent="0.25">
      <c r="A115">
        <v>118</v>
      </c>
      <c r="B115" t="s">
        <v>146</v>
      </c>
      <c r="C115" t="s">
        <v>10</v>
      </c>
      <c r="D115" t="s">
        <v>22</v>
      </c>
      <c r="E115" t="str" cm="1">
        <f t="array" ref="E115">_xlfn.XLOOKUP(content[[#This Row],[Column1]],[1]!Reactions[Column1],[1]!Reactions[Reaction Type],[1]!Reactions[Datetime])</f>
        <v>adore</v>
      </c>
      <c r="F115" s="1">
        <f>_xlfn.XLOOKUP(content[[#This Row],[Column1]],[1]!Reactions[Column1],[1]!Reactions[Datetime])</f>
        <v>44330.606249999997</v>
      </c>
      <c r="G115" t="str">
        <f>_xlfn.XLOOKUP(content[[#This Row],[Reaction Type]],[1]ReactionTypes!$I$3:$I$18,[1]ReactionTypes!$J$3:$J$18)</f>
        <v>positive</v>
      </c>
      <c r="H115">
        <f>_xlfn.XLOOKUP(content[[#This Row],[Reaction Type]],[1]ReactionTypes!$I$3:$I$18,[1]ReactionTypes!$K$3:$K$18)</f>
        <v>72</v>
      </c>
    </row>
    <row r="116" spans="1:8" x14ac:dyDescent="0.25">
      <c r="A116">
        <v>119</v>
      </c>
      <c r="B116" t="s">
        <v>147</v>
      </c>
      <c r="C116" t="s">
        <v>24</v>
      </c>
      <c r="D116" t="s">
        <v>34</v>
      </c>
      <c r="E116" t="str" cm="1">
        <f t="array" ref="E116">_xlfn.XLOOKUP(content[[#This Row],[Column1]],[1]!Reactions[Column1],[1]!Reactions[Reaction Type],[1]!Reactions[Datetime])</f>
        <v>worried</v>
      </c>
      <c r="F116" s="1">
        <f>_xlfn.XLOOKUP(content[[#This Row],[Column1]],[1]!Reactions[Column1],[1]!Reactions[Datetime])</f>
        <v>44343.63958333333</v>
      </c>
      <c r="G116" t="str">
        <f>_xlfn.XLOOKUP(content[[#This Row],[Reaction Type]],[1]ReactionTypes!$I$3:$I$18,[1]ReactionTypes!$J$3:$J$18)</f>
        <v>negative</v>
      </c>
      <c r="H116">
        <f>_xlfn.XLOOKUP(content[[#This Row],[Reaction Type]],[1]ReactionTypes!$I$3:$I$18,[1]ReactionTypes!$K$3:$K$18)</f>
        <v>12</v>
      </c>
    </row>
    <row r="117" spans="1:8" x14ac:dyDescent="0.25">
      <c r="A117">
        <v>120</v>
      </c>
      <c r="B117" t="s">
        <v>148</v>
      </c>
      <c r="C117" t="s">
        <v>10</v>
      </c>
      <c r="D117" t="s">
        <v>26</v>
      </c>
      <c r="E117" t="str" cm="1">
        <f t="array" ref="E117">_xlfn.XLOOKUP(content[[#This Row],[Column1]],[1]!Reactions[Column1],[1]!Reactions[Reaction Type],[1]!Reactions[Datetime])</f>
        <v>peeking</v>
      </c>
      <c r="F117" s="1">
        <f>_xlfn.XLOOKUP(content[[#This Row],[Column1]],[1]!Reactions[Column1],[1]!Reactions[Datetime])</f>
        <v>44033.091666666667</v>
      </c>
      <c r="G117" t="str">
        <f>_xlfn.XLOOKUP(content[[#This Row],[Reaction Type]],[1]ReactionTypes!$I$3:$I$18,[1]ReactionTypes!$J$3:$J$18)</f>
        <v>neutral</v>
      </c>
      <c r="H117">
        <f>_xlfn.XLOOKUP(content[[#This Row],[Reaction Type]],[1]ReactionTypes!$I$3:$I$18,[1]ReactionTypes!$K$3:$K$18)</f>
        <v>35</v>
      </c>
    </row>
    <row r="118" spans="1:8" x14ac:dyDescent="0.25">
      <c r="A118">
        <v>121</v>
      </c>
      <c r="B118" t="s">
        <v>149</v>
      </c>
      <c r="C118" t="s">
        <v>10</v>
      </c>
      <c r="D118" t="s">
        <v>35</v>
      </c>
      <c r="E118" t="str" cm="1">
        <f t="array" ref="E118">_xlfn.XLOOKUP(content[[#This Row],[Column1]],[1]!Reactions[Column1],[1]!Reactions[Reaction Type],[1]!Reactions[Datetime])</f>
        <v>dislike</v>
      </c>
      <c r="F118" s="1">
        <f>_xlfn.XLOOKUP(content[[#This Row],[Column1]],[1]!Reactions[Column1],[1]!Reactions[Datetime])</f>
        <v>44342.256249999999</v>
      </c>
      <c r="G118" t="str">
        <f>_xlfn.XLOOKUP(content[[#This Row],[Reaction Type]],[1]ReactionTypes!$I$3:$I$18,[1]ReactionTypes!$J$3:$J$18)</f>
        <v>negative</v>
      </c>
      <c r="H118">
        <f>_xlfn.XLOOKUP(content[[#This Row],[Reaction Type]],[1]ReactionTypes!$I$3:$I$18,[1]ReactionTypes!$K$3:$K$18)</f>
        <v>10</v>
      </c>
    </row>
    <row r="119" spans="1:8" x14ac:dyDescent="0.25">
      <c r="A119">
        <v>122</v>
      </c>
      <c r="B119" t="s">
        <v>150</v>
      </c>
      <c r="C119" t="s">
        <v>24</v>
      </c>
      <c r="D119" t="s">
        <v>31</v>
      </c>
      <c r="E119" t="str" cm="1">
        <f t="array" ref="E119">_xlfn.XLOOKUP(content[[#This Row],[Column1]],[1]!Reactions[Column1],[1]!Reactions[Reaction Type],[1]!Reactions[Datetime])</f>
        <v>dislike</v>
      </c>
      <c r="F119" s="1">
        <f>_xlfn.XLOOKUP(content[[#This Row],[Column1]],[1]!Reactions[Column1],[1]!Reactions[Datetime])</f>
        <v>44252.136111111111</v>
      </c>
      <c r="G119" t="str">
        <f>_xlfn.XLOOKUP(content[[#This Row],[Reaction Type]],[1]ReactionTypes!$I$3:$I$18,[1]ReactionTypes!$J$3:$J$18)</f>
        <v>negative</v>
      </c>
      <c r="H119">
        <f>_xlfn.XLOOKUP(content[[#This Row],[Reaction Type]],[1]ReactionTypes!$I$3:$I$18,[1]ReactionTypes!$K$3:$K$18)</f>
        <v>10</v>
      </c>
    </row>
    <row r="120" spans="1:8" x14ac:dyDescent="0.25">
      <c r="A120">
        <v>123</v>
      </c>
      <c r="B120" t="s">
        <v>151</v>
      </c>
      <c r="C120" t="s">
        <v>10</v>
      </c>
      <c r="D120" t="s">
        <v>32</v>
      </c>
      <c r="E120" t="str" cm="1">
        <f t="array" ref="E120">_xlfn.XLOOKUP(content[[#This Row],[Column1]],[1]!Reactions[Column1],[1]!Reactions[Reaction Type],[1]!Reactions[Datetime])</f>
        <v>intrigued</v>
      </c>
      <c r="F120" s="1">
        <f>_xlfn.XLOOKUP(content[[#This Row],[Column1]],[1]!Reactions[Column1],[1]!Reactions[Datetime])</f>
        <v>44172.951388888891</v>
      </c>
      <c r="G120" t="str">
        <f>_xlfn.XLOOKUP(content[[#This Row],[Reaction Type]],[1]ReactionTypes!$I$3:$I$18,[1]ReactionTypes!$J$3:$J$18)</f>
        <v>positive</v>
      </c>
      <c r="H120">
        <f>_xlfn.XLOOKUP(content[[#This Row],[Reaction Type]],[1]ReactionTypes!$I$3:$I$18,[1]ReactionTypes!$K$3:$K$18)</f>
        <v>45</v>
      </c>
    </row>
    <row r="121" spans="1:8" x14ac:dyDescent="0.25">
      <c r="A121">
        <v>124</v>
      </c>
      <c r="B121" t="s">
        <v>152</v>
      </c>
      <c r="C121" t="s">
        <v>10</v>
      </c>
      <c r="D121" t="s">
        <v>34</v>
      </c>
      <c r="E121" t="str" cm="1">
        <f t="array" ref="E121">_xlfn.XLOOKUP(content[[#This Row],[Column1]],[1]!Reactions[Column1],[1]!Reactions[Reaction Type],[1]!Reactions[Datetime])</f>
        <v>indifferent</v>
      </c>
      <c r="F121" s="1">
        <f>_xlfn.XLOOKUP(content[[#This Row],[Column1]],[1]!Reactions[Column1],[1]!Reactions[Datetime])</f>
        <v>44128.587500000001</v>
      </c>
      <c r="G121" t="str">
        <f>_xlfn.XLOOKUP(content[[#This Row],[Reaction Type]],[1]ReactionTypes!$I$3:$I$18,[1]ReactionTypes!$J$3:$J$18)</f>
        <v>neutral</v>
      </c>
      <c r="H121">
        <f>_xlfn.XLOOKUP(content[[#This Row],[Reaction Type]],[1]ReactionTypes!$I$3:$I$18,[1]ReactionTypes!$K$3:$K$18)</f>
        <v>20</v>
      </c>
    </row>
    <row r="122" spans="1:8" x14ac:dyDescent="0.25">
      <c r="A122">
        <v>125</v>
      </c>
      <c r="B122" s="15" t="s">
        <v>153</v>
      </c>
      <c r="C122" t="s">
        <v>24</v>
      </c>
      <c r="D122" t="s">
        <v>42</v>
      </c>
      <c r="E122" t="str" cm="1">
        <f t="array" ref="E122">_xlfn.XLOOKUP(content[[#This Row],[Column1]],[1]!Reactions[Column1],[1]!Reactions[Reaction Type],[1]!Reactions[Datetime])</f>
        <v>peeking</v>
      </c>
      <c r="F122" s="1">
        <f>_xlfn.XLOOKUP(content[[#This Row],[Column1]],[1]!Reactions[Column1],[1]!Reactions[Datetime])</f>
        <v>44075.887499999997</v>
      </c>
      <c r="G122" t="str">
        <f>_xlfn.XLOOKUP(content[[#This Row],[Reaction Type]],[1]ReactionTypes!$I$3:$I$18,[1]ReactionTypes!$J$3:$J$18)</f>
        <v>neutral</v>
      </c>
      <c r="H122">
        <f>_xlfn.XLOOKUP(content[[#This Row],[Reaction Type]],[1]ReactionTypes!$I$3:$I$18,[1]ReactionTypes!$K$3:$K$18)</f>
        <v>35</v>
      </c>
    </row>
    <row r="123" spans="1:8" x14ac:dyDescent="0.25">
      <c r="A123">
        <v>126</v>
      </c>
      <c r="B123" t="s">
        <v>154</v>
      </c>
      <c r="C123" t="s">
        <v>24</v>
      </c>
      <c r="D123" t="s">
        <v>31</v>
      </c>
      <c r="E123" t="str" cm="1">
        <f t="array" ref="E123">_xlfn.XLOOKUP(content[[#This Row],[Column1]],[1]!Reactions[Column1],[1]!Reactions[Reaction Type],[1]!Reactions[Datetime])</f>
        <v>adore</v>
      </c>
      <c r="F123" s="1">
        <f>_xlfn.XLOOKUP(content[[#This Row],[Column1]],[1]!Reactions[Column1],[1]!Reactions[Datetime])</f>
        <v>44326.921527777777</v>
      </c>
      <c r="G123" t="str">
        <f>_xlfn.XLOOKUP(content[[#This Row],[Reaction Type]],[1]ReactionTypes!$I$3:$I$18,[1]ReactionTypes!$J$3:$J$18)</f>
        <v>positive</v>
      </c>
      <c r="H123">
        <f>_xlfn.XLOOKUP(content[[#This Row],[Reaction Type]],[1]ReactionTypes!$I$3:$I$18,[1]ReactionTypes!$K$3:$K$18)</f>
        <v>72</v>
      </c>
    </row>
    <row r="124" spans="1:8" x14ac:dyDescent="0.25">
      <c r="A124">
        <v>128</v>
      </c>
      <c r="B124" t="s">
        <v>155</v>
      </c>
      <c r="C124" t="s">
        <v>10</v>
      </c>
      <c r="D124" t="s">
        <v>16</v>
      </c>
      <c r="E124" t="str" cm="1">
        <f t="array" ref="E124">_xlfn.XLOOKUP(content[[#This Row],[Column1]],[1]!Reactions[Column1],[1]!Reactions[Reaction Type],[1]!Reactions[Datetime])</f>
        <v>cherish</v>
      </c>
      <c r="F124" s="1">
        <f>_xlfn.XLOOKUP(content[[#This Row],[Column1]],[1]!Reactions[Column1],[1]!Reactions[Datetime])</f>
        <v>44239.692361111112</v>
      </c>
      <c r="G124" t="str">
        <f>_xlfn.XLOOKUP(content[[#This Row],[Reaction Type]],[1]ReactionTypes!$I$3:$I$18,[1]ReactionTypes!$J$3:$J$18)</f>
        <v>positive</v>
      </c>
      <c r="H124">
        <f>_xlfn.XLOOKUP(content[[#This Row],[Reaction Type]],[1]ReactionTypes!$I$3:$I$18,[1]ReactionTypes!$K$3:$K$18)</f>
        <v>70</v>
      </c>
    </row>
    <row r="125" spans="1:8" x14ac:dyDescent="0.25">
      <c r="A125">
        <v>129</v>
      </c>
      <c r="B125" t="s">
        <v>156</v>
      </c>
      <c r="C125" t="s">
        <v>21</v>
      </c>
      <c r="D125" t="s">
        <v>40</v>
      </c>
      <c r="E125" t="str" cm="1">
        <f t="array" ref="E125">_xlfn.XLOOKUP(content[[#This Row],[Column1]],[1]!Reactions[Column1],[1]!Reactions[Reaction Type],[1]!Reactions[Datetime])</f>
        <v>heart</v>
      </c>
      <c r="F125" s="1">
        <f>_xlfn.XLOOKUP(content[[#This Row],[Column1]],[1]!Reactions[Column1],[1]!Reactions[Datetime])</f>
        <v>44314.640277777777</v>
      </c>
      <c r="G125" t="str">
        <f>_xlfn.XLOOKUP(content[[#This Row],[Reaction Type]],[1]ReactionTypes!$I$3:$I$18,[1]ReactionTypes!$J$3:$J$18)</f>
        <v>positive</v>
      </c>
      <c r="H125">
        <f>_xlfn.XLOOKUP(content[[#This Row],[Reaction Type]],[1]ReactionTypes!$I$3:$I$18,[1]ReactionTypes!$K$3:$K$18)</f>
        <v>60</v>
      </c>
    </row>
    <row r="126" spans="1:8" x14ac:dyDescent="0.25">
      <c r="A126">
        <v>130</v>
      </c>
      <c r="B126" t="s">
        <v>157</v>
      </c>
      <c r="C126" t="s">
        <v>21</v>
      </c>
      <c r="D126" t="s">
        <v>25</v>
      </c>
      <c r="E126" t="str" cm="1">
        <f t="array" ref="E126">_xlfn.XLOOKUP(content[[#This Row],[Column1]],[1]!Reactions[Column1],[1]!Reactions[Reaction Type],[1]!Reactions[Datetime])</f>
        <v>intrigued</v>
      </c>
      <c r="F126" s="1">
        <f>_xlfn.XLOOKUP(content[[#This Row],[Column1]],[1]!Reactions[Column1],[1]!Reactions[Datetime])</f>
        <v>44220.026388888888</v>
      </c>
      <c r="G126" t="str">
        <f>_xlfn.XLOOKUP(content[[#This Row],[Reaction Type]],[1]ReactionTypes!$I$3:$I$18,[1]ReactionTypes!$J$3:$J$18)</f>
        <v>positive</v>
      </c>
      <c r="H126">
        <f>_xlfn.XLOOKUP(content[[#This Row],[Reaction Type]],[1]ReactionTypes!$I$3:$I$18,[1]ReactionTypes!$K$3:$K$18)</f>
        <v>45</v>
      </c>
    </row>
    <row r="127" spans="1:8" x14ac:dyDescent="0.25">
      <c r="A127">
        <v>131</v>
      </c>
      <c r="B127" t="s">
        <v>158</v>
      </c>
      <c r="C127" t="s">
        <v>39</v>
      </c>
      <c r="D127" t="s">
        <v>42</v>
      </c>
      <c r="E127" t="str" cm="1">
        <f t="array" ref="E127">_xlfn.XLOOKUP(content[[#This Row],[Column1]],[1]!Reactions[Column1],[1]!Reactions[Reaction Type],[1]!Reactions[Datetime])</f>
        <v>worried</v>
      </c>
      <c r="F127" s="1">
        <f>_xlfn.XLOOKUP(content[[#This Row],[Column1]],[1]!Reactions[Column1],[1]!Reactions[Datetime])</f>
        <v>44273.078472222223</v>
      </c>
      <c r="G127" t="str">
        <f>_xlfn.XLOOKUP(content[[#This Row],[Reaction Type]],[1]ReactionTypes!$I$3:$I$18,[1]ReactionTypes!$J$3:$J$18)</f>
        <v>negative</v>
      </c>
      <c r="H127">
        <f>_xlfn.XLOOKUP(content[[#This Row],[Reaction Type]],[1]ReactionTypes!$I$3:$I$18,[1]ReactionTypes!$K$3:$K$18)</f>
        <v>12</v>
      </c>
    </row>
    <row r="128" spans="1:8" x14ac:dyDescent="0.25">
      <c r="A128">
        <v>132</v>
      </c>
      <c r="B128" t="s">
        <v>159</v>
      </c>
      <c r="C128" t="s">
        <v>24</v>
      </c>
      <c r="D128" t="s">
        <v>18</v>
      </c>
      <c r="E128" t="str" cm="1">
        <f t="array" ref="E128">_xlfn.XLOOKUP(content[[#This Row],[Column1]],[1]!Reactions[Column1],[1]!Reactions[Reaction Type],[1]!Reactions[Datetime])</f>
        <v>disgust</v>
      </c>
      <c r="F128" s="1">
        <f>_xlfn.XLOOKUP(content[[#This Row],[Column1]],[1]!Reactions[Column1],[1]!Reactions[Datetime])</f>
        <v>44210.306250000001</v>
      </c>
      <c r="G128" t="str">
        <f>_xlfn.XLOOKUP(content[[#This Row],[Reaction Type]],[1]ReactionTypes!$I$3:$I$18,[1]ReactionTypes!$J$3:$J$18)</f>
        <v>negative</v>
      </c>
      <c r="H128">
        <f>_xlfn.XLOOKUP(content[[#This Row],[Reaction Type]],[1]ReactionTypes!$I$3:$I$18,[1]ReactionTypes!$K$3:$K$18)</f>
        <v>0</v>
      </c>
    </row>
    <row r="129" spans="1:8" x14ac:dyDescent="0.25">
      <c r="A129">
        <v>133</v>
      </c>
      <c r="B129" t="s">
        <v>160</v>
      </c>
      <c r="C129" t="s">
        <v>39</v>
      </c>
      <c r="D129" t="s">
        <v>18</v>
      </c>
      <c r="E129" t="str" cm="1">
        <f t="array" ref="E129">_xlfn.XLOOKUP(content[[#This Row],[Column1]],[1]!Reactions[Column1],[1]!Reactions[Reaction Type],[1]!Reactions[Datetime])</f>
        <v>heart</v>
      </c>
      <c r="F129" s="1">
        <f>_xlfn.XLOOKUP(content[[#This Row],[Column1]],[1]!Reactions[Column1],[1]!Reactions[Datetime])</f>
        <v>44188.174305555556</v>
      </c>
      <c r="G129" t="str">
        <f>_xlfn.XLOOKUP(content[[#This Row],[Reaction Type]],[1]ReactionTypes!$I$3:$I$18,[1]ReactionTypes!$J$3:$J$18)</f>
        <v>positive</v>
      </c>
      <c r="H129">
        <f>_xlfn.XLOOKUP(content[[#This Row],[Reaction Type]],[1]ReactionTypes!$I$3:$I$18,[1]ReactionTypes!$K$3:$K$18)</f>
        <v>60</v>
      </c>
    </row>
    <row r="130" spans="1:8" x14ac:dyDescent="0.25">
      <c r="A130">
        <v>134</v>
      </c>
      <c r="B130" t="s">
        <v>161</v>
      </c>
      <c r="C130" t="s">
        <v>10</v>
      </c>
      <c r="D130" t="s">
        <v>26</v>
      </c>
      <c r="E130" t="str" cm="1">
        <f t="array" ref="E130">_xlfn.XLOOKUP(content[[#This Row],[Column1]],[1]!Reactions[Column1],[1]!Reactions[Reaction Type],[1]!Reactions[Datetime])</f>
        <v>hate</v>
      </c>
      <c r="F130" s="1">
        <f>_xlfn.XLOOKUP(content[[#This Row],[Column1]],[1]!Reactions[Column1],[1]!Reactions[Datetime])</f>
        <v>44337.307638888888</v>
      </c>
      <c r="G130" t="str">
        <f>_xlfn.XLOOKUP(content[[#This Row],[Reaction Type]],[1]ReactionTypes!$I$3:$I$18,[1]ReactionTypes!$J$3:$J$18)</f>
        <v>negative</v>
      </c>
      <c r="H130">
        <f>_xlfn.XLOOKUP(content[[#This Row],[Reaction Type]],[1]ReactionTypes!$I$3:$I$18,[1]ReactionTypes!$K$3:$K$18)</f>
        <v>5</v>
      </c>
    </row>
    <row r="131" spans="1:8" x14ac:dyDescent="0.25">
      <c r="A131">
        <v>135</v>
      </c>
      <c r="B131" t="s">
        <v>162</v>
      </c>
      <c r="C131" t="s">
        <v>21</v>
      </c>
      <c r="D131" t="s">
        <v>31</v>
      </c>
      <c r="E131" t="str" cm="1">
        <f t="array" ref="E131">_xlfn.XLOOKUP(content[[#This Row],[Column1]],[1]!Reactions[Column1],[1]!Reactions[Reaction Type],[1]!Reactions[Datetime])</f>
        <v>like</v>
      </c>
      <c r="F131" s="1">
        <f>_xlfn.XLOOKUP(content[[#This Row],[Column1]],[1]!Reactions[Column1],[1]!Reactions[Datetime])</f>
        <v>44283.975694444445</v>
      </c>
      <c r="G131" t="str">
        <f>_xlfn.XLOOKUP(content[[#This Row],[Reaction Type]],[1]ReactionTypes!$I$3:$I$18,[1]ReactionTypes!$J$3:$J$18)</f>
        <v>positive</v>
      </c>
      <c r="H131">
        <f>_xlfn.XLOOKUP(content[[#This Row],[Reaction Type]],[1]ReactionTypes!$I$3:$I$18,[1]ReactionTypes!$K$3:$K$18)</f>
        <v>50</v>
      </c>
    </row>
    <row r="132" spans="1:8" x14ac:dyDescent="0.25">
      <c r="A132">
        <v>136</v>
      </c>
      <c r="B132" t="s">
        <v>163</v>
      </c>
      <c r="C132" t="s">
        <v>21</v>
      </c>
      <c r="D132" t="s">
        <v>28</v>
      </c>
      <c r="E132" t="str" cm="1">
        <f t="array" ref="E132">_xlfn.XLOOKUP(content[[#This Row],[Column1]],[1]!Reactions[Column1],[1]!Reactions[Reaction Type],[1]!Reactions[Datetime])</f>
        <v>peeking</v>
      </c>
      <c r="F132" s="1">
        <f>_xlfn.XLOOKUP(content[[#This Row],[Column1]],[1]!Reactions[Column1],[1]!Reactions[Datetime])</f>
        <v>44090.314583333333</v>
      </c>
      <c r="G132" t="str">
        <f>_xlfn.XLOOKUP(content[[#This Row],[Reaction Type]],[1]ReactionTypes!$I$3:$I$18,[1]ReactionTypes!$J$3:$J$18)</f>
        <v>neutral</v>
      </c>
      <c r="H132">
        <f>_xlfn.XLOOKUP(content[[#This Row],[Reaction Type]],[1]ReactionTypes!$I$3:$I$18,[1]ReactionTypes!$K$3:$K$18)</f>
        <v>35</v>
      </c>
    </row>
    <row r="133" spans="1:8" x14ac:dyDescent="0.25">
      <c r="A133">
        <v>137</v>
      </c>
      <c r="B133" t="s">
        <v>164</v>
      </c>
      <c r="C133" t="s">
        <v>24</v>
      </c>
      <c r="D133" t="s">
        <v>31</v>
      </c>
      <c r="E133" t="str" cm="1">
        <f t="array" ref="E133">_xlfn.XLOOKUP(content[[#This Row],[Column1]],[1]!Reactions[Column1],[1]!Reactions[Reaction Type],[1]!Reactions[Datetime])</f>
        <v>indifferent</v>
      </c>
      <c r="F133" s="1">
        <f>_xlfn.XLOOKUP(content[[#This Row],[Column1]],[1]!Reactions[Column1],[1]!Reactions[Datetime])</f>
        <v>44143.453472222223</v>
      </c>
      <c r="G133" t="str">
        <f>_xlfn.XLOOKUP(content[[#This Row],[Reaction Type]],[1]ReactionTypes!$I$3:$I$18,[1]ReactionTypes!$J$3:$J$18)</f>
        <v>neutral</v>
      </c>
      <c r="H133">
        <f>_xlfn.XLOOKUP(content[[#This Row],[Reaction Type]],[1]ReactionTypes!$I$3:$I$18,[1]ReactionTypes!$K$3:$K$18)</f>
        <v>20</v>
      </c>
    </row>
    <row r="134" spans="1:8" x14ac:dyDescent="0.25">
      <c r="A134">
        <v>138</v>
      </c>
      <c r="B134" t="s">
        <v>165</v>
      </c>
      <c r="C134" t="s">
        <v>10</v>
      </c>
      <c r="D134" t="s">
        <v>18</v>
      </c>
      <c r="E134" t="str" cm="1">
        <f t="array" ref="E134">_xlfn.XLOOKUP(content[[#This Row],[Column1]],[1]!Reactions[Column1],[1]!Reactions[Reaction Type],[1]!Reactions[Datetime])</f>
        <v>heart</v>
      </c>
      <c r="F134" s="1">
        <f>_xlfn.XLOOKUP(content[[#This Row],[Column1]],[1]!Reactions[Column1],[1]!Reactions[Datetime])</f>
        <v>44261.224305555559</v>
      </c>
      <c r="G134" t="str">
        <f>_xlfn.XLOOKUP(content[[#This Row],[Reaction Type]],[1]ReactionTypes!$I$3:$I$18,[1]ReactionTypes!$J$3:$J$18)</f>
        <v>positive</v>
      </c>
      <c r="H134">
        <f>_xlfn.XLOOKUP(content[[#This Row],[Reaction Type]],[1]ReactionTypes!$I$3:$I$18,[1]ReactionTypes!$K$3:$K$18)</f>
        <v>60</v>
      </c>
    </row>
    <row r="135" spans="1:8" x14ac:dyDescent="0.25">
      <c r="A135">
        <v>139</v>
      </c>
      <c r="B135" t="s">
        <v>166</v>
      </c>
      <c r="C135" t="s">
        <v>39</v>
      </c>
      <c r="D135" t="s">
        <v>18</v>
      </c>
      <c r="E135" t="str" cm="1">
        <f t="array" ref="E135">_xlfn.XLOOKUP(content[[#This Row],[Column1]],[1]!Reactions[Column1],[1]!Reactions[Reaction Type],[1]!Reactions[Datetime])</f>
        <v>disgust</v>
      </c>
      <c r="F135" s="1">
        <f>_xlfn.XLOOKUP(content[[#This Row],[Column1]],[1]!Reactions[Column1],[1]!Reactions[Datetime])</f>
        <v>44209.982638888891</v>
      </c>
      <c r="G135" t="str">
        <f>_xlfn.XLOOKUP(content[[#This Row],[Reaction Type]],[1]ReactionTypes!$I$3:$I$18,[1]ReactionTypes!$J$3:$J$18)</f>
        <v>negative</v>
      </c>
      <c r="H135">
        <f>_xlfn.XLOOKUP(content[[#This Row],[Reaction Type]],[1]ReactionTypes!$I$3:$I$18,[1]ReactionTypes!$K$3:$K$18)</f>
        <v>0</v>
      </c>
    </row>
    <row r="136" spans="1:8" x14ac:dyDescent="0.25">
      <c r="A136">
        <v>140</v>
      </c>
      <c r="B136" t="s">
        <v>167</v>
      </c>
      <c r="C136" t="s">
        <v>10</v>
      </c>
      <c r="D136" t="s">
        <v>100</v>
      </c>
      <c r="E136" t="str" cm="1">
        <f t="array" ref="E136">_xlfn.XLOOKUP(content[[#This Row],[Column1]],[1]!Reactions[Column1],[1]!Reactions[Reaction Type],[1]!Reactions[Datetime])</f>
        <v>want</v>
      </c>
      <c r="F136" s="1">
        <f>_xlfn.XLOOKUP(content[[#This Row],[Column1]],[1]!Reactions[Column1],[1]!Reactions[Datetime])</f>
        <v>44080.940972222219</v>
      </c>
      <c r="G136" t="str">
        <f>_xlfn.XLOOKUP(content[[#This Row],[Reaction Type]],[1]ReactionTypes!$I$3:$I$18,[1]ReactionTypes!$J$3:$J$18)</f>
        <v>positive</v>
      </c>
      <c r="H136">
        <f>_xlfn.XLOOKUP(content[[#This Row],[Reaction Type]],[1]ReactionTypes!$I$3:$I$18,[1]ReactionTypes!$K$3:$K$18)</f>
        <v>70</v>
      </c>
    </row>
    <row r="137" spans="1:8" x14ac:dyDescent="0.25">
      <c r="A137">
        <v>141</v>
      </c>
      <c r="B137" t="s">
        <v>168</v>
      </c>
      <c r="C137" t="s">
        <v>21</v>
      </c>
      <c r="D137" t="s">
        <v>40</v>
      </c>
      <c r="E137" t="str" cm="1">
        <f t="array" ref="E137">_xlfn.XLOOKUP(content[[#This Row],[Column1]],[1]!Reactions[Column1],[1]!Reactions[Reaction Type],[1]!Reactions[Datetime])</f>
        <v>interested</v>
      </c>
      <c r="F137" s="1">
        <f>_xlfn.XLOOKUP(content[[#This Row],[Column1]],[1]!Reactions[Column1],[1]!Reactions[Datetime])</f>
        <v>44006.396527777775</v>
      </c>
      <c r="G137" t="str">
        <f>_xlfn.XLOOKUP(content[[#This Row],[Reaction Type]],[1]ReactionTypes!$I$3:$I$18,[1]ReactionTypes!$J$3:$J$18)</f>
        <v>positive</v>
      </c>
      <c r="H137">
        <f>_xlfn.XLOOKUP(content[[#This Row],[Reaction Type]],[1]ReactionTypes!$I$3:$I$18,[1]ReactionTypes!$K$3:$K$18)</f>
        <v>30</v>
      </c>
    </row>
    <row r="138" spans="1:8" x14ac:dyDescent="0.25">
      <c r="A138">
        <v>142</v>
      </c>
      <c r="B138" t="s">
        <v>169</v>
      </c>
      <c r="C138" t="s">
        <v>39</v>
      </c>
      <c r="D138" t="s">
        <v>31</v>
      </c>
      <c r="E138" t="str" cm="1">
        <f t="array" ref="E138">_xlfn.XLOOKUP(content[[#This Row],[Column1]],[1]!Reactions[Column1],[1]!Reactions[Reaction Type],[1]!Reactions[Datetime])</f>
        <v>hate</v>
      </c>
      <c r="F138" s="1">
        <f>_xlfn.XLOOKUP(content[[#This Row],[Column1]],[1]!Reactions[Column1],[1]!Reactions[Datetime])</f>
        <v>44234.902083333334</v>
      </c>
      <c r="G138" t="str">
        <f>_xlfn.XLOOKUP(content[[#This Row],[Reaction Type]],[1]ReactionTypes!$I$3:$I$18,[1]ReactionTypes!$J$3:$J$18)</f>
        <v>negative</v>
      </c>
      <c r="H138">
        <f>_xlfn.XLOOKUP(content[[#This Row],[Reaction Type]],[1]ReactionTypes!$I$3:$I$18,[1]ReactionTypes!$K$3:$K$18)</f>
        <v>5</v>
      </c>
    </row>
    <row r="139" spans="1:8" x14ac:dyDescent="0.25">
      <c r="A139">
        <v>143</v>
      </c>
      <c r="B139" t="s">
        <v>170</v>
      </c>
      <c r="C139" t="s">
        <v>24</v>
      </c>
      <c r="D139" t="s">
        <v>16</v>
      </c>
      <c r="E139" t="str" cm="1">
        <f t="array" ref="E139">_xlfn.XLOOKUP(content[[#This Row],[Column1]],[1]!Reactions[Column1],[1]!Reactions[Reaction Type],[1]!Reactions[Datetime])</f>
        <v>intrigued</v>
      </c>
      <c r="F139" s="1">
        <f>_xlfn.XLOOKUP(content[[#This Row],[Column1]],[1]!Reactions[Column1],[1]!Reactions[Datetime])</f>
        <v>44217.769444444442</v>
      </c>
      <c r="G139" t="str">
        <f>_xlfn.XLOOKUP(content[[#This Row],[Reaction Type]],[1]ReactionTypes!$I$3:$I$18,[1]ReactionTypes!$J$3:$J$18)</f>
        <v>positive</v>
      </c>
      <c r="H139">
        <f>_xlfn.XLOOKUP(content[[#This Row],[Reaction Type]],[1]ReactionTypes!$I$3:$I$18,[1]ReactionTypes!$K$3:$K$18)</f>
        <v>45</v>
      </c>
    </row>
    <row r="140" spans="1:8" x14ac:dyDescent="0.25">
      <c r="A140">
        <v>144</v>
      </c>
      <c r="B140" t="s">
        <v>171</v>
      </c>
      <c r="C140" t="s">
        <v>21</v>
      </c>
      <c r="D140" t="s">
        <v>35</v>
      </c>
      <c r="E140" t="str" cm="1">
        <f t="array" ref="E140">_xlfn.XLOOKUP(content[[#This Row],[Column1]],[1]!Reactions[Column1],[1]!Reactions[Reaction Type],[1]!Reactions[Datetime])</f>
        <v>dislike</v>
      </c>
      <c r="F140" s="1">
        <f>_xlfn.XLOOKUP(content[[#This Row],[Column1]],[1]!Reactions[Column1],[1]!Reactions[Datetime])</f>
        <v>44254.01458333333</v>
      </c>
      <c r="G140" t="str">
        <f>_xlfn.XLOOKUP(content[[#This Row],[Reaction Type]],[1]ReactionTypes!$I$3:$I$18,[1]ReactionTypes!$J$3:$J$18)</f>
        <v>negative</v>
      </c>
      <c r="H140">
        <f>_xlfn.XLOOKUP(content[[#This Row],[Reaction Type]],[1]ReactionTypes!$I$3:$I$18,[1]ReactionTypes!$K$3:$K$18)</f>
        <v>10</v>
      </c>
    </row>
    <row r="141" spans="1:8" x14ac:dyDescent="0.25">
      <c r="A141">
        <v>145</v>
      </c>
      <c r="B141" t="s">
        <v>172</v>
      </c>
      <c r="C141" t="s">
        <v>39</v>
      </c>
      <c r="D141" t="s">
        <v>31</v>
      </c>
      <c r="E141" t="str" cm="1">
        <f t="array" ref="E141">_xlfn.XLOOKUP(content[[#This Row],[Column1]],[1]!Reactions[Column1],[1]!Reactions[Reaction Type],[1]!Reactions[Datetime])</f>
        <v>worried</v>
      </c>
      <c r="F141" s="1">
        <f>_xlfn.XLOOKUP(content[[#This Row],[Column1]],[1]!Reactions[Column1],[1]!Reactions[Datetime])</f>
        <v>44065.504166666666</v>
      </c>
      <c r="G141" t="str">
        <f>_xlfn.XLOOKUP(content[[#This Row],[Reaction Type]],[1]ReactionTypes!$I$3:$I$18,[1]ReactionTypes!$J$3:$J$18)</f>
        <v>negative</v>
      </c>
      <c r="H141">
        <f>_xlfn.XLOOKUP(content[[#This Row],[Reaction Type]],[1]ReactionTypes!$I$3:$I$18,[1]ReactionTypes!$K$3:$K$18)</f>
        <v>12</v>
      </c>
    </row>
    <row r="142" spans="1:8" x14ac:dyDescent="0.25">
      <c r="A142">
        <v>146</v>
      </c>
      <c r="B142" t="s">
        <v>173</v>
      </c>
      <c r="C142" t="s">
        <v>21</v>
      </c>
      <c r="D142" t="s">
        <v>26</v>
      </c>
      <c r="E142" t="str" cm="1">
        <f t="array" ref="E142">_xlfn.XLOOKUP(content[[#This Row],[Column1]],[1]!Reactions[Column1],[1]!Reactions[Reaction Type],[1]!Reactions[Datetime])</f>
        <v>cherish</v>
      </c>
      <c r="F142" s="1">
        <f>_xlfn.XLOOKUP(content[[#This Row],[Column1]],[1]!Reactions[Column1],[1]!Reactions[Datetime])</f>
        <v>44046.270138888889</v>
      </c>
      <c r="G142" t="str">
        <f>_xlfn.XLOOKUP(content[[#This Row],[Reaction Type]],[1]ReactionTypes!$I$3:$I$18,[1]ReactionTypes!$J$3:$J$18)</f>
        <v>positive</v>
      </c>
      <c r="H142">
        <f>_xlfn.XLOOKUP(content[[#This Row],[Reaction Type]],[1]ReactionTypes!$I$3:$I$18,[1]ReactionTypes!$K$3:$K$18)</f>
        <v>70</v>
      </c>
    </row>
    <row r="143" spans="1:8" x14ac:dyDescent="0.25">
      <c r="A143">
        <v>147</v>
      </c>
      <c r="B143" t="s">
        <v>174</v>
      </c>
      <c r="C143" t="s">
        <v>21</v>
      </c>
      <c r="D143" t="s">
        <v>34</v>
      </c>
      <c r="E143" t="str" cm="1">
        <f t="array" ref="E143">_xlfn.XLOOKUP(content[[#This Row],[Column1]],[1]!Reactions[Column1],[1]!Reactions[Reaction Type],[1]!Reactions[Datetime])</f>
        <v>scared</v>
      </c>
      <c r="F143" s="1">
        <f>_xlfn.XLOOKUP(content[[#This Row],[Column1]],[1]!Reactions[Column1],[1]!Reactions[Datetime])</f>
        <v>44045.263888888891</v>
      </c>
      <c r="G143" t="str">
        <f>_xlfn.XLOOKUP(content[[#This Row],[Reaction Type]],[1]ReactionTypes!$I$3:$I$18,[1]ReactionTypes!$J$3:$J$18)</f>
        <v>negative</v>
      </c>
      <c r="H143">
        <f>_xlfn.XLOOKUP(content[[#This Row],[Reaction Type]],[1]ReactionTypes!$I$3:$I$18,[1]ReactionTypes!$K$3:$K$18)</f>
        <v>15</v>
      </c>
    </row>
    <row r="144" spans="1:8" x14ac:dyDescent="0.25">
      <c r="A144">
        <v>148</v>
      </c>
      <c r="B144" t="s">
        <v>175</v>
      </c>
      <c r="C144" t="s">
        <v>24</v>
      </c>
      <c r="D144" t="s">
        <v>42</v>
      </c>
      <c r="E144" t="str" cm="1">
        <f t="array" ref="E144">_xlfn.XLOOKUP(content[[#This Row],[Column1]],[1]!Reactions[Column1],[1]!Reactions[Reaction Type],[1]!Reactions[Datetime])</f>
        <v>want</v>
      </c>
      <c r="F144" s="1">
        <f>_xlfn.XLOOKUP(content[[#This Row],[Column1]],[1]!Reactions[Column1],[1]!Reactions[Datetime])</f>
        <v>44351.206250000003</v>
      </c>
      <c r="G144" t="str">
        <f>_xlfn.XLOOKUP(content[[#This Row],[Reaction Type]],[1]ReactionTypes!$I$3:$I$18,[1]ReactionTypes!$J$3:$J$18)</f>
        <v>positive</v>
      </c>
      <c r="H144">
        <f>_xlfn.XLOOKUP(content[[#This Row],[Reaction Type]],[1]ReactionTypes!$I$3:$I$18,[1]ReactionTypes!$K$3:$K$18)</f>
        <v>70</v>
      </c>
    </row>
    <row r="145" spans="1:8" x14ac:dyDescent="0.25">
      <c r="A145">
        <v>149</v>
      </c>
      <c r="B145" t="s">
        <v>176</v>
      </c>
      <c r="C145" t="s">
        <v>21</v>
      </c>
      <c r="D145" t="s">
        <v>19</v>
      </c>
      <c r="E145" t="str" cm="1">
        <f t="array" ref="E145">_xlfn.XLOOKUP(content[[#This Row],[Column1]],[1]!Reactions[Column1],[1]!Reactions[Reaction Type],[1]!Reactions[Datetime])</f>
        <v>super love</v>
      </c>
      <c r="F145" s="1">
        <f>_xlfn.XLOOKUP(content[[#This Row],[Column1]],[1]!Reactions[Column1],[1]!Reactions[Datetime])</f>
        <v>44125.379861111112</v>
      </c>
      <c r="G145" t="str">
        <f>_xlfn.XLOOKUP(content[[#This Row],[Reaction Type]],[1]ReactionTypes!$I$3:$I$18,[1]ReactionTypes!$J$3:$J$18)</f>
        <v>positive</v>
      </c>
      <c r="H145">
        <f>_xlfn.XLOOKUP(content[[#This Row],[Reaction Type]],[1]ReactionTypes!$I$3:$I$18,[1]ReactionTypes!$K$3:$K$18)</f>
        <v>75</v>
      </c>
    </row>
    <row r="146" spans="1:8" x14ac:dyDescent="0.25">
      <c r="A146">
        <v>150</v>
      </c>
      <c r="B146" t="s">
        <v>177</v>
      </c>
      <c r="C146" t="s">
        <v>10</v>
      </c>
      <c r="D146" t="s">
        <v>26</v>
      </c>
      <c r="E146" t="str" cm="1">
        <f t="array" ref="E146">_xlfn.XLOOKUP(content[[#This Row],[Column1]],[1]!Reactions[Column1],[1]!Reactions[Reaction Type],[1]!Reactions[Datetime])</f>
        <v>dislike</v>
      </c>
      <c r="F146" s="1">
        <f>_xlfn.XLOOKUP(content[[#This Row],[Column1]],[1]!Reactions[Column1],[1]!Reactions[Datetime])</f>
        <v>44191.823611111111</v>
      </c>
      <c r="G146" t="str">
        <f>_xlfn.XLOOKUP(content[[#This Row],[Reaction Type]],[1]ReactionTypes!$I$3:$I$18,[1]ReactionTypes!$J$3:$J$18)</f>
        <v>negative</v>
      </c>
      <c r="H146">
        <f>_xlfn.XLOOKUP(content[[#This Row],[Reaction Type]],[1]ReactionTypes!$I$3:$I$18,[1]ReactionTypes!$K$3:$K$18)</f>
        <v>10</v>
      </c>
    </row>
    <row r="147" spans="1:8" x14ac:dyDescent="0.25">
      <c r="A147">
        <v>151</v>
      </c>
      <c r="B147" t="s">
        <v>178</v>
      </c>
      <c r="C147" t="s">
        <v>21</v>
      </c>
      <c r="D147" t="s">
        <v>28</v>
      </c>
      <c r="E147" t="str" cm="1">
        <f t="array" ref="E147">_xlfn.XLOOKUP(content[[#This Row],[Column1]],[1]!Reactions[Column1],[1]!Reactions[Reaction Type],[1]!Reactions[Datetime])</f>
        <v>scared</v>
      </c>
      <c r="F147" s="1">
        <f>_xlfn.XLOOKUP(content[[#This Row],[Column1]],[1]!Reactions[Column1],[1]!Reactions[Datetime])</f>
        <v>44257.949305555558</v>
      </c>
      <c r="G147" t="str">
        <f>_xlfn.XLOOKUP(content[[#This Row],[Reaction Type]],[1]ReactionTypes!$I$3:$I$18,[1]ReactionTypes!$J$3:$J$18)</f>
        <v>negative</v>
      </c>
      <c r="H147">
        <f>_xlfn.XLOOKUP(content[[#This Row],[Reaction Type]],[1]ReactionTypes!$I$3:$I$18,[1]ReactionTypes!$K$3:$K$18)</f>
        <v>15</v>
      </c>
    </row>
    <row r="148" spans="1:8" x14ac:dyDescent="0.25">
      <c r="A148">
        <v>152</v>
      </c>
      <c r="B148" t="s">
        <v>179</v>
      </c>
      <c r="C148" t="s">
        <v>39</v>
      </c>
      <c r="D148" t="s">
        <v>37</v>
      </c>
      <c r="E148" t="str" cm="1">
        <f t="array" ref="E148">_xlfn.XLOOKUP(content[[#This Row],[Column1]],[1]!Reactions[Column1],[1]!Reactions[Reaction Type],[1]!Reactions[Datetime])</f>
        <v>indifferent</v>
      </c>
      <c r="F148" s="1">
        <f>_xlfn.XLOOKUP(content[[#This Row],[Column1]],[1]!Reactions[Column1],[1]!Reactions[Datetime])</f>
        <v>44286.408333333333</v>
      </c>
      <c r="G148" t="str">
        <f>_xlfn.XLOOKUP(content[[#This Row],[Reaction Type]],[1]ReactionTypes!$I$3:$I$18,[1]ReactionTypes!$J$3:$J$18)</f>
        <v>neutral</v>
      </c>
      <c r="H148">
        <f>_xlfn.XLOOKUP(content[[#This Row],[Reaction Type]],[1]ReactionTypes!$I$3:$I$18,[1]ReactionTypes!$K$3:$K$18)</f>
        <v>20</v>
      </c>
    </row>
    <row r="149" spans="1:8" x14ac:dyDescent="0.25">
      <c r="A149">
        <v>153</v>
      </c>
      <c r="B149" t="s">
        <v>180</v>
      </c>
      <c r="C149" t="s">
        <v>10</v>
      </c>
      <c r="D149" t="s">
        <v>40</v>
      </c>
      <c r="E149" t="str" cm="1">
        <f t="array" ref="E149">_xlfn.XLOOKUP(content[[#This Row],[Column1]],[1]!Reactions[Column1],[1]!Reactions[Reaction Type],[1]!Reactions[Datetime])</f>
        <v>interested</v>
      </c>
      <c r="F149" s="1">
        <f>_xlfn.XLOOKUP(content[[#This Row],[Column1]],[1]!Reactions[Column1],[1]!Reactions[Datetime])</f>
        <v>44361.572222222225</v>
      </c>
      <c r="G149" t="str">
        <f>_xlfn.XLOOKUP(content[[#This Row],[Reaction Type]],[1]ReactionTypes!$I$3:$I$18,[1]ReactionTypes!$J$3:$J$18)</f>
        <v>positive</v>
      </c>
      <c r="H149">
        <f>_xlfn.XLOOKUP(content[[#This Row],[Reaction Type]],[1]ReactionTypes!$I$3:$I$18,[1]ReactionTypes!$K$3:$K$18)</f>
        <v>30</v>
      </c>
    </row>
    <row r="150" spans="1:8" x14ac:dyDescent="0.25">
      <c r="A150">
        <v>154</v>
      </c>
      <c r="B150" t="s">
        <v>181</v>
      </c>
      <c r="C150" t="s">
        <v>21</v>
      </c>
      <c r="D150" t="s">
        <v>42</v>
      </c>
      <c r="E150" t="str" cm="1">
        <f t="array" ref="E150">_xlfn.XLOOKUP(content[[#This Row],[Column1]],[1]!Reactions[Column1],[1]!Reactions[Reaction Type],[1]!Reactions[Datetime])</f>
        <v>scared</v>
      </c>
      <c r="F150" s="1">
        <f>_xlfn.XLOOKUP(content[[#This Row],[Column1]],[1]!Reactions[Column1],[1]!Reactions[Datetime])</f>
        <v>44192.711111111108</v>
      </c>
      <c r="G150" t="str">
        <f>_xlfn.XLOOKUP(content[[#This Row],[Reaction Type]],[1]ReactionTypes!$I$3:$I$18,[1]ReactionTypes!$J$3:$J$18)</f>
        <v>negative</v>
      </c>
      <c r="H150">
        <f>_xlfn.XLOOKUP(content[[#This Row],[Reaction Type]],[1]ReactionTypes!$I$3:$I$18,[1]ReactionTypes!$K$3:$K$18)</f>
        <v>15</v>
      </c>
    </row>
    <row r="151" spans="1:8" x14ac:dyDescent="0.25">
      <c r="A151">
        <v>155</v>
      </c>
      <c r="B151" t="s">
        <v>182</v>
      </c>
      <c r="C151" t="s">
        <v>24</v>
      </c>
      <c r="D151" t="s">
        <v>37</v>
      </c>
      <c r="E151" t="str" cm="1">
        <f t="array" ref="E151">_xlfn.XLOOKUP(content[[#This Row],[Column1]],[1]!Reactions[Column1],[1]!Reactions[Reaction Type],[1]!Reactions[Datetime])</f>
        <v>scared</v>
      </c>
      <c r="F151" s="1">
        <f>_xlfn.XLOOKUP(content[[#This Row],[Column1]],[1]!Reactions[Column1],[1]!Reactions[Datetime])</f>
        <v>44238.160416666666</v>
      </c>
      <c r="G151" t="str">
        <f>_xlfn.XLOOKUP(content[[#This Row],[Reaction Type]],[1]ReactionTypes!$I$3:$I$18,[1]ReactionTypes!$J$3:$J$18)</f>
        <v>negative</v>
      </c>
      <c r="H151">
        <f>_xlfn.XLOOKUP(content[[#This Row],[Reaction Type]],[1]ReactionTypes!$I$3:$I$18,[1]ReactionTypes!$K$3:$K$18)</f>
        <v>15</v>
      </c>
    </row>
    <row r="152" spans="1:8" x14ac:dyDescent="0.25">
      <c r="A152">
        <v>156</v>
      </c>
      <c r="B152" t="s">
        <v>183</v>
      </c>
      <c r="C152" t="s">
        <v>24</v>
      </c>
      <c r="D152" t="s">
        <v>42</v>
      </c>
      <c r="E152" t="str" cm="1">
        <f t="array" ref="E152">_xlfn.XLOOKUP(content[[#This Row],[Column1]],[1]!Reactions[Column1],[1]!Reactions[Reaction Type],[1]!Reactions[Datetime])</f>
        <v>interested</v>
      </c>
      <c r="F152" s="1">
        <f>_xlfn.XLOOKUP(content[[#This Row],[Column1]],[1]!Reactions[Column1],[1]!Reactions[Datetime])</f>
        <v>44172.796527777777</v>
      </c>
      <c r="G152" t="str">
        <f>_xlfn.XLOOKUP(content[[#This Row],[Reaction Type]],[1]ReactionTypes!$I$3:$I$18,[1]ReactionTypes!$J$3:$J$18)</f>
        <v>positive</v>
      </c>
      <c r="H152">
        <f>_xlfn.XLOOKUP(content[[#This Row],[Reaction Type]],[1]ReactionTypes!$I$3:$I$18,[1]ReactionTypes!$K$3:$K$18)</f>
        <v>30</v>
      </c>
    </row>
    <row r="153" spans="1:8" x14ac:dyDescent="0.25">
      <c r="A153">
        <v>157</v>
      </c>
      <c r="B153" t="s">
        <v>184</v>
      </c>
      <c r="C153" t="s">
        <v>21</v>
      </c>
      <c r="D153" t="s">
        <v>25</v>
      </c>
      <c r="E153" t="str" cm="1">
        <f t="array" ref="E153">_xlfn.XLOOKUP(content[[#This Row],[Column1]],[1]!Reactions[Column1],[1]!Reactions[Reaction Type],[1]!Reactions[Datetime])</f>
        <v>interested</v>
      </c>
      <c r="F153" s="1">
        <f>_xlfn.XLOOKUP(content[[#This Row],[Column1]],[1]!Reactions[Column1],[1]!Reactions[Datetime])</f>
        <v>44193.354861111111</v>
      </c>
      <c r="G153" t="str">
        <f>_xlfn.XLOOKUP(content[[#This Row],[Reaction Type]],[1]ReactionTypes!$I$3:$I$18,[1]ReactionTypes!$J$3:$J$18)</f>
        <v>positive</v>
      </c>
      <c r="H153">
        <f>_xlfn.XLOOKUP(content[[#This Row],[Reaction Type]],[1]ReactionTypes!$I$3:$I$18,[1]ReactionTypes!$K$3:$K$18)</f>
        <v>30</v>
      </c>
    </row>
    <row r="154" spans="1:8" x14ac:dyDescent="0.25">
      <c r="A154">
        <v>158</v>
      </c>
      <c r="B154" s="15" t="s">
        <v>185</v>
      </c>
      <c r="C154" t="s">
        <v>21</v>
      </c>
      <c r="D154" t="s">
        <v>22</v>
      </c>
      <c r="E154" t="str" cm="1">
        <f t="array" ref="E154">_xlfn.XLOOKUP(content[[#This Row],[Column1]],[1]!Reactions[Column1],[1]!Reactions[Reaction Type],[1]!Reactions[Datetime])</f>
        <v>interested</v>
      </c>
      <c r="F154" s="1">
        <f>_xlfn.XLOOKUP(content[[#This Row],[Column1]],[1]!Reactions[Column1],[1]!Reactions[Datetime])</f>
        <v>44130.227083333331</v>
      </c>
      <c r="G154" t="str">
        <f>_xlfn.XLOOKUP(content[[#This Row],[Reaction Type]],[1]ReactionTypes!$I$3:$I$18,[1]ReactionTypes!$J$3:$J$18)</f>
        <v>positive</v>
      </c>
      <c r="H154">
        <f>_xlfn.XLOOKUP(content[[#This Row],[Reaction Type]],[1]ReactionTypes!$I$3:$I$18,[1]ReactionTypes!$K$3:$K$18)</f>
        <v>30</v>
      </c>
    </row>
    <row r="155" spans="1:8" x14ac:dyDescent="0.25">
      <c r="A155">
        <v>159</v>
      </c>
      <c r="B155" t="s">
        <v>186</v>
      </c>
      <c r="C155" t="s">
        <v>21</v>
      </c>
      <c r="D155" t="s">
        <v>18</v>
      </c>
      <c r="E155" t="str" cm="1">
        <f t="array" ref="E155">_xlfn.XLOOKUP(content[[#This Row],[Column1]],[1]!Reactions[Column1],[1]!Reactions[Reaction Type],[1]!Reactions[Datetime])</f>
        <v>worried</v>
      </c>
      <c r="F155" s="1">
        <f>_xlfn.XLOOKUP(content[[#This Row],[Column1]],[1]!Reactions[Column1],[1]!Reactions[Datetime])</f>
        <v>44100.779861111114</v>
      </c>
      <c r="G155" t="str">
        <f>_xlfn.XLOOKUP(content[[#This Row],[Reaction Type]],[1]ReactionTypes!$I$3:$I$18,[1]ReactionTypes!$J$3:$J$18)</f>
        <v>negative</v>
      </c>
      <c r="H155">
        <f>_xlfn.XLOOKUP(content[[#This Row],[Reaction Type]],[1]ReactionTypes!$I$3:$I$18,[1]ReactionTypes!$K$3:$K$18)</f>
        <v>12</v>
      </c>
    </row>
    <row r="156" spans="1:8" x14ac:dyDescent="0.25">
      <c r="A156">
        <v>160</v>
      </c>
      <c r="B156" t="s">
        <v>187</v>
      </c>
      <c r="C156" t="s">
        <v>10</v>
      </c>
      <c r="D156" t="s">
        <v>11</v>
      </c>
      <c r="E156" t="str" cm="1">
        <f t="array" ref="E156">_xlfn.XLOOKUP(content[[#This Row],[Column1]],[1]!Reactions[Column1],[1]!Reactions[Reaction Type],[1]!Reactions[Datetime])</f>
        <v>scared</v>
      </c>
      <c r="F156" s="1">
        <f>_xlfn.XLOOKUP(content[[#This Row],[Column1]],[1]!Reactions[Column1],[1]!Reactions[Datetime])</f>
        <v>44160.542361111111</v>
      </c>
      <c r="G156" t="str">
        <f>_xlfn.XLOOKUP(content[[#This Row],[Reaction Type]],[1]ReactionTypes!$I$3:$I$18,[1]ReactionTypes!$J$3:$J$18)</f>
        <v>negative</v>
      </c>
      <c r="H156">
        <f>_xlfn.XLOOKUP(content[[#This Row],[Reaction Type]],[1]ReactionTypes!$I$3:$I$18,[1]ReactionTypes!$K$3:$K$18)</f>
        <v>15</v>
      </c>
    </row>
    <row r="157" spans="1:8" x14ac:dyDescent="0.25">
      <c r="A157">
        <v>161</v>
      </c>
      <c r="B157" t="s">
        <v>188</v>
      </c>
      <c r="C157" t="s">
        <v>21</v>
      </c>
      <c r="D157" t="s">
        <v>28</v>
      </c>
      <c r="E157" t="str" cm="1">
        <f t="array" ref="E157">_xlfn.XLOOKUP(content[[#This Row],[Column1]],[1]!Reactions[Column1],[1]!Reactions[Reaction Type],[1]!Reactions[Datetime])</f>
        <v>heart</v>
      </c>
      <c r="F157" s="1">
        <f>_xlfn.XLOOKUP(content[[#This Row],[Column1]],[1]!Reactions[Column1],[1]!Reactions[Datetime])</f>
        <v>44023.243750000001</v>
      </c>
      <c r="G157" t="str">
        <f>_xlfn.XLOOKUP(content[[#This Row],[Reaction Type]],[1]ReactionTypes!$I$3:$I$18,[1]ReactionTypes!$J$3:$J$18)</f>
        <v>positive</v>
      </c>
      <c r="H157">
        <f>_xlfn.XLOOKUP(content[[#This Row],[Reaction Type]],[1]ReactionTypes!$I$3:$I$18,[1]ReactionTypes!$K$3:$K$18)</f>
        <v>60</v>
      </c>
    </row>
    <row r="158" spans="1:8" x14ac:dyDescent="0.25">
      <c r="A158">
        <v>162</v>
      </c>
      <c r="B158" t="s">
        <v>189</v>
      </c>
      <c r="C158" t="s">
        <v>24</v>
      </c>
      <c r="D158" t="s">
        <v>26</v>
      </c>
      <c r="E158" t="str" cm="1">
        <f t="array" ref="E158">_xlfn.XLOOKUP(content[[#This Row],[Column1]],[1]!Reactions[Column1],[1]!Reactions[Reaction Type],[1]!Reactions[Datetime])</f>
        <v>heart</v>
      </c>
      <c r="F158" s="1">
        <f>_xlfn.XLOOKUP(content[[#This Row],[Column1]],[1]!Reactions[Column1],[1]!Reactions[Datetime])</f>
        <v>44274.682638888888</v>
      </c>
      <c r="G158" t="str">
        <f>_xlfn.XLOOKUP(content[[#This Row],[Reaction Type]],[1]ReactionTypes!$I$3:$I$18,[1]ReactionTypes!$J$3:$J$18)</f>
        <v>positive</v>
      </c>
      <c r="H158">
        <f>_xlfn.XLOOKUP(content[[#This Row],[Reaction Type]],[1]ReactionTypes!$I$3:$I$18,[1]ReactionTypes!$K$3:$K$18)</f>
        <v>60</v>
      </c>
    </row>
    <row r="159" spans="1:8" x14ac:dyDescent="0.25">
      <c r="A159">
        <v>163</v>
      </c>
      <c r="B159" t="s">
        <v>190</v>
      </c>
      <c r="C159" t="s">
        <v>39</v>
      </c>
      <c r="D159" t="s">
        <v>47</v>
      </c>
      <c r="E159" t="str" cm="1">
        <f t="array" ref="E159">_xlfn.XLOOKUP(content[[#This Row],[Column1]],[1]!Reactions[Column1],[1]!Reactions[Reaction Type],[1]!Reactions[Datetime])</f>
        <v>interested</v>
      </c>
      <c r="F159" s="1">
        <f>_xlfn.XLOOKUP(content[[#This Row],[Column1]],[1]!Reactions[Column1],[1]!Reactions[Datetime])</f>
        <v>44115.771527777775</v>
      </c>
      <c r="G159" t="str">
        <f>_xlfn.XLOOKUP(content[[#This Row],[Reaction Type]],[1]ReactionTypes!$I$3:$I$18,[1]ReactionTypes!$J$3:$J$18)</f>
        <v>positive</v>
      </c>
      <c r="H159">
        <f>_xlfn.XLOOKUP(content[[#This Row],[Reaction Type]],[1]ReactionTypes!$I$3:$I$18,[1]ReactionTypes!$K$3:$K$18)</f>
        <v>30</v>
      </c>
    </row>
    <row r="160" spans="1:8" x14ac:dyDescent="0.25">
      <c r="A160">
        <v>164</v>
      </c>
      <c r="B160" t="s">
        <v>191</v>
      </c>
      <c r="C160" t="s">
        <v>21</v>
      </c>
      <c r="D160" t="s">
        <v>32</v>
      </c>
      <c r="E160" t="str" cm="1">
        <f t="array" ref="E160">_xlfn.XLOOKUP(content[[#This Row],[Column1]],[1]!Reactions[Column1],[1]!Reactions[Reaction Type],[1]!Reactions[Datetime])</f>
        <v>heart</v>
      </c>
      <c r="F160" s="1">
        <f>_xlfn.XLOOKUP(content[[#This Row],[Column1]],[1]!Reactions[Column1],[1]!Reactions[Datetime])</f>
        <v>44137.84375</v>
      </c>
      <c r="G160" t="str">
        <f>_xlfn.XLOOKUP(content[[#This Row],[Reaction Type]],[1]ReactionTypes!$I$3:$I$18,[1]ReactionTypes!$J$3:$J$18)</f>
        <v>positive</v>
      </c>
      <c r="H160">
        <f>_xlfn.XLOOKUP(content[[#This Row],[Reaction Type]],[1]ReactionTypes!$I$3:$I$18,[1]ReactionTypes!$K$3:$K$18)</f>
        <v>60</v>
      </c>
    </row>
    <row r="161" spans="1:8" x14ac:dyDescent="0.25">
      <c r="A161">
        <v>165</v>
      </c>
      <c r="B161" t="s">
        <v>192</v>
      </c>
      <c r="C161" t="s">
        <v>21</v>
      </c>
      <c r="D161" t="s">
        <v>28</v>
      </c>
      <c r="E161" t="str" cm="1">
        <f t="array" ref="E161">_xlfn.XLOOKUP(content[[#This Row],[Column1]],[1]!Reactions[Column1],[1]!Reactions[Reaction Type],[1]!Reactions[Datetime])</f>
        <v>want</v>
      </c>
      <c r="F161" s="1">
        <f>_xlfn.XLOOKUP(content[[#This Row],[Column1]],[1]!Reactions[Column1],[1]!Reactions[Datetime])</f>
        <v>44105.149305555555</v>
      </c>
      <c r="G161" t="str">
        <f>_xlfn.XLOOKUP(content[[#This Row],[Reaction Type]],[1]ReactionTypes!$I$3:$I$18,[1]ReactionTypes!$J$3:$J$18)</f>
        <v>positive</v>
      </c>
      <c r="H161">
        <f>_xlfn.XLOOKUP(content[[#This Row],[Reaction Type]],[1]ReactionTypes!$I$3:$I$18,[1]ReactionTypes!$K$3:$K$18)</f>
        <v>70</v>
      </c>
    </row>
    <row r="162" spans="1:8" x14ac:dyDescent="0.25">
      <c r="A162">
        <v>166</v>
      </c>
      <c r="B162" t="s">
        <v>193</v>
      </c>
      <c r="C162" t="s">
        <v>21</v>
      </c>
      <c r="D162" t="s">
        <v>31</v>
      </c>
      <c r="E162" t="str" cm="1">
        <f t="array" ref="E162">_xlfn.XLOOKUP(content[[#This Row],[Column1]],[1]!Reactions[Column1],[1]!Reactions[Reaction Type],[1]!Reactions[Datetime])</f>
        <v>disgust</v>
      </c>
      <c r="F162" s="1">
        <f>_xlfn.XLOOKUP(content[[#This Row],[Column1]],[1]!Reactions[Column1],[1]!Reactions[Datetime])</f>
        <v>44238.840277777781</v>
      </c>
      <c r="G162" t="str">
        <f>_xlfn.XLOOKUP(content[[#This Row],[Reaction Type]],[1]ReactionTypes!$I$3:$I$18,[1]ReactionTypes!$J$3:$J$18)</f>
        <v>negative</v>
      </c>
      <c r="H162">
        <f>_xlfn.XLOOKUP(content[[#This Row],[Reaction Type]],[1]ReactionTypes!$I$3:$I$18,[1]ReactionTypes!$K$3:$K$18)</f>
        <v>0</v>
      </c>
    </row>
    <row r="163" spans="1:8" x14ac:dyDescent="0.25">
      <c r="A163">
        <v>167</v>
      </c>
      <c r="B163" t="s">
        <v>194</v>
      </c>
      <c r="C163" t="s">
        <v>10</v>
      </c>
      <c r="D163" t="s">
        <v>19</v>
      </c>
      <c r="E163" t="str" cm="1">
        <f t="array" ref="E163">_xlfn.XLOOKUP(content[[#This Row],[Column1]],[1]!Reactions[Column1],[1]!Reactions[Reaction Type],[1]!Reactions[Datetime])</f>
        <v>want</v>
      </c>
      <c r="F163" s="1">
        <f>_xlfn.XLOOKUP(content[[#This Row],[Column1]],[1]!Reactions[Column1],[1]!Reactions[Datetime])</f>
        <v>44234.665972222225</v>
      </c>
      <c r="G163" t="str">
        <f>_xlfn.XLOOKUP(content[[#This Row],[Reaction Type]],[1]ReactionTypes!$I$3:$I$18,[1]ReactionTypes!$J$3:$J$18)</f>
        <v>positive</v>
      </c>
      <c r="H163">
        <f>_xlfn.XLOOKUP(content[[#This Row],[Reaction Type]],[1]ReactionTypes!$I$3:$I$18,[1]ReactionTypes!$K$3:$K$18)</f>
        <v>70</v>
      </c>
    </row>
    <row r="164" spans="1:8" x14ac:dyDescent="0.25">
      <c r="A164">
        <v>168</v>
      </c>
      <c r="B164" t="s">
        <v>195</v>
      </c>
      <c r="C164" t="s">
        <v>39</v>
      </c>
      <c r="D164" t="s">
        <v>22</v>
      </c>
      <c r="E164" t="str" cm="1">
        <f t="array" ref="E164">_xlfn.XLOOKUP(content[[#This Row],[Column1]],[1]!Reactions[Column1],[1]!Reactions[Reaction Type],[1]!Reactions[Datetime])</f>
        <v>hate</v>
      </c>
      <c r="F164" s="1">
        <f>_xlfn.XLOOKUP(content[[#This Row],[Column1]],[1]!Reactions[Column1],[1]!Reactions[Datetime])</f>
        <v>44121.490277777775</v>
      </c>
      <c r="G164" t="str">
        <f>_xlfn.XLOOKUP(content[[#This Row],[Reaction Type]],[1]ReactionTypes!$I$3:$I$18,[1]ReactionTypes!$J$3:$J$18)</f>
        <v>negative</v>
      </c>
      <c r="H164">
        <f>_xlfn.XLOOKUP(content[[#This Row],[Reaction Type]],[1]ReactionTypes!$I$3:$I$18,[1]ReactionTypes!$K$3:$K$18)</f>
        <v>5</v>
      </c>
    </row>
    <row r="165" spans="1:8" x14ac:dyDescent="0.25">
      <c r="A165">
        <v>169</v>
      </c>
      <c r="B165" t="s">
        <v>196</v>
      </c>
      <c r="C165" t="s">
        <v>10</v>
      </c>
      <c r="D165" t="s">
        <v>31</v>
      </c>
      <c r="E165" t="str" cm="1">
        <f t="array" ref="E165">_xlfn.XLOOKUP(content[[#This Row],[Column1]],[1]!Reactions[Column1],[1]!Reactions[Reaction Type],[1]!Reactions[Datetime])</f>
        <v>like</v>
      </c>
      <c r="F165" s="1">
        <f>_xlfn.XLOOKUP(content[[#This Row],[Column1]],[1]!Reactions[Column1],[1]!Reactions[Datetime])</f>
        <v>44052.820138888892</v>
      </c>
      <c r="G165" t="str">
        <f>_xlfn.XLOOKUP(content[[#This Row],[Reaction Type]],[1]ReactionTypes!$I$3:$I$18,[1]ReactionTypes!$J$3:$J$18)</f>
        <v>positive</v>
      </c>
      <c r="H165">
        <f>_xlfn.XLOOKUP(content[[#This Row],[Reaction Type]],[1]ReactionTypes!$I$3:$I$18,[1]ReactionTypes!$K$3:$K$18)</f>
        <v>50</v>
      </c>
    </row>
    <row r="166" spans="1:8" x14ac:dyDescent="0.25">
      <c r="A166">
        <v>170</v>
      </c>
      <c r="B166" t="s">
        <v>197</v>
      </c>
      <c r="C166" t="s">
        <v>10</v>
      </c>
      <c r="D166" t="s">
        <v>18</v>
      </c>
      <c r="E166" t="str" cm="1">
        <f t="array" ref="E166">_xlfn.XLOOKUP(content[[#This Row],[Column1]],[1]!Reactions[Column1],[1]!Reactions[Reaction Type],[1]!Reactions[Datetime])</f>
        <v>love</v>
      </c>
      <c r="F166" s="1">
        <f>_xlfn.XLOOKUP(content[[#This Row],[Column1]],[1]!Reactions[Column1],[1]!Reactions[Datetime])</f>
        <v>44228.111111111109</v>
      </c>
      <c r="G166" t="str">
        <f>_xlfn.XLOOKUP(content[[#This Row],[Reaction Type]],[1]ReactionTypes!$I$3:$I$18,[1]ReactionTypes!$J$3:$J$18)</f>
        <v>positive</v>
      </c>
      <c r="H166">
        <f>_xlfn.XLOOKUP(content[[#This Row],[Reaction Type]],[1]ReactionTypes!$I$3:$I$18,[1]ReactionTypes!$K$3:$K$18)</f>
        <v>65</v>
      </c>
    </row>
    <row r="167" spans="1:8" x14ac:dyDescent="0.25">
      <c r="A167">
        <v>171</v>
      </c>
      <c r="B167" t="s">
        <v>198</v>
      </c>
      <c r="C167" t="s">
        <v>39</v>
      </c>
      <c r="D167" t="s">
        <v>16</v>
      </c>
      <c r="E167" t="str" cm="1">
        <f t="array" ref="E167">_xlfn.XLOOKUP(content[[#This Row],[Column1]],[1]!Reactions[Column1],[1]!Reactions[Reaction Type],[1]!Reactions[Datetime])</f>
        <v>adore</v>
      </c>
      <c r="F167" s="1">
        <f>_xlfn.XLOOKUP(content[[#This Row],[Column1]],[1]!Reactions[Column1],[1]!Reactions[Datetime])</f>
        <v>44226.400000000001</v>
      </c>
      <c r="G167" t="str">
        <f>_xlfn.XLOOKUP(content[[#This Row],[Reaction Type]],[1]ReactionTypes!$I$3:$I$18,[1]ReactionTypes!$J$3:$J$18)</f>
        <v>positive</v>
      </c>
      <c r="H167">
        <f>_xlfn.XLOOKUP(content[[#This Row],[Reaction Type]],[1]ReactionTypes!$I$3:$I$18,[1]ReactionTypes!$K$3:$K$18)</f>
        <v>72</v>
      </c>
    </row>
    <row r="168" spans="1:8" x14ac:dyDescent="0.25">
      <c r="A168">
        <v>173</v>
      </c>
      <c r="B168" t="s">
        <v>199</v>
      </c>
      <c r="C168" t="s">
        <v>39</v>
      </c>
      <c r="D168" t="s">
        <v>16</v>
      </c>
      <c r="E168" t="str" cm="1">
        <f t="array" ref="E168">_xlfn.XLOOKUP(content[[#This Row],[Column1]],[1]!Reactions[Column1],[1]!Reactions[Reaction Type],[1]!Reactions[Datetime])</f>
        <v>want</v>
      </c>
      <c r="F168" s="1">
        <f>_xlfn.XLOOKUP(content[[#This Row],[Column1]],[1]!Reactions[Column1],[1]!Reactions[Datetime])</f>
        <v>44286.64166666667</v>
      </c>
      <c r="G168" t="str">
        <f>_xlfn.XLOOKUP(content[[#This Row],[Reaction Type]],[1]ReactionTypes!$I$3:$I$18,[1]ReactionTypes!$J$3:$J$18)</f>
        <v>positive</v>
      </c>
      <c r="H168">
        <f>_xlfn.XLOOKUP(content[[#This Row],[Reaction Type]],[1]ReactionTypes!$I$3:$I$18,[1]ReactionTypes!$K$3:$K$18)</f>
        <v>70</v>
      </c>
    </row>
    <row r="169" spans="1:8" x14ac:dyDescent="0.25">
      <c r="A169">
        <v>174</v>
      </c>
      <c r="B169" t="s">
        <v>200</v>
      </c>
      <c r="C169" t="s">
        <v>21</v>
      </c>
      <c r="D169" t="s">
        <v>28</v>
      </c>
      <c r="E169" t="str" cm="1">
        <f t="array" ref="E169">_xlfn.XLOOKUP(content[[#This Row],[Column1]],[1]!Reactions[Column1],[1]!Reactions[Reaction Type],[1]!Reactions[Datetime])</f>
        <v>super love</v>
      </c>
      <c r="F169" s="1">
        <f>_xlfn.XLOOKUP(content[[#This Row],[Column1]],[1]!Reactions[Column1],[1]!Reactions[Datetime])</f>
        <v>44232.708333333336</v>
      </c>
      <c r="G169" t="str">
        <f>_xlfn.XLOOKUP(content[[#This Row],[Reaction Type]],[1]ReactionTypes!$I$3:$I$18,[1]ReactionTypes!$J$3:$J$18)</f>
        <v>positive</v>
      </c>
      <c r="H169">
        <f>_xlfn.XLOOKUP(content[[#This Row],[Reaction Type]],[1]ReactionTypes!$I$3:$I$18,[1]ReactionTypes!$K$3:$K$18)</f>
        <v>75</v>
      </c>
    </row>
    <row r="170" spans="1:8" x14ac:dyDescent="0.25">
      <c r="A170">
        <v>175</v>
      </c>
      <c r="B170" t="s">
        <v>201</v>
      </c>
      <c r="C170" t="s">
        <v>39</v>
      </c>
      <c r="D170" t="s">
        <v>202</v>
      </c>
      <c r="E170" t="str" cm="1">
        <f t="array" ref="E170">_xlfn.XLOOKUP(content[[#This Row],[Column1]],[1]!Reactions[Column1],[1]!Reactions[Reaction Type],[1]!Reactions[Datetime])</f>
        <v>heart</v>
      </c>
      <c r="F170" s="1">
        <f>_xlfn.XLOOKUP(content[[#This Row],[Column1]],[1]!Reactions[Column1],[1]!Reactions[Datetime])</f>
        <v>44246.686805555553</v>
      </c>
      <c r="G170" t="str">
        <f>_xlfn.XLOOKUP(content[[#This Row],[Reaction Type]],[1]ReactionTypes!$I$3:$I$18,[1]ReactionTypes!$J$3:$J$18)</f>
        <v>positive</v>
      </c>
      <c r="H170">
        <f>_xlfn.XLOOKUP(content[[#This Row],[Reaction Type]],[1]ReactionTypes!$I$3:$I$18,[1]ReactionTypes!$K$3:$K$18)</f>
        <v>60</v>
      </c>
    </row>
    <row r="171" spans="1:8" x14ac:dyDescent="0.25">
      <c r="A171">
        <v>176</v>
      </c>
      <c r="B171" t="s">
        <v>203</v>
      </c>
      <c r="C171" t="s">
        <v>39</v>
      </c>
      <c r="D171" t="s">
        <v>40</v>
      </c>
      <c r="E171" t="str" cm="1">
        <f t="array" ref="E171">_xlfn.XLOOKUP(content[[#This Row],[Column1]],[1]!Reactions[Column1],[1]!Reactions[Reaction Type],[1]!Reactions[Datetime])</f>
        <v>worried</v>
      </c>
      <c r="F171" s="1">
        <f>_xlfn.XLOOKUP(content[[#This Row],[Column1]],[1]!Reactions[Column1],[1]!Reactions[Datetime])</f>
        <v>44037</v>
      </c>
      <c r="G171" t="str">
        <f>_xlfn.XLOOKUP(content[[#This Row],[Reaction Type]],[1]ReactionTypes!$I$3:$I$18,[1]ReactionTypes!$J$3:$J$18)</f>
        <v>negative</v>
      </c>
      <c r="H171">
        <f>_xlfn.XLOOKUP(content[[#This Row],[Reaction Type]],[1]ReactionTypes!$I$3:$I$18,[1]ReactionTypes!$K$3:$K$18)</f>
        <v>12</v>
      </c>
    </row>
    <row r="172" spans="1:8" x14ac:dyDescent="0.25">
      <c r="A172">
        <v>178</v>
      </c>
      <c r="B172" t="s">
        <v>204</v>
      </c>
      <c r="C172" t="s">
        <v>21</v>
      </c>
      <c r="D172" t="s">
        <v>32</v>
      </c>
      <c r="E172" t="str" cm="1">
        <f t="array" ref="E172">_xlfn.XLOOKUP(content[[#This Row],[Column1]],[1]!Reactions[Column1],[1]!Reactions[Reaction Type],[1]!Reactions[Datetime])</f>
        <v>adore</v>
      </c>
      <c r="F172" s="1">
        <f>_xlfn.XLOOKUP(content[[#This Row],[Column1]],[1]!Reactions[Column1],[1]!Reactions[Datetime])</f>
        <v>44025.109722222223</v>
      </c>
      <c r="G172" t="str">
        <f>_xlfn.XLOOKUP(content[[#This Row],[Reaction Type]],[1]ReactionTypes!$I$3:$I$18,[1]ReactionTypes!$J$3:$J$18)</f>
        <v>positive</v>
      </c>
      <c r="H172">
        <f>_xlfn.XLOOKUP(content[[#This Row],[Reaction Type]],[1]ReactionTypes!$I$3:$I$18,[1]ReactionTypes!$K$3:$K$18)</f>
        <v>72</v>
      </c>
    </row>
    <row r="173" spans="1:8" x14ac:dyDescent="0.25">
      <c r="A173">
        <v>179</v>
      </c>
      <c r="B173" t="s">
        <v>205</v>
      </c>
      <c r="C173" t="s">
        <v>24</v>
      </c>
      <c r="D173" t="s">
        <v>22</v>
      </c>
      <c r="E173" t="str" cm="1">
        <f t="array" ref="E173">_xlfn.XLOOKUP(content[[#This Row],[Column1]],[1]!Reactions[Column1],[1]!Reactions[Reaction Type],[1]!Reactions[Datetime])</f>
        <v>indifferent</v>
      </c>
      <c r="F173" s="1">
        <f>_xlfn.XLOOKUP(content[[#This Row],[Column1]],[1]!Reactions[Column1],[1]!Reactions[Datetime])</f>
        <v>44209.549305555556</v>
      </c>
      <c r="G173" t="str">
        <f>_xlfn.XLOOKUP(content[[#This Row],[Reaction Type]],[1]ReactionTypes!$I$3:$I$18,[1]ReactionTypes!$J$3:$J$18)</f>
        <v>neutral</v>
      </c>
      <c r="H173">
        <f>_xlfn.XLOOKUP(content[[#This Row],[Reaction Type]],[1]ReactionTypes!$I$3:$I$18,[1]ReactionTypes!$K$3:$K$18)</f>
        <v>20</v>
      </c>
    </row>
    <row r="174" spans="1:8" x14ac:dyDescent="0.25">
      <c r="A174">
        <v>180</v>
      </c>
      <c r="B174" t="s">
        <v>206</v>
      </c>
      <c r="C174" t="s">
        <v>24</v>
      </c>
      <c r="D174" t="s">
        <v>16</v>
      </c>
      <c r="E174" t="str" cm="1">
        <f t="array" ref="E174">_xlfn.XLOOKUP(content[[#This Row],[Column1]],[1]!Reactions[Column1],[1]!Reactions[Reaction Type],[1]!Reactions[Datetime])</f>
        <v>worried</v>
      </c>
      <c r="F174" s="1">
        <f>_xlfn.XLOOKUP(content[[#This Row],[Column1]],[1]!Reactions[Column1],[1]!Reactions[Datetime])</f>
        <v>44198.698611111111</v>
      </c>
      <c r="G174" t="str">
        <f>_xlfn.XLOOKUP(content[[#This Row],[Reaction Type]],[1]ReactionTypes!$I$3:$I$18,[1]ReactionTypes!$J$3:$J$18)</f>
        <v>negative</v>
      </c>
      <c r="H174">
        <f>_xlfn.XLOOKUP(content[[#This Row],[Reaction Type]],[1]ReactionTypes!$I$3:$I$18,[1]ReactionTypes!$K$3:$K$18)</f>
        <v>12</v>
      </c>
    </row>
    <row r="175" spans="1:8" x14ac:dyDescent="0.25">
      <c r="A175">
        <v>181</v>
      </c>
      <c r="B175" t="s">
        <v>207</v>
      </c>
      <c r="C175" t="s">
        <v>10</v>
      </c>
      <c r="D175" t="s">
        <v>19</v>
      </c>
      <c r="E175" t="str" cm="1">
        <f t="array" ref="E175">_xlfn.XLOOKUP(content[[#This Row],[Column1]],[1]!Reactions[Column1],[1]!Reactions[Reaction Type],[1]!Reactions[Datetime])</f>
        <v>intrigued</v>
      </c>
      <c r="F175" s="1">
        <f>_xlfn.XLOOKUP(content[[#This Row],[Column1]],[1]!Reactions[Column1],[1]!Reactions[Datetime])</f>
        <v>44161.100694444445</v>
      </c>
      <c r="G175" t="str">
        <f>_xlfn.XLOOKUP(content[[#This Row],[Reaction Type]],[1]ReactionTypes!$I$3:$I$18,[1]ReactionTypes!$J$3:$J$18)</f>
        <v>positive</v>
      </c>
      <c r="H175">
        <f>_xlfn.XLOOKUP(content[[#This Row],[Reaction Type]],[1]ReactionTypes!$I$3:$I$18,[1]ReactionTypes!$K$3:$K$18)</f>
        <v>45</v>
      </c>
    </row>
    <row r="176" spans="1:8" x14ac:dyDescent="0.25">
      <c r="A176">
        <v>182</v>
      </c>
      <c r="B176" t="s">
        <v>208</v>
      </c>
      <c r="C176" t="s">
        <v>24</v>
      </c>
      <c r="D176" t="s">
        <v>25</v>
      </c>
      <c r="E176" t="str" cm="1">
        <f t="array" ref="E176">_xlfn.XLOOKUP(content[[#This Row],[Column1]],[1]!Reactions[Column1],[1]!Reactions[Reaction Type],[1]!Reactions[Datetime])</f>
        <v>want</v>
      </c>
      <c r="F176" s="1">
        <f>_xlfn.XLOOKUP(content[[#This Row],[Column1]],[1]!Reactions[Column1],[1]!Reactions[Datetime])</f>
        <v>44068.804166666669</v>
      </c>
      <c r="G176" t="str">
        <f>_xlfn.XLOOKUP(content[[#This Row],[Reaction Type]],[1]ReactionTypes!$I$3:$I$18,[1]ReactionTypes!$J$3:$J$18)</f>
        <v>positive</v>
      </c>
      <c r="H176">
        <f>_xlfn.XLOOKUP(content[[#This Row],[Reaction Type]],[1]ReactionTypes!$I$3:$I$18,[1]ReactionTypes!$K$3:$K$18)</f>
        <v>70</v>
      </c>
    </row>
    <row r="177" spans="1:8" x14ac:dyDescent="0.25">
      <c r="A177">
        <v>183</v>
      </c>
      <c r="B177" t="s">
        <v>209</v>
      </c>
      <c r="C177" t="s">
        <v>39</v>
      </c>
      <c r="D177" t="s">
        <v>25</v>
      </c>
      <c r="E177" t="str" cm="1">
        <f t="array" ref="E177">_xlfn.XLOOKUP(content[[#This Row],[Column1]],[1]!Reactions[Column1],[1]!Reactions[Reaction Type],[1]!Reactions[Datetime])</f>
        <v>hate</v>
      </c>
      <c r="F177" s="1">
        <f>_xlfn.XLOOKUP(content[[#This Row],[Column1]],[1]!Reactions[Column1],[1]!Reactions[Datetime])</f>
        <v>44228.010416666664</v>
      </c>
      <c r="G177" t="str">
        <f>_xlfn.XLOOKUP(content[[#This Row],[Reaction Type]],[1]ReactionTypes!$I$3:$I$18,[1]ReactionTypes!$J$3:$J$18)</f>
        <v>negative</v>
      </c>
      <c r="H177">
        <f>_xlfn.XLOOKUP(content[[#This Row],[Reaction Type]],[1]ReactionTypes!$I$3:$I$18,[1]ReactionTypes!$K$3:$K$18)</f>
        <v>5</v>
      </c>
    </row>
    <row r="178" spans="1:8" x14ac:dyDescent="0.25">
      <c r="A178">
        <v>184</v>
      </c>
      <c r="B178" t="s">
        <v>210</v>
      </c>
      <c r="C178" t="s">
        <v>21</v>
      </c>
      <c r="D178" t="s">
        <v>34</v>
      </c>
      <c r="E178" t="str" cm="1">
        <f t="array" ref="E178">_xlfn.XLOOKUP(content[[#This Row],[Column1]],[1]!Reactions[Column1],[1]!Reactions[Reaction Type],[1]!Reactions[Datetime])</f>
        <v>love</v>
      </c>
      <c r="F178" s="1">
        <f>_xlfn.XLOOKUP(content[[#This Row],[Column1]],[1]!Reactions[Column1],[1]!Reactions[Datetime])</f>
        <v>44351.60833333333</v>
      </c>
      <c r="G178" t="str">
        <f>_xlfn.XLOOKUP(content[[#This Row],[Reaction Type]],[1]ReactionTypes!$I$3:$I$18,[1]ReactionTypes!$J$3:$J$18)</f>
        <v>positive</v>
      </c>
      <c r="H178">
        <f>_xlfn.XLOOKUP(content[[#This Row],[Reaction Type]],[1]ReactionTypes!$I$3:$I$18,[1]ReactionTypes!$K$3:$K$18)</f>
        <v>65</v>
      </c>
    </row>
    <row r="179" spans="1:8" x14ac:dyDescent="0.25">
      <c r="A179">
        <v>185</v>
      </c>
      <c r="B179" t="s">
        <v>211</v>
      </c>
      <c r="C179" t="s">
        <v>39</v>
      </c>
      <c r="D179" t="s">
        <v>37</v>
      </c>
      <c r="E179" t="str" cm="1">
        <f t="array" ref="E179">_xlfn.XLOOKUP(content[[#This Row],[Column1]],[1]!Reactions[Column1],[1]!Reactions[Reaction Type],[1]!Reactions[Datetime])</f>
        <v>adore</v>
      </c>
      <c r="F179" s="1">
        <f>_xlfn.XLOOKUP(content[[#This Row],[Column1]],[1]!Reactions[Column1],[1]!Reactions[Datetime])</f>
        <v>44062.568055555559</v>
      </c>
      <c r="G179" t="str">
        <f>_xlfn.XLOOKUP(content[[#This Row],[Reaction Type]],[1]ReactionTypes!$I$3:$I$18,[1]ReactionTypes!$J$3:$J$18)</f>
        <v>positive</v>
      </c>
      <c r="H179">
        <f>_xlfn.XLOOKUP(content[[#This Row],[Reaction Type]],[1]ReactionTypes!$I$3:$I$18,[1]ReactionTypes!$K$3:$K$18)</f>
        <v>72</v>
      </c>
    </row>
    <row r="180" spans="1:8" x14ac:dyDescent="0.25">
      <c r="A180">
        <v>186</v>
      </c>
      <c r="B180" t="s">
        <v>212</v>
      </c>
      <c r="C180" t="s">
        <v>39</v>
      </c>
      <c r="D180" t="s">
        <v>11</v>
      </c>
      <c r="E180" t="str" cm="1">
        <f t="array" ref="E180">_xlfn.XLOOKUP(content[[#This Row],[Column1]],[1]!Reactions[Column1],[1]!Reactions[Reaction Type],[1]!Reactions[Datetime])</f>
        <v>cherish</v>
      </c>
      <c r="F180" s="1">
        <f>_xlfn.XLOOKUP(content[[#This Row],[Column1]],[1]!Reactions[Column1],[1]!Reactions[Datetime])</f>
        <v>44308.088888888888</v>
      </c>
      <c r="G180" t="str">
        <f>_xlfn.XLOOKUP(content[[#This Row],[Reaction Type]],[1]ReactionTypes!$I$3:$I$18,[1]ReactionTypes!$J$3:$J$18)</f>
        <v>positive</v>
      </c>
      <c r="H180">
        <f>_xlfn.XLOOKUP(content[[#This Row],[Reaction Type]],[1]ReactionTypes!$I$3:$I$18,[1]ReactionTypes!$K$3:$K$18)</f>
        <v>70</v>
      </c>
    </row>
    <row r="181" spans="1:8" x14ac:dyDescent="0.25">
      <c r="A181">
        <v>187</v>
      </c>
      <c r="B181" t="s">
        <v>213</v>
      </c>
      <c r="C181" t="s">
        <v>39</v>
      </c>
      <c r="D181" t="s">
        <v>19</v>
      </c>
      <c r="E181" t="str" cm="1">
        <f t="array" ref="E181">_xlfn.XLOOKUP(content[[#This Row],[Column1]],[1]!Reactions[Column1],[1]!Reactions[Reaction Type],[1]!Reactions[Datetime])</f>
        <v>super love</v>
      </c>
      <c r="F181" s="1">
        <f>_xlfn.XLOOKUP(content[[#This Row],[Column1]],[1]!Reactions[Column1],[1]!Reactions[Datetime])</f>
        <v>44008.439583333333</v>
      </c>
      <c r="G181" t="str">
        <f>_xlfn.XLOOKUP(content[[#This Row],[Reaction Type]],[1]ReactionTypes!$I$3:$I$18,[1]ReactionTypes!$J$3:$J$18)</f>
        <v>positive</v>
      </c>
      <c r="H181">
        <f>_xlfn.XLOOKUP(content[[#This Row],[Reaction Type]],[1]ReactionTypes!$I$3:$I$18,[1]ReactionTypes!$K$3:$K$18)</f>
        <v>75</v>
      </c>
    </row>
    <row r="182" spans="1:8" x14ac:dyDescent="0.25">
      <c r="A182">
        <v>188</v>
      </c>
      <c r="B182" t="s">
        <v>214</v>
      </c>
      <c r="C182" t="s">
        <v>10</v>
      </c>
      <c r="D182" t="s">
        <v>16</v>
      </c>
      <c r="E182" t="str" cm="1">
        <f t="array" ref="E182">_xlfn.XLOOKUP(content[[#This Row],[Column1]],[1]!Reactions[Column1],[1]!Reactions[Reaction Type],[1]!Reactions[Datetime])</f>
        <v>like</v>
      </c>
      <c r="F182" s="1">
        <f>_xlfn.XLOOKUP(content[[#This Row],[Column1]],[1]!Reactions[Column1],[1]!Reactions[Datetime])</f>
        <v>44058.761111111111</v>
      </c>
      <c r="G182" t="str">
        <f>_xlfn.XLOOKUP(content[[#This Row],[Reaction Type]],[1]ReactionTypes!$I$3:$I$18,[1]ReactionTypes!$J$3:$J$18)</f>
        <v>positive</v>
      </c>
      <c r="H182">
        <f>_xlfn.XLOOKUP(content[[#This Row],[Reaction Type]],[1]ReactionTypes!$I$3:$I$18,[1]ReactionTypes!$K$3:$K$18)</f>
        <v>50</v>
      </c>
    </row>
    <row r="183" spans="1:8" x14ac:dyDescent="0.25">
      <c r="A183">
        <v>189</v>
      </c>
      <c r="B183" t="s">
        <v>215</v>
      </c>
      <c r="C183" t="s">
        <v>24</v>
      </c>
      <c r="D183" t="s">
        <v>26</v>
      </c>
      <c r="E183" t="str" cm="1">
        <f t="array" ref="E183">_xlfn.XLOOKUP(content[[#This Row],[Column1]],[1]!Reactions[Column1],[1]!Reactions[Reaction Type],[1]!Reactions[Datetime])</f>
        <v>love</v>
      </c>
      <c r="F183" s="1">
        <f>_xlfn.XLOOKUP(content[[#This Row],[Column1]],[1]!Reactions[Column1],[1]!Reactions[Datetime])</f>
        <v>44161.570833333331</v>
      </c>
      <c r="G183" t="str">
        <f>_xlfn.XLOOKUP(content[[#This Row],[Reaction Type]],[1]ReactionTypes!$I$3:$I$18,[1]ReactionTypes!$J$3:$J$18)</f>
        <v>positive</v>
      </c>
      <c r="H183">
        <f>_xlfn.XLOOKUP(content[[#This Row],[Reaction Type]],[1]ReactionTypes!$I$3:$I$18,[1]ReactionTypes!$K$3:$K$18)</f>
        <v>65</v>
      </c>
    </row>
    <row r="184" spans="1:8" x14ac:dyDescent="0.25">
      <c r="A184">
        <v>191</v>
      </c>
      <c r="B184" t="s">
        <v>216</v>
      </c>
      <c r="C184" t="s">
        <v>21</v>
      </c>
      <c r="D184" t="s">
        <v>22</v>
      </c>
      <c r="E184" t="str" cm="1">
        <f t="array" ref="E184">_xlfn.XLOOKUP(content[[#This Row],[Column1]],[1]!Reactions[Column1],[1]!Reactions[Reaction Type],[1]!Reactions[Datetime])</f>
        <v>want</v>
      </c>
      <c r="F184" s="1">
        <f>_xlfn.XLOOKUP(content[[#This Row],[Column1]],[1]!Reactions[Column1],[1]!Reactions[Datetime])</f>
        <v>44300.038888888892</v>
      </c>
      <c r="G184" t="str">
        <f>_xlfn.XLOOKUP(content[[#This Row],[Reaction Type]],[1]ReactionTypes!$I$3:$I$18,[1]ReactionTypes!$J$3:$J$18)</f>
        <v>positive</v>
      </c>
      <c r="H184">
        <f>_xlfn.XLOOKUP(content[[#This Row],[Reaction Type]],[1]ReactionTypes!$I$3:$I$18,[1]ReactionTypes!$K$3:$K$18)</f>
        <v>70</v>
      </c>
    </row>
    <row r="185" spans="1:8" x14ac:dyDescent="0.25">
      <c r="A185">
        <v>192</v>
      </c>
      <c r="B185" t="s">
        <v>217</v>
      </c>
      <c r="C185" t="s">
        <v>24</v>
      </c>
      <c r="D185" t="s">
        <v>31</v>
      </c>
      <c r="E185" t="str" cm="1">
        <f t="array" ref="E185">_xlfn.XLOOKUP(content[[#This Row],[Column1]],[1]!Reactions[Column1],[1]!Reactions[Reaction Type],[1]!Reactions[Datetime])</f>
        <v>indifferent</v>
      </c>
      <c r="F185" s="1">
        <f>_xlfn.XLOOKUP(content[[#This Row],[Column1]],[1]!Reactions[Column1],[1]!Reactions[Datetime])</f>
        <v>44033.893750000003</v>
      </c>
      <c r="G185" t="str">
        <f>_xlfn.XLOOKUP(content[[#This Row],[Reaction Type]],[1]ReactionTypes!$I$3:$I$18,[1]ReactionTypes!$J$3:$J$18)</f>
        <v>neutral</v>
      </c>
      <c r="H185">
        <f>_xlfn.XLOOKUP(content[[#This Row],[Reaction Type]],[1]ReactionTypes!$I$3:$I$18,[1]ReactionTypes!$K$3:$K$18)</f>
        <v>20</v>
      </c>
    </row>
    <row r="186" spans="1:8" x14ac:dyDescent="0.25">
      <c r="A186">
        <v>193</v>
      </c>
      <c r="B186" t="s">
        <v>218</v>
      </c>
      <c r="C186" t="s">
        <v>24</v>
      </c>
      <c r="D186" t="s">
        <v>28</v>
      </c>
      <c r="E186" t="str" cm="1">
        <f t="array" ref="E186">_xlfn.XLOOKUP(content[[#This Row],[Column1]],[1]!Reactions[Column1],[1]!Reactions[Reaction Type],[1]!Reactions[Datetime])</f>
        <v>dislike</v>
      </c>
      <c r="F186" s="1">
        <f>_xlfn.XLOOKUP(content[[#This Row],[Column1]],[1]!Reactions[Column1],[1]!Reactions[Datetime])</f>
        <v>44284.289583333331</v>
      </c>
      <c r="G186" t="str">
        <f>_xlfn.XLOOKUP(content[[#This Row],[Reaction Type]],[1]ReactionTypes!$I$3:$I$18,[1]ReactionTypes!$J$3:$J$18)</f>
        <v>negative</v>
      </c>
      <c r="H186">
        <f>_xlfn.XLOOKUP(content[[#This Row],[Reaction Type]],[1]ReactionTypes!$I$3:$I$18,[1]ReactionTypes!$K$3:$K$18)</f>
        <v>10</v>
      </c>
    </row>
    <row r="187" spans="1:8" x14ac:dyDescent="0.25">
      <c r="A187">
        <v>194</v>
      </c>
      <c r="B187" t="s">
        <v>219</v>
      </c>
      <c r="C187" t="s">
        <v>21</v>
      </c>
      <c r="D187" t="s">
        <v>42</v>
      </c>
      <c r="E187" t="str" cm="1">
        <f t="array" ref="E187">_xlfn.XLOOKUP(content[[#This Row],[Column1]],[1]!Reactions[Column1],[1]!Reactions[Reaction Type],[1]!Reactions[Datetime])</f>
        <v>want</v>
      </c>
      <c r="F187" s="1">
        <f>_xlfn.XLOOKUP(content[[#This Row],[Column1]],[1]!Reactions[Column1],[1]!Reactions[Datetime])</f>
        <v>44336.674305555556</v>
      </c>
      <c r="G187" t="str">
        <f>_xlfn.XLOOKUP(content[[#This Row],[Reaction Type]],[1]ReactionTypes!$I$3:$I$18,[1]ReactionTypes!$J$3:$J$18)</f>
        <v>positive</v>
      </c>
      <c r="H187">
        <f>_xlfn.XLOOKUP(content[[#This Row],[Reaction Type]],[1]ReactionTypes!$I$3:$I$18,[1]ReactionTypes!$K$3:$K$18)</f>
        <v>70</v>
      </c>
    </row>
    <row r="188" spans="1:8" x14ac:dyDescent="0.25">
      <c r="A188">
        <v>195</v>
      </c>
      <c r="B188" t="s">
        <v>220</v>
      </c>
      <c r="C188" t="s">
        <v>39</v>
      </c>
      <c r="D188" t="s">
        <v>22</v>
      </c>
      <c r="E188" t="str" cm="1">
        <f t="array" ref="E188">_xlfn.XLOOKUP(content[[#This Row],[Column1]],[1]!Reactions[Column1],[1]!Reactions[Reaction Type],[1]!Reactions[Datetime])</f>
        <v>like</v>
      </c>
      <c r="F188" s="1">
        <f>_xlfn.XLOOKUP(content[[#This Row],[Column1]],[1]!Reactions[Column1],[1]!Reactions[Datetime])</f>
        <v>44137.256249999999</v>
      </c>
      <c r="G188" t="str">
        <f>_xlfn.XLOOKUP(content[[#This Row],[Reaction Type]],[1]ReactionTypes!$I$3:$I$18,[1]ReactionTypes!$J$3:$J$18)</f>
        <v>positive</v>
      </c>
      <c r="H188">
        <f>_xlfn.XLOOKUP(content[[#This Row],[Reaction Type]],[1]ReactionTypes!$I$3:$I$18,[1]ReactionTypes!$K$3:$K$18)</f>
        <v>50</v>
      </c>
    </row>
    <row r="189" spans="1:8" x14ac:dyDescent="0.25">
      <c r="A189">
        <v>196</v>
      </c>
      <c r="B189" t="s">
        <v>221</v>
      </c>
      <c r="C189" t="s">
        <v>21</v>
      </c>
      <c r="D189" t="s">
        <v>42</v>
      </c>
      <c r="E189" t="str" cm="1">
        <f t="array" ref="E189">_xlfn.XLOOKUP(content[[#This Row],[Column1]],[1]!Reactions[Column1],[1]!Reactions[Reaction Type],[1]!Reactions[Datetime])</f>
        <v>indifferent</v>
      </c>
      <c r="F189" s="1">
        <f>_xlfn.XLOOKUP(content[[#This Row],[Column1]],[1]!Reactions[Column1],[1]!Reactions[Datetime])</f>
        <v>44128.650694444441</v>
      </c>
      <c r="G189" t="str">
        <f>_xlfn.XLOOKUP(content[[#This Row],[Reaction Type]],[1]ReactionTypes!$I$3:$I$18,[1]ReactionTypes!$J$3:$J$18)</f>
        <v>neutral</v>
      </c>
      <c r="H189">
        <f>_xlfn.XLOOKUP(content[[#This Row],[Reaction Type]],[1]ReactionTypes!$I$3:$I$18,[1]ReactionTypes!$K$3:$K$18)</f>
        <v>20</v>
      </c>
    </row>
    <row r="190" spans="1:8" x14ac:dyDescent="0.25">
      <c r="A190">
        <v>197</v>
      </c>
      <c r="B190" t="s">
        <v>222</v>
      </c>
      <c r="C190" t="s">
        <v>24</v>
      </c>
      <c r="D190" t="s">
        <v>19</v>
      </c>
      <c r="E190" t="str" cm="1">
        <f t="array" ref="E190">_xlfn.XLOOKUP(content[[#This Row],[Column1]],[1]!Reactions[Column1],[1]!Reactions[Reaction Type],[1]!Reactions[Datetime])</f>
        <v>heart</v>
      </c>
      <c r="F190" s="1">
        <f>_xlfn.XLOOKUP(content[[#This Row],[Column1]],[1]!Reactions[Column1],[1]!Reactions[Datetime])</f>
        <v>44081.612500000003</v>
      </c>
      <c r="G190" t="str">
        <f>_xlfn.XLOOKUP(content[[#This Row],[Reaction Type]],[1]ReactionTypes!$I$3:$I$18,[1]ReactionTypes!$J$3:$J$18)</f>
        <v>positive</v>
      </c>
      <c r="H190">
        <f>_xlfn.XLOOKUP(content[[#This Row],[Reaction Type]],[1]ReactionTypes!$I$3:$I$18,[1]ReactionTypes!$K$3:$K$18)</f>
        <v>60</v>
      </c>
    </row>
    <row r="191" spans="1:8" x14ac:dyDescent="0.25">
      <c r="A191">
        <v>198</v>
      </c>
      <c r="B191" t="s">
        <v>223</v>
      </c>
      <c r="C191" t="s">
        <v>39</v>
      </c>
      <c r="D191" t="s">
        <v>25</v>
      </c>
      <c r="E191" t="str" cm="1">
        <f t="array" ref="E191">_xlfn.XLOOKUP(content[[#This Row],[Column1]],[1]!Reactions[Column1],[1]!Reactions[Reaction Type],[1]!Reactions[Datetime])</f>
        <v>scared</v>
      </c>
      <c r="F191" s="1">
        <f>_xlfn.XLOOKUP(content[[#This Row],[Column1]],[1]!Reactions[Column1],[1]!Reactions[Datetime])</f>
        <v>44259.115277777775</v>
      </c>
      <c r="G191" t="str">
        <f>_xlfn.XLOOKUP(content[[#This Row],[Reaction Type]],[1]ReactionTypes!$I$3:$I$18,[1]ReactionTypes!$J$3:$J$18)</f>
        <v>negative</v>
      </c>
      <c r="H191">
        <f>_xlfn.XLOOKUP(content[[#This Row],[Reaction Type]],[1]ReactionTypes!$I$3:$I$18,[1]ReactionTypes!$K$3:$K$18)</f>
        <v>15</v>
      </c>
    </row>
    <row r="192" spans="1:8" x14ac:dyDescent="0.25">
      <c r="A192">
        <v>199</v>
      </c>
      <c r="B192" t="s">
        <v>224</v>
      </c>
      <c r="C192" t="s">
        <v>10</v>
      </c>
      <c r="D192" t="s">
        <v>35</v>
      </c>
      <c r="E192" t="str" cm="1">
        <f t="array" ref="E192">_xlfn.XLOOKUP(content[[#This Row],[Column1]],[1]!Reactions[Column1],[1]!Reactions[Reaction Type],[1]!Reactions[Datetime])</f>
        <v>adore</v>
      </c>
      <c r="F192" s="1">
        <f>_xlfn.XLOOKUP(content[[#This Row],[Column1]],[1]!Reactions[Column1],[1]!Reactions[Datetime])</f>
        <v>44203.588888888888</v>
      </c>
      <c r="G192" t="str">
        <f>_xlfn.XLOOKUP(content[[#This Row],[Reaction Type]],[1]ReactionTypes!$I$3:$I$18,[1]ReactionTypes!$J$3:$J$18)</f>
        <v>positive</v>
      </c>
      <c r="H192">
        <f>_xlfn.XLOOKUP(content[[#This Row],[Reaction Type]],[1]ReactionTypes!$I$3:$I$18,[1]ReactionTypes!$K$3:$K$18)</f>
        <v>72</v>
      </c>
    </row>
    <row r="193" spans="1:8" x14ac:dyDescent="0.25">
      <c r="A193">
        <v>200</v>
      </c>
      <c r="B193" t="s">
        <v>225</v>
      </c>
      <c r="C193" t="s">
        <v>39</v>
      </c>
      <c r="D193" t="s">
        <v>31</v>
      </c>
      <c r="E193" t="str" cm="1">
        <f t="array" ref="E193">_xlfn.XLOOKUP(content[[#This Row],[Column1]],[1]!Reactions[Column1],[1]!Reactions[Reaction Type],[1]!Reactions[Datetime])</f>
        <v>peeking</v>
      </c>
      <c r="F193" s="1">
        <f>_xlfn.XLOOKUP(content[[#This Row],[Column1]],[1]!Reactions[Column1],[1]!Reactions[Datetime])</f>
        <v>44018.470833333333</v>
      </c>
      <c r="G193" t="str">
        <f>_xlfn.XLOOKUP(content[[#This Row],[Reaction Type]],[1]ReactionTypes!$I$3:$I$18,[1]ReactionTypes!$J$3:$J$18)</f>
        <v>neutral</v>
      </c>
      <c r="H193">
        <f>_xlfn.XLOOKUP(content[[#This Row],[Reaction Type]],[1]ReactionTypes!$I$3:$I$18,[1]ReactionTypes!$K$3:$K$18)</f>
        <v>35</v>
      </c>
    </row>
    <row r="194" spans="1:8" x14ac:dyDescent="0.25">
      <c r="A194">
        <v>201</v>
      </c>
      <c r="B194" t="s">
        <v>226</v>
      </c>
      <c r="C194" t="s">
        <v>24</v>
      </c>
      <c r="D194" t="s">
        <v>22</v>
      </c>
      <c r="E194" t="str" cm="1">
        <f t="array" ref="E194">_xlfn.XLOOKUP(content[[#This Row],[Column1]],[1]!Reactions[Column1],[1]!Reactions[Reaction Type],[1]!Reactions[Datetime])</f>
        <v>like</v>
      </c>
      <c r="F194" s="1">
        <f>_xlfn.XLOOKUP(content[[#This Row],[Column1]],[1]!Reactions[Column1],[1]!Reactions[Datetime])</f>
        <v>44282.205555555556</v>
      </c>
      <c r="G194" t="str">
        <f>_xlfn.XLOOKUP(content[[#This Row],[Reaction Type]],[1]ReactionTypes!$I$3:$I$18,[1]ReactionTypes!$J$3:$J$18)</f>
        <v>positive</v>
      </c>
      <c r="H194">
        <f>_xlfn.XLOOKUP(content[[#This Row],[Reaction Type]],[1]ReactionTypes!$I$3:$I$18,[1]ReactionTypes!$K$3:$K$18)</f>
        <v>50</v>
      </c>
    </row>
    <row r="195" spans="1:8" x14ac:dyDescent="0.25">
      <c r="A195">
        <v>202</v>
      </c>
      <c r="B195" t="s">
        <v>227</v>
      </c>
      <c r="C195" t="s">
        <v>39</v>
      </c>
      <c r="D195" t="s">
        <v>32</v>
      </c>
      <c r="E195" t="str" cm="1">
        <f t="array" ref="E195">_xlfn.XLOOKUP(content[[#This Row],[Column1]],[1]!Reactions[Column1],[1]!Reactions[Reaction Type],[1]!Reactions[Datetime])</f>
        <v>intrigued</v>
      </c>
      <c r="F195" s="1">
        <f>_xlfn.XLOOKUP(content[[#This Row],[Column1]],[1]!Reactions[Column1],[1]!Reactions[Datetime])</f>
        <v>44156.892361111109</v>
      </c>
      <c r="G195" t="str">
        <f>_xlfn.XLOOKUP(content[[#This Row],[Reaction Type]],[1]ReactionTypes!$I$3:$I$18,[1]ReactionTypes!$J$3:$J$18)</f>
        <v>positive</v>
      </c>
      <c r="H195">
        <f>_xlfn.XLOOKUP(content[[#This Row],[Reaction Type]],[1]ReactionTypes!$I$3:$I$18,[1]ReactionTypes!$K$3:$K$18)</f>
        <v>45</v>
      </c>
    </row>
    <row r="196" spans="1:8" x14ac:dyDescent="0.25">
      <c r="A196">
        <v>203</v>
      </c>
      <c r="B196" t="s">
        <v>228</v>
      </c>
      <c r="C196" t="s">
        <v>39</v>
      </c>
      <c r="D196" t="s">
        <v>32</v>
      </c>
      <c r="E196" t="str" cm="1">
        <f t="array" ref="E196">_xlfn.XLOOKUP(content[[#This Row],[Column1]],[1]!Reactions[Column1],[1]!Reactions[Reaction Type],[1]!Reactions[Datetime])</f>
        <v>cherish</v>
      </c>
      <c r="F196" s="1">
        <f>_xlfn.XLOOKUP(content[[#This Row],[Column1]],[1]!Reactions[Column1],[1]!Reactions[Datetime])</f>
        <v>44065.059027777781</v>
      </c>
      <c r="G196" t="str">
        <f>_xlfn.XLOOKUP(content[[#This Row],[Reaction Type]],[1]ReactionTypes!$I$3:$I$18,[1]ReactionTypes!$J$3:$J$18)</f>
        <v>positive</v>
      </c>
      <c r="H196">
        <f>_xlfn.XLOOKUP(content[[#This Row],[Reaction Type]],[1]ReactionTypes!$I$3:$I$18,[1]ReactionTypes!$K$3:$K$18)</f>
        <v>70</v>
      </c>
    </row>
    <row r="197" spans="1:8" x14ac:dyDescent="0.25">
      <c r="A197">
        <v>204</v>
      </c>
      <c r="B197" t="s">
        <v>229</v>
      </c>
      <c r="C197" t="s">
        <v>24</v>
      </c>
      <c r="D197" t="s">
        <v>26</v>
      </c>
      <c r="E197" t="str" cm="1">
        <f t="array" ref="E197">_xlfn.XLOOKUP(content[[#This Row],[Column1]],[1]!Reactions[Column1],[1]!Reactions[Reaction Type],[1]!Reactions[Datetime])</f>
        <v>peeking</v>
      </c>
      <c r="F197" s="1">
        <f>_xlfn.XLOOKUP(content[[#This Row],[Column1]],[1]!Reactions[Column1],[1]!Reactions[Datetime])</f>
        <v>44361.489583333336</v>
      </c>
      <c r="G197" t="str">
        <f>_xlfn.XLOOKUP(content[[#This Row],[Reaction Type]],[1]ReactionTypes!$I$3:$I$18,[1]ReactionTypes!$J$3:$J$18)</f>
        <v>neutral</v>
      </c>
      <c r="H197">
        <f>_xlfn.XLOOKUP(content[[#This Row],[Reaction Type]],[1]ReactionTypes!$I$3:$I$18,[1]ReactionTypes!$K$3:$K$18)</f>
        <v>35</v>
      </c>
    </row>
    <row r="198" spans="1:8" x14ac:dyDescent="0.25">
      <c r="A198">
        <v>205</v>
      </c>
      <c r="B198" t="s">
        <v>230</v>
      </c>
      <c r="C198" t="s">
        <v>21</v>
      </c>
      <c r="D198" t="s">
        <v>28</v>
      </c>
      <c r="E198" t="str" cm="1">
        <f t="array" ref="E198">_xlfn.XLOOKUP(content[[#This Row],[Column1]],[1]!Reactions[Column1],[1]!Reactions[Reaction Type],[1]!Reactions[Datetime])</f>
        <v>worried</v>
      </c>
      <c r="F198" s="1">
        <f>_xlfn.XLOOKUP(content[[#This Row],[Column1]],[1]!Reactions[Column1],[1]!Reactions[Datetime])</f>
        <v>44027.811111111114</v>
      </c>
      <c r="G198" t="str">
        <f>_xlfn.XLOOKUP(content[[#This Row],[Reaction Type]],[1]ReactionTypes!$I$3:$I$18,[1]ReactionTypes!$J$3:$J$18)</f>
        <v>negative</v>
      </c>
      <c r="H198">
        <f>_xlfn.XLOOKUP(content[[#This Row],[Reaction Type]],[1]ReactionTypes!$I$3:$I$18,[1]ReactionTypes!$K$3:$K$18)</f>
        <v>12</v>
      </c>
    </row>
    <row r="199" spans="1:8" x14ac:dyDescent="0.25">
      <c r="A199">
        <v>206</v>
      </c>
      <c r="B199" t="s">
        <v>231</v>
      </c>
      <c r="C199" t="s">
        <v>39</v>
      </c>
      <c r="D199" t="s">
        <v>35</v>
      </c>
      <c r="E199" t="str" cm="1">
        <f t="array" ref="E199">_xlfn.XLOOKUP(content[[#This Row],[Column1]],[1]!Reactions[Column1],[1]!Reactions[Reaction Type],[1]!Reactions[Datetime])</f>
        <v>intrigued</v>
      </c>
      <c r="F199" s="1">
        <f>_xlfn.XLOOKUP(content[[#This Row],[Column1]],[1]!Reactions[Column1],[1]!Reactions[Datetime])</f>
        <v>44276.61041666667</v>
      </c>
      <c r="G199" t="str">
        <f>_xlfn.XLOOKUP(content[[#This Row],[Reaction Type]],[1]ReactionTypes!$I$3:$I$18,[1]ReactionTypes!$J$3:$J$18)</f>
        <v>positive</v>
      </c>
      <c r="H199">
        <f>_xlfn.XLOOKUP(content[[#This Row],[Reaction Type]],[1]ReactionTypes!$I$3:$I$18,[1]ReactionTypes!$K$3:$K$18)</f>
        <v>45</v>
      </c>
    </row>
    <row r="200" spans="1:8" x14ac:dyDescent="0.25">
      <c r="A200">
        <v>207</v>
      </c>
      <c r="B200" t="s">
        <v>232</v>
      </c>
      <c r="C200" t="s">
        <v>10</v>
      </c>
      <c r="D200" t="s">
        <v>40</v>
      </c>
      <c r="E200" t="str" cm="1">
        <f t="array" ref="E200">_xlfn.XLOOKUP(content[[#This Row],[Column1]],[1]!Reactions[Column1],[1]!Reactions[Reaction Type],[1]!Reactions[Datetime])</f>
        <v>super love</v>
      </c>
      <c r="F200" s="1">
        <f>_xlfn.XLOOKUP(content[[#This Row],[Column1]],[1]!Reactions[Column1],[1]!Reactions[Datetime])</f>
        <v>44293.135416666664</v>
      </c>
      <c r="G200" t="str">
        <f>_xlfn.XLOOKUP(content[[#This Row],[Reaction Type]],[1]ReactionTypes!$I$3:$I$18,[1]ReactionTypes!$J$3:$J$18)</f>
        <v>positive</v>
      </c>
      <c r="H200">
        <f>_xlfn.XLOOKUP(content[[#This Row],[Reaction Type]],[1]ReactionTypes!$I$3:$I$18,[1]ReactionTypes!$K$3:$K$18)</f>
        <v>75</v>
      </c>
    </row>
    <row r="201" spans="1:8" x14ac:dyDescent="0.25">
      <c r="A201">
        <v>208</v>
      </c>
      <c r="B201" t="s">
        <v>233</v>
      </c>
      <c r="C201" t="s">
        <v>21</v>
      </c>
      <c r="D201" t="s">
        <v>26</v>
      </c>
      <c r="E201" t="str" cm="1">
        <f t="array" ref="E201">_xlfn.XLOOKUP(content[[#This Row],[Column1]],[1]!Reactions[Column1],[1]!Reactions[Reaction Type],[1]!Reactions[Datetime])</f>
        <v>cherish</v>
      </c>
      <c r="F201" s="1">
        <f>_xlfn.XLOOKUP(content[[#This Row],[Column1]],[1]!Reactions[Column1],[1]!Reactions[Datetime])</f>
        <v>44310.288888888892</v>
      </c>
      <c r="G201" t="str">
        <f>_xlfn.XLOOKUP(content[[#This Row],[Reaction Type]],[1]ReactionTypes!$I$3:$I$18,[1]ReactionTypes!$J$3:$J$18)</f>
        <v>positive</v>
      </c>
      <c r="H201">
        <f>_xlfn.XLOOKUP(content[[#This Row],[Reaction Type]],[1]ReactionTypes!$I$3:$I$18,[1]ReactionTypes!$K$3:$K$18)</f>
        <v>70</v>
      </c>
    </row>
    <row r="202" spans="1:8" x14ac:dyDescent="0.25">
      <c r="A202">
        <v>209</v>
      </c>
      <c r="B202" t="s">
        <v>234</v>
      </c>
      <c r="C202" t="s">
        <v>24</v>
      </c>
      <c r="D202" t="s">
        <v>40</v>
      </c>
      <c r="E202" t="str" cm="1">
        <f t="array" ref="E202">_xlfn.XLOOKUP(content[[#This Row],[Column1]],[1]!Reactions[Column1],[1]!Reactions[Reaction Type],[1]!Reactions[Datetime])</f>
        <v>heart</v>
      </c>
      <c r="F202" s="1">
        <f>_xlfn.XLOOKUP(content[[#This Row],[Column1]],[1]!Reactions[Column1],[1]!Reactions[Datetime])</f>
        <v>44104.586805555555</v>
      </c>
      <c r="G202" t="str">
        <f>_xlfn.XLOOKUP(content[[#This Row],[Reaction Type]],[1]ReactionTypes!$I$3:$I$18,[1]ReactionTypes!$J$3:$J$18)</f>
        <v>positive</v>
      </c>
      <c r="H202">
        <f>_xlfn.XLOOKUP(content[[#This Row],[Reaction Type]],[1]ReactionTypes!$I$3:$I$18,[1]ReactionTypes!$K$3:$K$18)</f>
        <v>60</v>
      </c>
    </row>
    <row r="203" spans="1:8" x14ac:dyDescent="0.25">
      <c r="A203">
        <v>210</v>
      </c>
      <c r="B203" t="s">
        <v>235</v>
      </c>
      <c r="C203" t="s">
        <v>39</v>
      </c>
      <c r="D203" t="s">
        <v>236</v>
      </c>
      <c r="E203" t="str" cm="1">
        <f t="array" ref="E203">_xlfn.XLOOKUP(content[[#This Row],[Column1]],[1]!Reactions[Column1],[1]!Reactions[Reaction Type],[1]!Reactions[Datetime])</f>
        <v>heart</v>
      </c>
      <c r="F203" s="1">
        <f>_xlfn.XLOOKUP(content[[#This Row],[Column1]],[1]!Reactions[Column1],[1]!Reactions[Datetime])</f>
        <v>44031.811111111114</v>
      </c>
      <c r="G203" t="str">
        <f>_xlfn.XLOOKUP(content[[#This Row],[Reaction Type]],[1]ReactionTypes!$I$3:$I$18,[1]ReactionTypes!$J$3:$J$18)</f>
        <v>positive</v>
      </c>
      <c r="H203">
        <f>_xlfn.XLOOKUP(content[[#This Row],[Reaction Type]],[1]ReactionTypes!$I$3:$I$18,[1]ReactionTypes!$K$3:$K$18)</f>
        <v>60</v>
      </c>
    </row>
    <row r="204" spans="1:8" x14ac:dyDescent="0.25">
      <c r="A204">
        <v>211</v>
      </c>
      <c r="B204" t="s">
        <v>237</v>
      </c>
      <c r="C204" t="s">
        <v>21</v>
      </c>
      <c r="D204" t="s">
        <v>16</v>
      </c>
      <c r="E204" t="str" cm="1">
        <f t="array" ref="E204">_xlfn.XLOOKUP(content[[#This Row],[Column1]],[1]!Reactions[Column1],[1]!Reactions[Reaction Type],[1]!Reactions[Datetime])</f>
        <v>scared</v>
      </c>
      <c r="F204" s="1">
        <f>_xlfn.XLOOKUP(content[[#This Row],[Column1]],[1]!Reactions[Column1],[1]!Reactions[Datetime])</f>
        <v>44217.297222222223</v>
      </c>
      <c r="G204" t="str">
        <f>_xlfn.XLOOKUP(content[[#This Row],[Reaction Type]],[1]ReactionTypes!$I$3:$I$18,[1]ReactionTypes!$J$3:$J$18)</f>
        <v>negative</v>
      </c>
      <c r="H204">
        <f>_xlfn.XLOOKUP(content[[#This Row],[Reaction Type]],[1]ReactionTypes!$I$3:$I$18,[1]ReactionTypes!$K$3:$K$18)</f>
        <v>15</v>
      </c>
    </row>
    <row r="205" spans="1:8" x14ac:dyDescent="0.25">
      <c r="A205">
        <v>212</v>
      </c>
      <c r="B205" t="s">
        <v>238</v>
      </c>
      <c r="C205" t="s">
        <v>24</v>
      </c>
      <c r="D205" t="s">
        <v>35</v>
      </c>
      <c r="E205" t="str" cm="1">
        <f t="array" ref="E205">_xlfn.XLOOKUP(content[[#This Row],[Column1]],[1]!Reactions[Column1],[1]!Reactions[Reaction Type],[1]!Reactions[Datetime])</f>
        <v>scared</v>
      </c>
      <c r="F205" s="1">
        <f>_xlfn.XLOOKUP(content[[#This Row],[Column1]],[1]!Reactions[Column1],[1]!Reactions[Datetime])</f>
        <v>44227.574999999997</v>
      </c>
      <c r="G205" t="str">
        <f>_xlfn.XLOOKUP(content[[#This Row],[Reaction Type]],[1]ReactionTypes!$I$3:$I$18,[1]ReactionTypes!$J$3:$J$18)</f>
        <v>negative</v>
      </c>
      <c r="H205">
        <f>_xlfn.XLOOKUP(content[[#This Row],[Reaction Type]],[1]ReactionTypes!$I$3:$I$18,[1]ReactionTypes!$K$3:$K$18)</f>
        <v>15</v>
      </c>
    </row>
    <row r="206" spans="1:8" x14ac:dyDescent="0.25">
      <c r="A206">
        <v>213</v>
      </c>
      <c r="B206" t="s">
        <v>239</v>
      </c>
      <c r="C206" t="s">
        <v>10</v>
      </c>
      <c r="D206" t="s">
        <v>34</v>
      </c>
      <c r="E206" t="str" cm="1">
        <f t="array" ref="E206">_xlfn.XLOOKUP(content[[#This Row],[Column1]],[1]!Reactions[Column1],[1]!Reactions[Reaction Type],[1]!Reactions[Datetime])</f>
        <v>hate</v>
      </c>
      <c r="F206" s="1">
        <f>_xlfn.XLOOKUP(content[[#This Row],[Column1]],[1]!Reactions[Column1],[1]!Reactions[Datetime])</f>
        <v>44189.14166666667</v>
      </c>
      <c r="G206" t="str">
        <f>_xlfn.XLOOKUP(content[[#This Row],[Reaction Type]],[1]ReactionTypes!$I$3:$I$18,[1]ReactionTypes!$J$3:$J$18)</f>
        <v>negative</v>
      </c>
      <c r="H206">
        <f>_xlfn.XLOOKUP(content[[#This Row],[Reaction Type]],[1]ReactionTypes!$I$3:$I$18,[1]ReactionTypes!$K$3:$K$18)</f>
        <v>5</v>
      </c>
    </row>
    <row r="207" spans="1:8" x14ac:dyDescent="0.25">
      <c r="A207">
        <v>214</v>
      </c>
      <c r="B207" t="s">
        <v>240</v>
      </c>
      <c r="C207" t="s">
        <v>24</v>
      </c>
      <c r="D207" t="s">
        <v>25</v>
      </c>
      <c r="E207" t="str" cm="1">
        <f t="array" ref="E207">_xlfn.XLOOKUP(content[[#This Row],[Column1]],[1]!Reactions[Column1],[1]!Reactions[Reaction Type],[1]!Reactions[Datetime])</f>
        <v>disgust</v>
      </c>
      <c r="F207" s="1">
        <f>_xlfn.XLOOKUP(content[[#This Row],[Column1]],[1]!Reactions[Column1],[1]!Reactions[Datetime])</f>
        <v>44343.072222222225</v>
      </c>
      <c r="G207" t="str">
        <f>_xlfn.XLOOKUP(content[[#This Row],[Reaction Type]],[1]ReactionTypes!$I$3:$I$18,[1]ReactionTypes!$J$3:$J$18)</f>
        <v>negative</v>
      </c>
      <c r="H207">
        <f>_xlfn.XLOOKUP(content[[#This Row],[Reaction Type]],[1]ReactionTypes!$I$3:$I$18,[1]ReactionTypes!$K$3:$K$18)</f>
        <v>0</v>
      </c>
    </row>
    <row r="208" spans="1:8" x14ac:dyDescent="0.25">
      <c r="A208">
        <v>215</v>
      </c>
      <c r="B208" t="s">
        <v>241</v>
      </c>
      <c r="C208" t="s">
        <v>39</v>
      </c>
      <c r="D208" t="s">
        <v>31</v>
      </c>
      <c r="E208" t="str" cm="1">
        <f t="array" ref="E208">_xlfn.XLOOKUP(content[[#This Row],[Column1]],[1]!Reactions[Column1],[1]!Reactions[Reaction Type],[1]!Reactions[Datetime])</f>
        <v>disgust</v>
      </c>
      <c r="F208" s="1">
        <f>_xlfn.XLOOKUP(content[[#This Row],[Column1]],[1]!Reactions[Column1],[1]!Reactions[Datetime])</f>
        <v>44240.176388888889</v>
      </c>
      <c r="G208" t="str">
        <f>_xlfn.XLOOKUP(content[[#This Row],[Reaction Type]],[1]ReactionTypes!$I$3:$I$18,[1]ReactionTypes!$J$3:$J$18)</f>
        <v>negative</v>
      </c>
      <c r="H208">
        <f>_xlfn.XLOOKUP(content[[#This Row],[Reaction Type]],[1]ReactionTypes!$I$3:$I$18,[1]ReactionTypes!$K$3:$K$18)</f>
        <v>0</v>
      </c>
    </row>
    <row r="209" spans="1:8" x14ac:dyDescent="0.25">
      <c r="A209">
        <v>216</v>
      </c>
      <c r="B209" t="s">
        <v>242</v>
      </c>
      <c r="C209" t="s">
        <v>24</v>
      </c>
      <c r="D209" t="s">
        <v>22</v>
      </c>
      <c r="E209" t="str" cm="1">
        <f t="array" ref="E209">_xlfn.XLOOKUP(content[[#This Row],[Column1]],[1]!Reactions[Column1],[1]!Reactions[Reaction Type],[1]!Reactions[Datetime])</f>
        <v>adore</v>
      </c>
      <c r="F209" s="1">
        <f>_xlfn.XLOOKUP(content[[#This Row],[Column1]],[1]!Reactions[Column1],[1]!Reactions[Datetime])</f>
        <v>44026.191666666666</v>
      </c>
      <c r="G209" t="str">
        <f>_xlfn.XLOOKUP(content[[#This Row],[Reaction Type]],[1]ReactionTypes!$I$3:$I$18,[1]ReactionTypes!$J$3:$J$18)</f>
        <v>positive</v>
      </c>
      <c r="H209">
        <f>_xlfn.XLOOKUP(content[[#This Row],[Reaction Type]],[1]ReactionTypes!$I$3:$I$18,[1]ReactionTypes!$K$3:$K$18)</f>
        <v>72</v>
      </c>
    </row>
    <row r="210" spans="1:8" x14ac:dyDescent="0.25">
      <c r="A210">
        <v>217</v>
      </c>
      <c r="B210" t="s">
        <v>243</v>
      </c>
      <c r="C210" t="s">
        <v>21</v>
      </c>
      <c r="D210" t="s">
        <v>42</v>
      </c>
      <c r="E210" t="str" cm="1">
        <f t="array" ref="E210">_xlfn.XLOOKUP(content[[#This Row],[Column1]],[1]!Reactions[Column1],[1]!Reactions[Reaction Type],[1]!Reactions[Datetime])</f>
        <v>dislike</v>
      </c>
      <c r="F210" s="1">
        <f>_xlfn.XLOOKUP(content[[#This Row],[Column1]],[1]!Reactions[Column1],[1]!Reactions[Datetime])</f>
        <v>44027.668749999997</v>
      </c>
      <c r="G210" t="str">
        <f>_xlfn.XLOOKUP(content[[#This Row],[Reaction Type]],[1]ReactionTypes!$I$3:$I$18,[1]ReactionTypes!$J$3:$J$18)</f>
        <v>negative</v>
      </c>
      <c r="H210">
        <f>_xlfn.XLOOKUP(content[[#This Row],[Reaction Type]],[1]ReactionTypes!$I$3:$I$18,[1]ReactionTypes!$K$3:$K$18)</f>
        <v>10</v>
      </c>
    </row>
    <row r="211" spans="1:8" x14ac:dyDescent="0.25">
      <c r="A211">
        <v>218</v>
      </c>
      <c r="B211" t="s">
        <v>244</v>
      </c>
      <c r="C211" t="s">
        <v>39</v>
      </c>
      <c r="D211" t="s">
        <v>26</v>
      </c>
      <c r="E211" t="str" cm="1">
        <f t="array" ref="E211">_xlfn.XLOOKUP(content[[#This Row],[Column1]],[1]!Reactions[Column1],[1]!Reactions[Reaction Type],[1]!Reactions[Datetime])</f>
        <v>like</v>
      </c>
      <c r="F211" s="1">
        <f>_xlfn.XLOOKUP(content[[#This Row],[Column1]],[1]!Reactions[Column1],[1]!Reactions[Datetime])</f>
        <v>44112.724305555559</v>
      </c>
      <c r="G211" t="str">
        <f>_xlfn.XLOOKUP(content[[#This Row],[Reaction Type]],[1]ReactionTypes!$I$3:$I$18,[1]ReactionTypes!$J$3:$J$18)</f>
        <v>positive</v>
      </c>
      <c r="H211">
        <f>_xlfn.XLOOKUP(content[[#This Row],[Reaction Type]],[1]ReactionTypes!$I$3:$I$18,[1]ReactionTypes!$K$3:$K$18)</f>
        <v>50</v>
      </c>
    </row>
    <row r="212" spans="1:8" x14ac:dyDescent="0.25">
      <c r="A212">
        <v>219</v>
      </c>
      <c r="B212" t="s">
        <v>245</v>
      </c>
      <c r="C212" t="s">
        <v>21</v>
      </c>
      <c r="D212" t="s">
        <v>28</v>
      </c>
      <c r="E212" t="str" cm="1">
        <f t="array" ref="E212">_xlfn.XLOOKUP(content[[#This Row],[Column1]],[1]!Reactions[Column1],[1]!Reactions[Reaction Type],[1]!Reactions[Datetime])</f>
        <v>heart</v>
      </c>
      <c r="F212" s="1">
        <f>_xlfn.XLOOKUP(content[[#This Row],[Column1]],[1]!Reactions[Column1],[1]!Reactions[Datetime])</f>
        <v>44147.996527777781</v>
      </c>
      <c r="G212" t="str">
        <f>_xlfn.XLOOKUP(content[[#This Row],[Reaction Type]],[1]ReactionTypes!$I$3:$I$18,[1]ReactionTypes!$J$3:$J$18)</f>
        <v>positive</v>
      </c>
      <c r="H212">
        <f>_xlfn.XLOOKUP(content[[#This Row],[Reaction Type]],[1]ReactionTypes!$I$3:$I$18,[1]ReactionTypes!$K$3:$K$18)</f>
        <v>60</v>
      </c>
    </row>
    <row r="213" spans="1:8" x14ac:dyDescent="0.25">
      <c r="A213">
        <v>220</v>
      </c>
      <c r="B213" t="s">
        <v>246</v>
      </c>
      <c r="C213" t="s">
        <v>10</v>
      </c>
      <c r="D213" t="s">
        <v>35</v>
      </c>
      <c r="E213" t="str" cm="1">
        <f t="array" ref="E213">_xlfn.XLOOKUP(content[[#This Row],[Column1]],[1]!Reactions[Column1],[1]!Reactions[Reaction Type],[1]!Reactions[Datetime])</f>
        <v>want</v>
      </c>
      <c r="F213" s="1">
        <f>_xlfn.XLOOKUP(content[[#This Row],[Column1]],[1]!Reactions[Column1],[1]!Reactions[Datetime])</f>
        <v>44248.209027777775</v>
      </c>
      <c r="G213" t="str">
        <f>_xlfn.XLOOKUP(content[[#This Row],[Reaction Type]],[1]ReactionTypes!$I$3:$I$18,[1]ReactionTypes!$J$3:$J$18)</f>
        <v>positive</v>
      </c>
      <c r="H213">
        <f>_xlfn.XLOOKUP(content[[#This Row],[Reaction Type]],[1]ReactionTypes!$I$3:$I$18,[1]ReactionTypes!$K$3:$K$18)</f>
        <v>70</v>
      </c>
    </row>
    <row r="214" spans="1:8" x14ac:dyDescent="0.25">
      <c r="A214">
        <v>221</v>
      </c>
      <c r="B214" t="s">
        <v>247</v>
      </c>
      <c r="C214" t="s">
        <v>21</v>
      </c>
      <c r="D214" t="s">
        <v>16</v>
      </c>
      <c r="E214" t="str" cm="1">
        <f t="array" ref="E214">_xlfn.XLOOKUP(content[[#This Row],[Column1]],[1]!Reactions[Column1],[1]!Reactions[Reaction Type],[1]!Reactions[Datetime])</f>
        <v>intrigued</v>
      </c>
      <c r="F214" s="1">
        <f>_xlfn.XLOOKUP(content[[#This Row],[Column1]],[1]!Reactions[Column1],[1]!Reactions[Datetime])</f>
        <v>44021.373611111114</v>
      </c>
      <c r="G214" t="str">
        <f>_xlfn.XLOOKUP(content[[#This Row],[Reaction Type]],[1]ReactionTypes!$I$3:$I$18,[1]ReactionTypes!$J$3:$J$18)</f>
        <v>positive</v>
      </c>
      <c r="H214">
        <f>_xlfn.XLOOKUP(content[[#This Row],[Reaction Type]],[1]ReactionTypes!$I$3:$I$18,[1]ReactionTypes!$K$3:$K$18)</f>
        <v>45</v>
      </c>
    </row>
    <row r="215" spans="1:8" x14ac:dyDescent="0.25">
      <c r="A215">
        <v>222</v>
      </c>
      <c r="B215" t="s">
        <v>248</v>
      </c>
      <c r="C215" t="s">
        <v>39</v>
      </c>
      <c r="D215" t="s">
        <v>11</v>
      </c>
      <c r="E215" t="str" cm="1">
        <f t="array" ref="E215">_xlfn.XLOOKUP(content[[#This Row],[Column1]],[1]!Reactions[Column1],[1]!Reactions[Reaction Type],[1]!Reactions[Datetime])</f>
        <v>adore</v>
      </c>
      <c r="F215" s="1">
        <f>_xlfn.XLOOKUP(content[[#This Row],[Column1]],[1]!Reactions[Column1],[1]!Reactions[Datetime])</f>
        <v>44008.989583333336</v>
      </c>
      <c r="G215" t="str">
        <f>_xlfn.XLOOKUP(content[[#This Row],[Reaction Type]],[1]ReactionTypes!$I$3:$I$18,[1]ReactionTypes!$J$3:$J$18)</f>
        <v>positive</v>
      </c>
      <c r="H215">
        <f>_xlfn.XLOOKUP(content[[#This Row],[Reaction Type]],[1]ReactionTypes!$I$3:$I$18,[1]ReactionTypes!$K$3:$K$18)</f>
        <v>72</v>
      </c>
    </row>
    <row r="216" spans="1:8" x14ac:dyDescent="0.25">
      <c r="A216">
        <v>223</v>
      </c>
      <c r="B216" t="s">
        <v>249</v>
      </c>
      <c r="C216" t="s">
        <v>39</v>
      </c>
      <c r="D216" t="s">
        <v>47</v>
      </c>
      <c r="E216" t="str" cm="1">
        <f t="array" ref="E216">_xlfn.XLOOKUP(content[[#This Row],[Column1]],[1]!Reactions[Column1],[1]!Reactions[Reaction Type],[1]!Reactions[Datetime])</f>
        <v>worried</v>
      </c>
      <c r="F216" s="1">
        <f>_xlfn.XLOOKUP(content[[#This Row],[Column1]],[1]!Reactions[Column1],[1]!Reactions[Datetime])</f>
        <v>44155.554166666669</v>
      </c>
      <c r="G216" t="str">
        <f>_xlfn.XLOOKUP(content[[#This Row],[Reaction Type]],[1]ReactionTypes!$I$3:$I$18,[1]ReactionTypes!$J$3:$J$18)</f>
        <v>negative</v>
      </c>
      <c r="H216">
        <f>_xlfn.XLOOKUP(content[[#This Row],[Reaction Type]],[1]ReactionTypes!$I$3:$I$18,[1]ReactionTypes!$K$3:$K$18)</f>
        <v>12</v>
      </c>
    </row>
    <row r="217" spans="1:8" x14ac:dyDescent="0.25">
      <c r="A217">
        <v>224</v>
      </c>
      <c r="B217" t="s">
        <v>250</v>
      </c>
      <c r="C217" t="s">
        <v>24</v>
      </c>
      <c r="D217" t="s">
        <v>16</v>
      </c>
      <c r="E217" t="str" cm="1">
        <f t="array" ref="E217">_xlfn.XLOOKUP(content[[#This Row],[Column1]],[1]!Reactions[Column1],[1]!Reactions[Reaction Type],[1]!Reactions[Datetime])</f>
        <v>like</v>
      </c>
      <c r="F217" s="1">
        <f>_xlfn.XLOOKUP(content[[#This Row],[Column1]],[1]!Reactions[Column1],[1]!Reactions[Datetime])</f>
        <v>44345.898611111108</v>
      </c>
      <c r="G217" t="str">
        <f>_xlfn.XLOOKUP(content[[#This Row],[Reaction Type]],[1]ReactionTypes!$I$3:$I$18,[1]ReactionTypes!$J$3:$J$18)</f>
        <v>positive</v>
      </c>
      <c r="H217">
        <f>_xlfn.XLOOKUP(content[[#This Row],[Reaction Type]],[1]ReactionTypes!$I$3:$I$18,[1]ReactionTypes!$K$3:$K$18)</f>
        <v>50</v>
      </c>
    </row>
    <row r="218" spans="1:8" x14ac:dyDescent="0.25">
      <c r="A218">
        <v>225</v>
      </c>
      <c r="B218" t="s">
        <v>251</v>
      </c>
      <c r="C218" t="s">
        <v>24</v>
      </c>
      <c r="D218" t="s">
        <v>18</v>
      </c>
      <c r="E218" t="str" cm="1">
        <f t="array" ref="E218">_xlfn.XLOOKUP(content[[#This Row],[Column1]],[1]!Reactions[Column1],[1]!Reactions[Reaction Type],[1]!Reactions[Datetime])</f>
        <v>indifferent</v>
      </c>
      <c r="F218" s="1">
        <f>_xlfn.XLOOKUP(content[[#This Row],[Column1]],[1]!Reactions[Column1],[1]!Reactions[Datetime])</f>
        <v>44249.116666666669</v>
      </c>
      <c r="G218" t="str">
        <f>_xlfn.XLOOKUP(content[[#This Row],[Reaction Type]],[1]ReactionTypes!$I$3:$I$18,[1]ReactionTypes!$J$3:$J$18)</f>
        <v>neutral</v>
      </c>
      <c r="H218">
        <f>_xlfn.XLOOKUP(content[[#This Row],[Reaction Type]],[1]ReactionTypes!$I$3:$I$18,[1]ReactionTypes!$K$3:$K$18)</f>
        <v>20</v>
      </c>
    </row>
    <row r="219" spans="1:8" x14ac:dyDescent="0.25">
      <c r="A219">
        <v>226</v>
      </c>
      <c r="B219" t="s">
        <v>252</v>
      </c>
      <c r="C219" t="s">
        <v>21</v>
      </c>
      <c r="D219" t="s">
        <v>11</v>
      </c>
      <c r="E219" t="str" cm="1">
        <f t="array" ref="E219">_xlfn.XLOOKUP(content[[#This Row],[Column1]],[1]!Reactions[Column1],[1]!Reactions[Reaction Type],[1]!Reactions[Datetime])</f>
        <v>scared</v>
      </c>
      <c r="F219" s="1">
        <f>_xlfn.XLOOKUP(content[[#This Row],[Column1]],[1]!Reactions[Column1],[1]!Reactions[Datetime])</f>
        <v>44203.777083333334</v>
      </c>
      <c r="G219" t="str">
        <f>_xlfn.XLOOKUP(content[[#This Row],[Reaction Type]],[1]ReactionTypes!$I$3:$I$18,[1]ReactionTypes!$J$3:$J$18)</f>
        <v>negative</v>
      </c>
      <c r="H219">
        <f>_xlfn.XLOOKUP(content[[#This Row],[Reaction Type]],[1]ReactionTypes!$I$3:$I$18,[1]ReactionTypes!$K$3:$K$18)</f>
        <v>15</v>
      </c>
    </row>
    <row r="220" spans="1:8" x14ac:dyDescent="0.25">
      <c r="A220">
        <v>227</v>
      </c>
      <c r="B220" t="s">
        <v>253</v>
      </c>
      <c r="C220" t="s">
        <v>10</v>
      </c>
      <c r="D220" t="s">
        <v>32</v>
      </c>
      <c r="E220" t="str" cm="1">
        <f t="array" ref="E220">_xlfn.XLOOKUP(content[[#This Row],[Column1]],[1]!Reactions[Column1],[1]!Reactions[Reaction Type],[1]!Reactions[Datetime])</f>
        <v>adore</v>
      </c>
      <c r="F220" s="1">
        <f>_xlfn.XLOOKUP(content[[#This Row],[Column1]],[1]!Reactions[Column1],[1]!Reactions[Datetime])</f>
        <v>44105.631944444445</v>
      </c>
      <c r="G220" t="str">
        <f>_xlfn.XLOOKUP(content[[#This Row],[Reaction Type]],[1]ReactionTypes!$I$3:$I$18,[1]ReactionTypes!$J$3:$J$18)</f>
        <v>positive</v>
      </c>
      <c r="H220">
        <f>_xlfn.XLOOKUP(content[[#This Row],[Reaction Type]],[1]ReactionTypes!$I$3:$I$18,[1]ReactionTypes!$K$3:$K$18)</f>
        <v>72</v>
      </c>
    </row>
    <row r="221" spans="1:8" x14ac:dyDescent="0.25">
      <c r="A221">
        <v>228</v>
      </c>
      <c r="B221" t="s">
        <v>254</v>
      </c>
      <c r="C221" t="s">
        <v>10</v>
      </c>
      <c r="D221" t="s">
        <v>16</v>
      </c>
      <c r="E221" t="str" cm="1">
        <f t="array" ref="E221">_xlfn.XLOOKUP(content[[#This Row],[Column1]],[1]!Reactions[Column1],[1]!Reactions[Reaction Type],[1]!Reactions[Datetime])</f>
        <v>hate</v>
      </c>
      <c r="F221" s="1">
        <f>_xlfn.XLOOKUP(content[[#This Row],[Column1]],[1]!Reactions[Column1],[1]!Reactions[Datetime])</f>
        <v>44156.35</v>
      </c>
      <c r="G221" t="str">
        <f>_xlfn.XLOOKUP(content[[#This Row],[Reaction Type]],[1]ReactionTypes!$I$3:$I$18,[1]ReactionTypes!$J$3:$J$18)</f>
        <v>negative</v>
      </c>
      <c r="H221">
        <f>_xlfn.XLOOKUP(content[[#This Row],[Reaction Type]],[1]ReactionTypes!$I$3:$I$18,[1]ReactionTypes!$K$3:$K$18)</f>
        <v>5</v>
      </c>
    </row>
    <row r="222" spans="1:8" x14ac:dyDescent="0.25">
      <c r="A222">
        <v>229</v>
      </c>
      <c r="B222" t="s">
        <v>255</v>
      </c>
      <c r="C222" t="s">
        <v>39</v>
      </c>
      <c r="D222" t="s">
        <v>37</v>
      </c>
      <c r="E222" t="str" cm="1">
        <f t="array" ref="E222">_xlfn.XLOOKUP(content[[#This Row],[Column1]],[1]!Reactions[Column1],[1]!Reactions[Reaction Type],[1]!Reactions[Datetime])</f>
        <v>scared</v>
      </c>
      <c r="F222" s="1">
        <f>_xlfn.XLOOKUP(content[[#This Row],[Column1]],[1]!Reactions[Column1],[1]!Reactions[Datetime])</f>
        <v>44301.576388888891</v>
      </c>
      <c r="G222" t="str">
        <f>_xlfn.XLOOKUP(content[[#This Row],[Reaction Type]],[1]ReactionTypes!$I$3:$I$18,[1]ReactionTypes!$J$3:$J$18)</f>
        <v>negative</v>
      </c>
      <c r="H222">
        <f>_xlfn.XLOOKUP(content[[#This Row],[Reaction Type]],[1]ReactionTypes!$I$3:$I$18,[1]ReactionTypes!$K$3:$K$18)</f>
        <v>15</v>
      </c>
    </row>
    <row r="223" spans="1:8" x14ac:dyDescent="0.25">
      <c r="A223">
        <v>230</v>
      </c>
      <c r="B223" t="s">
        <v>256</v>
      </c>
      <c r="C223" t="s">
        <v>21</v>
      </c>
      <c r="D223" t="s">
        <v>11</v>
      </c>
      <c r="E223" t="str" cm="1">
        <f t="array" ref="E223">_xlfn.XLOOKUP(content[[#This Row],[Column1]],[1]!Reactions[Column1],[1]!Reactions[Reaction Type],[1]!Reactions[Datetime])</f>
        <v>love</v>
      </c>
      <c r="F223" s="1">
        <f>_xlfn.XLOOKUP(content[[#This Row],[Column1]],[1]!Reactions[Column1],[1]!Reactions[Datetime])</f>
        <v>44012.051388888889</v>
      </c>
      <c r="G223" t="str">
        <f>_xlfn.XLOOKUP(content[[#This Row],[Reaction Type]],[1]ReactionTypes!$I$3:$I$18,[1]ReactionTypes!$J$3:$J$18)</f>
        <v>positive</v>
      </c>
      <c r="H223">
        <f>_xlfn.XLOOKUP(content[[#This Row],[Reaction Type]],[1]ReactionTypes!$I$3:$I$18,[1]ReactionTypes!$K$3:$K$18)</f>
        <v>65</v>
      </c>
    </row>
    <row r="224" spans="1:8" x14ac:dyDescent="0.25">
      <c r="A224">
        <v>231</v>
      </c>
      <c r="B224" t="s">
        <v>257</v>
      </c>
      <c r="C224" t="s">
        <v>24</v>
      </c>
      <c r="D224" t="s">
        <v>16</v>
      </c>
      <c r="E224" t="str" cm="1">
        <f t="array" ref="E224">_xlfn.XLOOKUP(content[[#This Row],[Column1]],[1]!Reactions[Column1],[1]!Reactions[Reaction Type],[1]!Reactions[Datetime])</f>
        <v>want</v>
      </c>
      <c r="F224" s="1">
        <f>_xlfn.XLOOKUP(content[[#This Row],[Column1]],[1]!Reactions[Column1],[1]!Reactions[Datetime])</f>
        <v>44166.629166666666</v>
      </c>
      <c r="G224" t="str">
        <f>_xlfn.XLOOKUP(content[[#This Row],[Reaction Type]],[1]ReactionTypes!$I$3:$I$18,[1]ReactionTypes!$J$3:$J$18)</f>
        <v>positive</v>
      </c>
      <c r="H224">
        <f>_xlfn.XLOOKUP(content[[#This Row],[Reaction Type]],[1]ReactionTypes!$I$3:$I$18,[1]ReactionTypes!$K$3:$K$18)</f>
        <v>70</v>
      </c>
    </row>
    <row r="225" spans="1:8" x14ac:dyDescent="0.25">
      <c r="A225">
        <v>232</v>
      </c>
      <c r="B225" t="s">
        <v>258</v>
      </c>
      <c r="C225" t="s">
        <v>24</v>
      </c>
      <c r="D225" t="s">
        <v>11</v>
      </c>
      <c r="E225" t="str" cm="1">
        <f t="array" ref="E225">_xlfn.XLOOKUP(content[[#This Row],[Column1]],[1]!Reactions[Column1],[1]!Reactions[Reaction Type],[1]!Reactions[Datetime])</f>
        <v>scared</v>
      </c>
      <c r="F225" s="1">
        <f>_xlfn.XLOOKUP(content[[#This Row],[Column1]],[1]!Reactions[Column1],[1]!Reactions[Datetime])</f>
        <v>44142.032638888886</v>
      </c>
      <c r="G225" t="str">
        <f>_xlfn.XLOOKUP(content[[#This Row],[Reaction Type]],[1]ReactionTypes!$I$3:$I$18,[1]ReactionTypes!$J$3:$J$18)</f>
        <v>negative</v>
      </c>
      <c r="H225">
        <f>_xlfn.XLOOKUP(content[[#This Row],[Reaction Type]],[1]ReactionTypes!$I$3:$I$18,[1]ReactionTypes!$K$3:$K$18)</f>
        <v>15</v>
      </c>
    </row>
    <row r="226" spans="1:8" x14ac:dyDescent="0.25">
      <c r="A226">
        <v>234</v>
      </c>
      <c r="B226" t="s">
        <v>259</v>
      </c>
      <c r="C226" t="s">
        <v>21</v>
      </c>
      <c r="D226" t="s">
        <v>25</v>
      </c>
      <c r="E226" t="str" cm="1">
        <f t="array" ref="E226">_xlfn.XLOOKUP(content[[#This Row],[Column1]],[1]!Reactions[Column1],[1]!Reactions[Reaction Type],[1]!Reactions[Datetime])</f>
        <v>super love</v>
      </c>
      <c r="F226" s="1">
        <f>_xlfn.XLOOKUP(content[[#This Row],[Column1]],[1]!Reactions[Column1],[1]!Reactions[Datetime])</f>
        <v>44012.547222222223</v>
      </c>
      <c r="G226" t="str">
        <f>_xlfn.XLOOKUP(content[[#This Row],[Reaction Type]],[1]ReactionTypes!$I$3:$I$18,[1]ReactionTypes!$J$3:$J$18)</f>
        <v>positive</v>
      </c>
      <c r="H226">
        <f>_xlfn.XLOOKUP(content[[#This Row],[Reaction Type]],[1]ReactionTypes!$I$3:$I$18,[1]ReactionTypes!$K$3:$K$18)</f>
        <v>75</v>
      </c>
    </row>
    <row r="227" spans="1:8" x14ac:dyDescent="0.25">
      <c r="A227">
        <v>235</v>
      </c>
      <c r="B227" t="s">
        <v>260</v>
      </c>
      <c r="C227" t="s">
        <v>39</v>
      </c>
      <c r="D227" t="s">
        <v>16</v>
      </c>
      <c r="E227" t="str" cm="1">
        <f t="array" ref="E227">_xlfn.XLOOKUP(content[[#This Row],[Column1]],[1]!Reactions[Column1],[1]!Reactions[Reaction Type],[1]!Reactions[Datetime])</f>
        <v>heart</v>
      </c>
      <c r="F227" s="1">
        <f>_xlfn.XLOOKUP(content[[#This Row],[Column1]],[1]!Reactions[Column1],[1]!Reactions[Datetime])</f>
        <v>44047.131249999999</v>
      </c>
      <c r="G227" t="str">
        <f>_xlfn.XLOOKUP(content[[#This Row],[Reaction Type]],[1]ReactionTypes!$I$3:$I$18,[1]ReactionTypes!$J$3:$J$18)</f>
        <v>positive</v>
      </c>
      <c r="H227">
        <f>_xlfn.XLOOKUP(content[[#This Row],[Reaction Type]],[1]ReactionTypes!$I$3:$I$18,[1]ReactionTypes!$K$3:$K$18)</f>
        <v>60</v>
      </c>
    </row>
    <row r="228" spans="1:8" x14ac:dyDescent="0.25">
      <c r="A228">
        <v>236</v>
      </c>
      <c r="B228" t="s">
        <v>261</v>
      </c>
      <c r="C228" t="s">
        <v>24</v>
      </c>
      <c r="D228" t="s">
        <v>16</v>
      </c>
      <c r="E228" t="str" cm="1">
        <f t="array" ref="E228">_xlfn.XLOOKUP(content[[#This Row],[Column1]],[1]!Reactions[Column1],[1]!Reactions[Reaction Type],[1]!Reactions[Datetime])</f>
        <v>intrigued</v>
      </c>
      <c r="F228" s="1">
        <f>_xlfn.XLOOKUP(content[[#This Row],[Column1]],[1]!Reactions[Column1],[1]!Reactions[Datetime])</f>
        <v>44040.292361111111</v>
      </c>
      <c r="G228" t="str">
        <f>_xlfn.XLOOKUP(content[[#This Row],[Reaction Type]],[1]ReactionTypes!$I$3:$I$18,[1]ReactionTypes!$J$3:$J$18)</f>
        <v>positive</v>
      </c>
      <c r="H228">
        <f>_xlfn.XLOOKUP(content[[#This Row],[Reaction Type]],[1]ReactionTypes!$I$3:$I$18,[1]ReactionTypes!$K$3:$K$18)</f>
        <v>45</v>
      </c>
    </row>
    <row r="229" spans="1:8" x14ac:dyDescent="0.25">
      <c r="A229">
        <v>237</v>
      </c>
      <c r="B229" t="s">
        <v>262</v>
      </c>
      <c r="C229" t="s">
        <v>39</v>
      </c>
      <c r="D229" t="s">
        <v>40</v>
      </c>
      <c r="E229" t="str" cm="1">
        <f t="array" ref="E229">_xlfn.XLOOKUP(content[[#This Row],[Column1]],[1]!Reactions[Column1],[1]!Reactions[Reaction Type],[1]!Reactions[Datetime])</f>
        <v>super love</v>
      </c>
      <c r="F229" s="1">
        <f>_xlfn.XLOOKUP(content[[#This Row],[Column1]],[1]!Reactions[Column1],[1]!Reactions[Datetime])</f>
        <v>44129.11041666667</v>
      </c>
      <c r="G229" t="str">
        <f>_xlfn.XLOOKUP(content[[#This Row],[Reaction Type]],[1]ReactionTypes!$I$3:$I$18,[1]ReactionTypes!$J$3:$J$18)</f>
        <v>positive</v>
      </c>
      <c r="H229">
        <f>_xlfn.XLOOKUP(content[[#This Row],[Reaction Type]],[1]ReactionTypes!$I$3:$I$18,[1]ReactionTypes!$K$3:$K$18)</f>
        <v>75</v>
      </c>
    </row>
    <row r="230" spans="1:8" x14ac:dyDescent="0.25">
      <c r="A230">
        <v>238</v>
      </c>
      <c r="B230" t="s">
        <v>263</v>
      </c>
      <c r="C230" t="s">
        <v>39</v>
      </c>
      <c r="D230" t="s">
        <v>47</v>
      </c>
      <c r="E230" t="str" cm="1">
        <f t="array" ref="E230">_xlfn.XLOOKUP(content[[#This Row],[Column1]],[1]!Reactions[Column1],[1]!Reactions[Reaction Type],[1]!Reactions[Datetime])</f>
        <v>worried</v>
      </c>
      <c r="F230" s="1">
        <f>_xlfn.XLOOKUP(content[[#This Row],[Column1]],[1]!Reactions[Column1],[1]!Reactions[Datetime])</f>
        <v>44017.150694444441</v>
      </c>
      <c r="G230" t="str">
        <f>_xlfn.XLOOKUP(content[[#This Row],[Reaction Type]],[1]ReactionTypes!$I$3:$I$18,[1]ReactionTypes!$J$3:$J$18)</f>
        <v>negative</v>
      </c>
      <c r="H230">
        <f>_xlfn.XLOOKUP(content[[#This Row],[Reaction Type]],[1]ReactionTypes!$I$3:$I$18,[1]ReactionTypes!$K$3:$K$18)</f>
        <v>12</v>
      </c>
    </row>
    <row r="231" spans="1:8" x14ac:dyDescent="0.25">
      <c r="A231">
        <v>239</v>
      </c>
      <c r="B231" t="s">
        <v>264</v>
      </c>
      <c r="C231" t="s">
        <v>39</v>
      </c>
      <c r="D231" t="s">
        <v>11</v>
      </c>
      <c r="E231" t="str" cm="1">
        <f t="array" ref="E231">_xlfn.XLOOKUP(content[[#This Row],[Column1]],[1]!Reactions[Column1],[1]!Reactions[Reaction Type],[1]!Reactions[Datetime])</f>
        <v>cherish</v>
      </c>
      <c r="F231" s="1">
        <f>_xlfn.XLOOKUP(content[[#This Row],[Column1]],[1]!Reactions[Column1],[1]!Reactions[Datetime])</f>
        <v>44314.636111111111</v>
      </c>
      <c r="G231" t="str">
        <f>_xlfn.XLOOKUP(content[[#This Row],[Reaction Type]],[1]ReactionTypes!$I$3:$I$18,[1]ReactionTypes!$J$3:$J$18)</f>
        <v>positive</v>
      </c>
      <c r="H231">
        <f>_xlfn.XLOOKUP(content[[#This Row],[Reaction Type]],[1]ReactionTypes!$I$3:$I$18,[1]ReactionTypes!$K$3:$K$18)</f>
        <v>70</v>
      </c>
    </row>
    <row r="232" spans="1:8" x14ac:dyDescent="0.25">
      <c r="A232">
        <v>240</v>
      </c>
      <c r="B232" t="s">
        <v>265</v>
      </c>
      <c r="C232" t="s">
        <v>10</v>
      </c>
      <c r="D232" t="s">
        <v>18</v>
      </c>
      <c r="E232" t="str" cm="1">
        <f t="array" ref="E232">_xlfn.XLOOKUP(content[[#This Row],[Column1]],[1]!Reactions[Column1],[1]!Reactions[Reaction Type],[1]!Reactions[Datetime])</f>
        <v>indifferent</v>
      </c>
      <c r="F232" s="1">
        <f>_xlfn.XLOOKUP(content[[#This Row],[Column1]],[1]!Reactions[Column1],[1]!Reactions[Datetime])</f>
        <v>44227.037499999999</v>
      </c>
      <c r="G232" t="str">
        <f>_xlfn.XLOOKUP(content[[#This Row],[Reaction Type]],[1]ReactionTypes!$I$3:$I$18,[1]ReactionTypes!$J$3:$J$18)</f>
        <v>neutral</v>
      </c>
      <c r="H232">
        <f>_xlfn.XLOOKUP(content[[#This Row],[Reaction Type]],[1]ReactionTypes!$I$3:$I$18,[1]ReactionTypes!$K$3:$K$18)</f>
        <v>20</v>
      </c>
    </row>
    <row r="233" spans="1:8" x14ac:dyDescent="0.25">
      <c r="A233">
        <v>241</v>
      </c>
      <c r="B233" s="15" t="s">
        <v>266</v>
      </c>
      <c r="C233" t="s">
        <v>24</v>
      </c>
      <c r="D233" t="s">
        <v>22</v>
      </c>
      <c r="E233" t="str" cm="1">
        <f t="array" ref="E233">_xlfn.XLOOKUP(content[[#This Row],[Column1]],[1]!Reactions[Column1],[1]!Reactions[Reaction Type],[1]!Reactions[Datetime])</f>
        <v>adore</v>
      </c>
      <c r="F233" s="1">
        <f>_xlfn.XLOOKUP(content[[#This Row],[Column1]],[1]!Reactions[Column1],[1]!Reactions[Datetime])</f>
        <v>44072.484027777777</v>
      </c>
      <c r="G233" t="str">
        <f>_xlfn.XLOOKUP(content[[#This Row],[Reaction Type]],[1]ReactionTypes!$I$3:$I$18,[1]ReactionTypes!$J$3:$J$18)</f>
        <v>positive</v>
      </c>
      <c r="H233">
        <f>_xlfn.XLOOKUP(content[[#This Row],[Reaction Type]],[1]ReactionTypes!$I$3:$I$18,[1]ReactionTypes!$K$3:$K$18)</f>
        <v>72</v>
      </c>
    </row>
    <row r="234" spans="1:8" x14ac:dyDescent="0.25">
      <c r="A234">
        <v>242</v>
      </c>
      <c r="B234" t="s">
        <v>267</v>
      </c>
      <c r="C234" t="s">
        <v>24</v>
      </c>
      <c r="D234" t="s">
        <v>18</v>
      </c>
      <c r="E234" t="str" cm="1">
        <f t="array" ref="E234">_xlfn.XLOOKUP(content[[#This Row],[Column1]],[1]!Reactions[Column1],[1]!Reactions[Reaction Type],[1]!Reactions[Datetime])</f>
        <v>intrigued</v>
      </c>
      <c r="F234" s="1">
        <f>_xlfn.XLOOKUP(content[[#This Row],[Column1]],[1]!Reactions[Column1],[1]!Reactions[Datetime])</f>
        <v>44119.506249999999</v>
      </c>
      <c r="G234" t="str">
        <f>_xlfn.XLOOKUP(content[[#This Row],[Reaction Type]],[1]ReactionTypes!$I$3:$I$18,[1]ReactionTypes!$J$3:$J$18)</f>
        <v>positive</v>
      </c>
      <c r="H234">
        <f>_xlfn.XLOOKUP(content[[#This Row],[Reaction Type]],[1]ReactionTypes!$I$3:$I$18,[1]ReactionTypes!$K$3:$K$18)</f>
        <v>45</v>
      </c>
    </row>
    <row r="235" spans="1:8" x14ac:dyDescent="0.25">
      <c r="A235">
        <v>243</v>
      </c>
      <c r="B235" t="s">
        <v>268</v>
      </c>
      <c r="C235" t="s">
        <v>10</v>
      </c>
      <c r="D235" t="s">
        <v>32</v>
      </c>
      <c r="E235" t="str" cm="1">
        <f t="array" ref="E235">_xlfn.XLOOKUP(content[[#This Row],[Column1]],[1]!Reactions[Column1],[1]!Reactions[Reaction Type],[1]!Reactions[Datetime])</f>
        <v>love</v>
      </c>
      <c r="F235" s="1">
        <f>_xlfn.XLOOKUP(content[[#This Row],[Column1]],[1]!Reactions[Column1],[1]!Reactions[Datetime])</f>
        <v>44045.888888888891</v>
      </c>
      <c r="G235" t="str">
        <f>_xlfn.XLOOKUP(content[[#This Row],[Reaction Type]],[1]ReactionTypes!$I$3:$I$18,[1]ReactionTypes!$J$3:$J$18)</f>
        <v>positive</v>
      </c>
      <c r="H235">
        <f>_xlfn.XLOOKUP(content[[#This Row],[Reaction Type]],[1]ReactionTypes!$I$3:$I$18,[1]ReactionTypes!$K$3:$K$18)</f>
        <v>65</v>
      </c>
    </row>
    <row r="236" spans="1:8" x14ac:dyDescent="0.25">
      <c r="A236">
        <v>244</v>
      </c>
      <c r="B236" t="s">
        <v>269</v>
      </c>
      <c r="C236" t="s">
        <v>39</v>
      </c>
      <c r="D236" t="s">
        <v>35</v>
      </c>
      <c r="E236" t="str" cm="1">
        <f t="array" ref="E236">_xlfn.XLOOKUP(content[[#This Row],[Column1]],[1]!Reactions[Column1],[1]!Reactions[Reaction Type],[1]!Reactions[Datetime])</f>
        <v>scared</v>
      </c>
      <c r="F236" s="1">
        <f>_xlfn.XLOOKUP(content[[#This Row],[Column1]],[1]!Reactions[Column1],[1]!Reactions[Datetime])</f>
        <v>44135.906944444447</v>
      </c>
      <c r="G236" t="str">
        <f>_xlfn.XLOOKUP(content[[#This Row],[Reaction Type]],[1]ReactionTypes!$I$3:$I$18,[1]ReactionTypes!$J$3:$J$18)</f>
        <v>negative</v>
      </c>
      <c r="H236">
        <f>_xlfn.XLOOKUP(content[[#This Row],[Reaction Type]],[1]ReactionTypes!$I$3:$I$18,[1]ReactionTypes!$K$3:$K$18)</f>
        <v>15</v>
      </c>
    </row>
    <row r="237" spans="1:8" x14ac:dyDescent="0.25">
      <c r="A237">
        <v>245</v>
      </c>
      <c r="B237" t="s">
        <v>270</v>
      </c>
      <c r="C237" t="s">
        <v>10</v>
      </c>
      <c r="D237" t="s">
        <v>271</v>
      </c>
      <c r="E237" t="str" cm="1">
        <f t="array" ref="E237">_xlfn.XLOOKUP(content[[#This Row],[Column1]],[1]!Reactions[Column1],[1]!Reactions[Reaction Type],[1]!Reactions[Datetime])</f>
        <v>heart</v>
      </c>
      <c r="F237" s="1">
        <f>_xlfn.XLOOKUP(content[[#This Row],[Column1]],[1]!Reactions[Column1],[1]!Reactions[Datetime])</f>
        <v>44116.402777777781</v>
      </c>
      <c r="G237" t="str">
        <f>_xlfn.XLOOKUP(content[[#This Row],[Reaction Type]],[1]ReactionTypes!$I$3:$I$18,[1]ReactionTypes!$J$3:$J$18)</f>
        <v>positive</v>
      </c>
      <c r="H237">
        <f>_xlfn.XLOOKUP(content[[#This Row],[Reaction Type]],[1]ReactionTypes!$I$3:$I$18,[1]ReactionTypes!$K$3:$K$18)</f>
        <v>60</v>
      </c>
    </row>
    <row r="238" spans="1:8" x14ac:dyDescent="0.25">
      <c r="A238">
        <v>246</v>
      </c>
      <c r="B238" t="s">
        <v>272</v>
      </c>
      <c r="C238" t="s">
        <v>21</v>
      </c>
      <c r="D238" t="s">
        <v>34</v>
      </c>
      <c r="E238" t="str" cm="1">
        <f t="array" ref="E238">_xlfn.XLOOKUP(content[[#This Row],[Column1]],[1]!Reactions[Column1],[1]!Reactions[Reaction Type],[1]!Reactions[Datetime])</f>
        <v>want</v>
      </c>
      <c r="F238" s="1">
        <f>_xlfn.XLOOKUP(content[[#This Row],[Column1]],[1]!Reactions[Column1],[1]!Reactions[Datetime])</f>
        <v>44177.515277777777</v>
      </c>
      <c r="G238" t="str">
        <f>_xlfn.XLOOKUP(content[[#This Row],[Reaction Type]],[1]ReactionTypes!$I$3:$I$18,[1]ReactionTypes!$J$3:$J$18)</f>
        <v>positive</v>
      </c>
      <c r="H238">
        <f>_xlfn.XLOOKUP(content[[#This Row],[Reaction Type]],[1]ReactionTypes!$I$3:$I$18,[1]ReactionTypes!$K$3:$K$18)</f>
        <v>70</v>
      </c>
    </row>
    <row r="239" spans="1:8" x14ac:dyDescent="0.25">
      <c r="A239">
        <v>247</v>
      </c>
      <c r="B239" t="s">
        <v>273</v>
      </c>
      <c r="C239" t="s">
        <v>21</v>
      </c>
      <c r="D239" t="s">
        <v>31</v>
      </c>
      <c r="E239" t="str" cm="1">
        <f t="array" ref="E239">_xlfn.XLOOKUP(content[[#This Row],[Column1]],[1]!Reactions[Column1],[1]!Reactions[Reaction Type],[1]!Reactions[Datetime])</f>
        <v>like</v>
      </c>
      <c r="F239" s="1">
        <f>_xlfn.XLOOKUP(content[[#This Row],[Column1]],[1]!Reactions[Column1],[1]!Reactions[Datetime])</f>
        <v>44205.692361111112</v>
      </c>
      <c r="G239" t="str">
        <f>_xlfn.XLOOKUP(content[[#This Row],[Reaction Type]],[1]ReactionTypes!$I$3:$I$18,[1]ReactionTypes!$J$3:$J$18)</f>
        <v>positive</v>
      </c>
      <c r="H239">
        <f>_xlfn.XLOOKUP(content[[#This Row],[Reaction Type]],[1]ReactionTypes!$I$3:$I$18,[1]ReactionTypes!$K$3:$K$18)</f>
        <v>50</v>
      </c>
    </row>
    <row r="240" spans="1:8" x14ac:dyDescent="0.25">
      <c r="A240">
        <v>248</v>
      </c>
      <c r="B240" t="s">
        <v>274</v>
      </c>
      <c r="C240" t="s">
        <v>10</v>
      </c>
      <c r="D240" t="s">
        <v>32</v>
      </c>
      <c r="E240" t="str" cm="1">
        <f t="array" ref="E240">_xlfn.XLOOKUP(content[[#This Row],[Column1]],[1]!Reactions[Column1],[1]!Reactions[Reaction Type],[1]!Reactions[Datetime])</f>
        <v>hate</v>
      </c>
      <c r="F240" s="1">
        <f>_xlfn.XLOOKUP(content[[#This Row],[Column1]],[1]!Reactions[Column1],[1]!Reactions[Datetime])</f>
        <v>44066.193749999999</v>
      </c>
      <c r="G240" t="str">
        <f>_xlfn.XLOOKUP(content[[#This Row],[Reaction Type]],[1]ReactionTypes!$I$3:$I$18,[1]ReactionTypes!$J$3:$J$18)</f>
        <v>negative</v>
      </c>
      <c r="H240">
        <f>_xlfn.XLOOKUP(content[[#This Row],[Reaction Type]],[1]ReactionTypes!$I$3:$I$18,[1]ReactionTypes!$K$3:$K$18)</f>
        <v>5</v>
      </c>
    </row>
    <row r="241" spans="1:8" x14ac:dyDescent="0.25">
      <c r="A241">
        <v>249</v>
      </c>
      <c r="B241" t="s">
        <v>275</v>
      </c>
      <c r="C241" t="s">
        <v>21</v>
      </c>
      <c r="D241" t="s">
        <v>16</v>
      </c>
      <c r="E241" t="str" cm="1">
        <f t="array" ref="E241">_xlfn.XLOOKUP(content[[#This Row],[Column1]],[1]!Reactions[Column1],[1]!Reactions[Reaction Type],[1]!Reactions[Datetime])</f>
        <v>love</v>
      </c>
      <c r="F241" s="1">
        <f>_xlfn.XLOOKUP(content[[#This Row],[Column1]],[1]!Reactions[Column1],[1]!Reactions[Datetime])</f>
        <v>44187.180555555555</v>
      </c>
      <c r="G241" t="str">
        <f>_xlfn.XLOOKUP(content[[#This Row],[Reaction Type]],[1]ReactionTypes!$I$3:$I$18,[1]ReactionTypes!$J$3:$J$18)</f>
        <v>positive</v>
      </c>
      <c r="H241">
        <f>_xlfn.XLOOKUP(content[[#This Row],[Reaction Type]],[1]ReactionTypes!$I$3:$I$18,[1]ReactionTypes!$K$3:$K$18)</f>
        <v>65</v>
      </c>
    </row>
    <row r="242" spans="1:8" x14ac:dyDescent="0.25">
      <c r="A242">
        <v>250</v>
      </c>
      <c r="B242" t="s">
        <v>276</v>
      </c>
      <c r="C242" t="s">
        <v>21</v>
      </c>
      <c r="D242" t="s">
        <v>28</v>
      </c>
      <c r="E242" t="str" cm="1">
        <f t="array" ref="E242">_xlfn.XLOOKUP(content[[#This Row],[Column1]],[1]!Reactions[Column1],[1]!Reactions[Reaction Type],[1]!Reactions[Datetime])</f>
        <v>disgust</v>
      </c>
      <c r="F242" s="1">
        <f>_xlfn.XLOOKUP(content[[#This Row],[Column1]],[1]!Reactions[Column1],[1]!Reactions[Datetime])</f>
        <v>44142.367361111108</v>
      </c>
      <c r="G242" t="str">
        <f>_xlfn.XLOOKUP(content[[#This Row],[Reaction Type]],[1]ReactionTypes!$I$3:$I$18,[1]ReactionTypes!$J$3:$J$18)</f>
        <v>negative</v>
      </c>
      <c r="H242">
        <f>_xlfn.XLOOKUP(content[[#This Row],[Reaction Type]],[1]ReactionTypes!$I$3:$I$18,[1]ReactionTypes!$K$3:$K$18)</f>
        <v>0</v>
      </c>
    </row>
    <row r="243" spans="1:8" x14ac:dyDescent="0.25">
      <c r="A243">
        <v>251</v>
      </c>
      <c r="B243" t="s">
        <v>277</v>
      </c>
      <c r="C243" t="s">
        <v>10</v>
      </c>
      <c r="D243" t="s">
        <v>40</v>
      </c>
      <c r="E243" t="str" cm="1">
        <f t="array" ref="E243">_xlfn.XLOOKUP(content[[#This Row],[Column1]],[1]!Reactions[Column1],[1]!Reactions[Reaction Type],[1]!Reactions[Datetime])</f>
        <v>adore</v>
      </c>
      <c r="F243" s="1">
        <f>_xlfn.XLOOKUP(content[[#This Row],[Column1]],[1]!Reactions[Column1],[1]!Reactions[Datetime])</f>
        <v>44303.947916666664</v>
      </c>
      <c r="G243" t="str">
        <f>_xlfn.XLOOKUP(content[[#This Row],[Reaction Type]],[1]ReactionTypes!$I$3:$I$18,[1]ReactionTypes!$J$3:$J$18)</f>
        <v>positive</v>
      </c>
      <c r="H243">
        <f>_xlfn.XLOOKUP(content[[#This Row],[Reaction Type]],[1]ReactionTypes!$I$3:$I$18,[1]ReactionTypes!$K$3:$K$18)</f>
        <v>72</v>
      </c>
    </row>
    <row r="244" spans="1:8" x14ac:dyDescent="0.25">
      <c r="A244">
        <v>252</v>
      </c>
      <c r="B244" t="s">
        <v>278</v>
      </c>
      <c r="C244" t="s">
        <v>21</v>
      </c>
      <c r="D244" t="s">
        <v>37</v>
      </c>
      <c r="E244" t="str" cm="1">
        <f t="array" ref="E244">_xlfn.XLOOKUP(content[[#This Row],[Column1]],[1]!Reactions[Column1],[1]!Reactions[Reaction Type],[1]!Reactions[Datetime])</f>
        <v>scared</v>
      </c>
      <c r="F244" s="1">
        <f>_xlfn.XLOOKUP(content[[#This Row],[Column1]],[1]!Reactions[Column1],[1]!Reactions[Datetime])</f>
        <v>44307.01458333333</v>
      </c>
      <c r="G244" t="str">
        <f>_xlfn.XLOOKUP(content[[#This Row],[Reaction Type]],[1]ReactionTypes!$I$3:$I$18,[1]ReactionTypes!$J$3:$J$18)</f>
        <v>negative</v>
      </c>
      <c r="H244">
        <f>_xlfn.XLOOKUP(content[[#This Row],[Reaction Type]],[1]ReactionTypes!$I$3:$I$18,[1]ReactionTypes!$K$3:$K$18)</f>
        <v>15</v>
      </c>
    </row>
    <row r="245" spans="1:8" x14ac:dyDescent="0.25">
      <c r="A245">
        <v>253</v>
      </c>
      <c r="B245" t="s">
        <v>279</v>
      </c>
      <c r="C245" t="s">
        <v>24</v>
      </c>
      <c r="D245" t="s">
        <v>40</v>
      </c>
      <c r="E245" t="str" cm="1">
        <f t="array" ref="E245">_xlfn.XLOOKUP(content[[#This Row],[Column1]],[1]!Reactions[Column1],[1]!Reactions[Reaction Type],[1]!Reactions[Datetime])</f>
        <v>intrigued</v>
      </c>
      <c r="F245" s="1">
        <f>_xlfn.XLOOKUP(content[[#This Row],[Column1]],[1]!Reactions[Column1],[1]!Reactions[Datetime])</f>
        <v>44031.439583333333</v>
      </c>
      <c r="G245" t="str">
        <f>_xlfn.XLOOKUP(content[[#This Row],[Reaction Type]],[1]ReactionTypes!$I$3:$I$18,[1]ReactionTypes!$J$3:$J$18)</f>
        <v>positive</v>
      </c>
      <c r="H245">
        <f>_xlfn.XLOOKUP(content[[#This Row],[Reaction Type]],[1]ReactionTypes!$I$3:$I$18,[1]ReactionTypes!$K$3:$K$18)</f>
        <v>45</v>
      </c>
    </row>
    <row r="246" spans="1:8" x14ac:dyDescent="0.25">
      <c r="A246">
        <v>254</v>
      </c>
      <c r="B246" t="s">
        <v>280</v>
      </c>
      <c r="C246" t="s">
        <v>10</v>
      </c>
      <c r="D246" t="s">
        <v>35</v>
      </c>
      <c r="E246" t="str" cm="1">
        <f t="array" ref="E246">_xlfn.XLOOKUP(content[[#This Row],[Column1]],[1]!Reactions[Column1],[1]!Reactions[Reaction Type],[1]!Reactions[Datetime])</f>
        <v>intrigued</v>
      </c>
      <c r="F246" s="1">
        <f>_xlfn.XLOOKUP(content[[#This Row],[Column1]],[1]!Reactions[Column1],[1]!Reactions[Datetime])</f>
        <v>44018.088888888888</v>
      </c>
      <c r="G246" t="str">
        <f>_xlfn.XLOOKUP(content[[#This Row],[Reaction Type]],[1]ReactionTypes!$I$3:$I$18,[1]ReactionTypes!$J$3:$J$18)</f>
        <v>positive</v>
      </c>
      <c r="H246">
        <f>_xlfn.XLOOKUP(content[[#This Row],[Reaction Type]],[1]ReactionTypes!$I$3:$I$18,[1]ReactionTypes!$K$3:$K$18)</f>
        <v>45</v>
      </c>
    </row>
    <row r="247" spans="1:8" x14ac:dyDescent="0.25">
      <c r="A247">
        <v>255</v>
      </c>
      <c r="B247" t="s">
        <v>281</v>
      </c>
      <c r="C247" t="s">
        <v>21</v>
      </c>
      <c r="D247" t="s">
        <v>34</v>
      </c>
      <c r="E247" t="str" cm="1">
        <f t="array" ref="E247">_xlfn.XLOOKUP(content[[#This Row],[Column1]],[1]!Reactions[Column1],[1]!Reactions[Reaction Type],[1]!Reactions[Datetime])</f>
        <v>love</v>
      </c>
      <c r="F247" s="1">
        <f>_xlfn.XLOOKUP(content[[#This Row],[Column1]],[1]!Reactions[Column1],[1]!Reactions[Datetime])</f>
        <v>44281.237500000003</v>
      </c>
      <c r="G247" t="str">
        <f>_xlfn.XLOOKUP(content[[#This Row],[Reaction Type]],[1]ReactionTypes!$I$3:$I$18,[1]ReactionTypes!$J$3:$J$18)</f>
        <v>positive</v>
      </c>
      <c r="H247">
        <f>_xlfn.XLOOKUP(content[[#This Row],[Reaction Type]],[1]ReactionTypes!$I$3:$I$18,[1]ReactionTypes!$K$3:$K$18)</f>
        <v>65</v>
      </c>
    </row>
    <row r="248" spans="1:8" x14ac:dyDescent="0.25">
      <c r="A248">
        <v>258</v>
      </c>
      <c r="B248" t="s">
        <v>282</v>
      </c>
      <c r="C248" t="s">
        <v>24</v>
      </c>
      <c r="D248" t="s">
        <v>37</v>
      </c>
      <c r="E248" t="str" cm="1">
        <f t="array" ref="E248">_xlfn.XLOOKUP(content[[#This Row],[Column1]],[1]!Reactions[Column1],[1]!Reactions[Reaction Type],[1]!Reactions[Datetime])</f>
        <v>cherish</v>
      </c>
      <c r="F248" s="1">
        <f>_xlfn.XLOOKUP(content[[#This Row],[Column1]],[1]!Reactions[Column1],[1]!Reactions[Datetime])</f>
        <v>44087.474999999999</v>
      </c>
      <c r="G248" t="str">
        <f>_xlfn.XLOOKUP(content[[#This Row],[Reaction Type]],[1]ReactionTypes!$I$3:$I$18,[1]ReactionTypes!$J$3:$J$18)</f>
        <v>positive</v>
      </c>
      <c r="H248">
        <f>_xlfn.XLOOKUP(content[[#This Row],[Reaction Type]],[1]ReactionTypes!$I$3:$I$18,[1]ReactionTypes!$K$3:$K$18)</f>
        <v>70</v>
      </c>
    </row>
    <row r="249" spans="1:8" x14ac:dyDescent="0.25">
      <c r="A249">
        <v>259</v>
      </c>
      <c r="B249" t="s">
        <v>283</v>
      </c>
      <c r="C249" t="s">
        <v>21</v>
      </c>
      <c r="D249" t="s">
        <v>32</v>
      </c>
      <c r="E249" t="str" cm="1">
        <f t="array" ref="E249">_xlfn.XLOOKUP(content[[#This Row],[Column1]],[1]!Reactions[Column1],[1]!Reactions[Reaction Type],[1]!Reactions[Datetime])</f>
        <v>worried</v>
      </c>
      <c r="F249" s="1">
        <f>_xlfn.XLOOKUP(content[[#This Row],[Column1]],[1]!Reactions[Column1],[1]!Reactions[Datetime])</f>
        <v>44224.879166666666</v>
      </c>
      <c r="G249" t="str">
        <f>_xlfn.XLOOKUP(content[[#This Row],[Reaction Type]],[1]ReactionTypes!$I$3:$I$18,[1]ReactionTypes!$J$3:$J$18)</f>
        <v>negative</v>
      </c>
      <c r="H249">
        <f>_xlfn.XLOOKUP(content[[#This Row],[Reaction Type]],[1]ReactionTypes!$I$3:$I$18,[1]ReactionTypes!$K$3:$K$18)</f>
        <v>12</v>
      </c>
    </row>
    <row r="250" spans="1:8" x14ac:dyDescent="0.25">
      <c r="A250">
        <v>260</v>
      </c>
      <c r="B250" t="s">
        <v>284</v>
      </c>
      <c r="C250" t="s">
        <v>24</v>
      </c>
      <c r="D250" t="s">
        <v>28</v>
      </c>
      <c r="E250" t="str" cm="1">
        <f t="array" ref="E250">_xlfn.XLOOKUP(content[[#This Row],[Column1]],[1]!Reactions[Column1],[1]!Reactions[Reaction Type],[1]!Reactions[Datetime])</f>
        <v>indifferent</v>
      </c>
      <c r="F250" s="1">
        <f>_xlfn.XLOOKUP(content[[#This Row],[Column1]],[1]!Reactions[Column1],[1]!Reactions[Datetime])</f>
        <v>44216.052083333336</v>
      </c>
      <c r="G250" t="str">
        <f>_xlfn.XLOOKUP(content[[#This Row],[Reaction Type]],[1]ReactionTypes!$I$3:$I$18,[1]ReactionTypes!$J$3:$J$18)</f>
        <v>neutral</v>
      </c>
      <c r="H250">
        <f>_xlfn.XLOOKUP(content[[#This Row],[Reaction Type]],[1]ReactionTypes!$I$3:$I$18,[1]ReactionTypes!$K$3:$K$18)</f>
        <v>20</v>
      </c>
    </row>
    <row r="251" spans="1:8" x14ac:dyDescent="0.25">
      <c r="A251">
        <v>261</v>
      </c>
      <c r="B251" t="s">
        <v>285</v>
      </c>
      <c r="C251" t="s">
        <v>21</v>
      </c>
      <c r="D251" t="s">
        <v>25</v>
      </c>
      <c r="E251" t="str" cm="1">
        <f t="array" ref="E251">_xlfn.XLOOKUP(content[[#This Row],[Column1]],[1]!Reactions[Column1],[1]!Reactions[Reaction Type],[1]!Reactions[Datetime])</f>
        <v>super love</v>
      </c>
      <c r="F251" s="1">
        <f>_xlfn.XLOOKUP(content[[#This Row],[Column1]],[1]!Reactions[Column1],[1]!Reactions[Datetime])</f>
        <v>44077.052083333336</v>
      </c>
      <c r="G251" t="str">
        <f>_xlfn.XLOOKUP(content[[#This Row],[Reaction Type]],[1]ReactionTypes!$I$3:$I$18,[1]ReactionTypes!$J$3:$J$18)</f>
        <v>positive</v>
      </c>
      <c r="H251">
        <f>_xlfn.XLOOKUP(content[[#This Row],[Reaction Type]],[1]ReactionTypes!$I$3:$I$18,[1]ReactionTypes!$K$3:$K$18)</f>
        <v>75</v>
      </c>
    </row>
    <row r="252" spans="1:8" x14ac:dyDescent="0.25">
      <c r="A252">
        <v>262</v>
      </c>
      <c r="B252" t="s">
        <v>286</v>
      </c>
      <c r="C252" t="s">
        <v>10</v>
      </c>
      <c r="D252" t="s">
        <v>28</v>
      </c>
      <c r="E252" t="str" cm="1">
        <f t="array" ref="E252">_xlfn.XLOOKUP(content[[#This Row],[Column1]],[1]!Reactions[Column1],[1]!Reactions[Reaction Type],[1]!Reactions[Datetime])</f>
        <v>worried</v>
      </c>
      <c r="F252" s="1">
        <f>_xlfn.XLOOKUP(content[[#This Row],[Column1]],[1]!Reactions[Column1],[1]!Reactions[Datetime])</f>
        <v>44205.448611111111</v>
      </c>
      <c r="G252" t="str">
        <f>_xlfn.XLOOKUP(content[[#This Row],[Reaction Type]],[1]ReactionTypes!$I$3:$I$18,[1]ReactionTypes!$J$3:$J$18)</f>
        <v>negative</v>
      </c>
      <c r="H252">
        <f>_xlfn.XLOOKUP(content[[#This Row],[Reaction Type]],[1]ReactionTypes!$I$3:$I$18,[1]ReactionTypes!$K$3:$K$18)</f>
        <v>12</v>
      </c>
    </row>
    <row r="253" spans="1:8" x14ac:dyDescent="0.25">
      <c r="A253">
        <v>263</v>
      </c>
      <c r="B253" t="s">
        <v>287</v>
      </c>
      <c r="C253" t="s">
        <v>10</v>
      </c>
      <c r="D253" t="s">
        <v>35</v>
      </c>
      <c r="E253" t="str" cm="1">
        <f t="array" ref="E253">_xlfn.XLOOKUP(content[[#This Row],[Column1]],[1]!Reactions[Column1],[1]!Reactions[Reaction Type],[1]!Reactions[Datetime])</f>
        <v>indifferent</v>
      </c>
      <c r="F253" s="1">
        <f>_xlfn.XLOOKUP(content[[#This Row],[Column1]],[1]!Reactions[Column1],[1]!Reactions[Datetime])</f>
        <v>44093.936805555553</v>
      </c>
      <c r="G253" t="str">
        <f>_xlfn.XLOOKUP(content[[#This Row],[Reaction Type]],[1]ReactionTypes!$I$3:$I$18,[1]ReactionTypes!$J$3:$J$18)</f>
        <v>neutral</v>
      </c>
      <c r="H253">
        <f>_xlfn.XLOOKUP(content[[#This Row],[Reaction Type]],[1]ReactionTypes!$I$3:$I$18,[1]ReactionTypes!$K$3:$K$18)</f>
        <v>20</v>
      </c>
    </row>
    <row r="254" spans="1:8" x14ac:dyDescent="0.25">
      <c r="A254">
        <v>264</v>
      </c>
      <c r="B254" t="s">
        <v>288</v>
      </c>
      <c r="C254" t="s">
        <v>39</v>
      </c>
      <c r="D254" t="s">
        <v>26</v>
      </c>
      <c r="E254" t="str" cm="1">
        <f t="array" ref="E254">_xlfn.XLOOKUP(content[[#This Row],[Column1]],[1]!Reactions[Column1],[1]!Reactions[Reaction Type],[1]!Reactions[Datetime])</f>
        <v>super love</v>
      </c>
      <c r="F254" s="1">
        <f>_xlfn.XLOOKUP(content[[#This Row],[Column1]],[1]!Reactions[Column1],[1]!Reactions[Datetime])</f>
        <v>44345.306250000001</v>
      </c>
      <c r="G254" t="str">
        <f>_xlfn.XLOOKUP(content[[#This Row],[Reaction Type]],[1]ReactionTypes!$I$3:$I$18,[1]ReactionTypes!$J$3:$J$18)</f>
        <v>positive</v>
      </c>
      <c r="H254">
        <f>_xlfn.XLOOKUP(content[[#This Row],[Reaction Type]],[1]ReactionTypes!$I$3:$I$18,[1]ReactionTypes!$K$3:$K$18)</f>
        <v>75</v>
      </c>
    </row>
    <row r="255" spans="1:8" x14ac:dyDescent="0.25">
      <c r="A255">
        <v>265</v>
      </c>
      <c r="B255" t="s">
        <v>289</v>
      </c>
      <c r="C255" t="s">
        <v>21</v>
      </c>
      <c r="D255" t="s">
        <v>22</v>
      </c>
      <c r="E255" t="str" cm="1">
        <f t="array" ref="E255">_xlfn.XLOOKUP(content[[#This Row],[Column1]],[1]!Reactions[Column1],[1]!Reactions[Reaction Type],[1]!Reactions[Datetime])</f>
        <v>worried</v>
      </c>
      <c r="F255" s="1">
        <f>_xlfn.XLOOKUP(content[[#This Row],[Column1]],[1]!Reactions[Column1],[1]!Reactions[Datetime])</f>
        <v>44331.794444444444</v>
      </c>
      <c r="G255" t="str">
        <f>_xlfn.XLOOKUP(content[[#This Row],[Reaction Type]],[1]ReactionTypes!$I$3:$I$18,[1]ReactionTypes!$J$3:$J$18)</f>
        <v>negative</v>
      </c>
      <c r="H255">
        <f>_xlfn.XLOOKUP(content[[#This Row],[Reaction Type]],[1]ReactionTypes!$I$3:$I$18,[1]ReactionTypes!$K$3:$K$18)</f>
        <v>12</v>
      </c>
    </row>
    <row r="256" spans="1:8" x14ac:dyDescent="0.25">
      <c r="A256">
        <v>266</v>
      </c>
      <c r="B256" t="s">
        <v>290</v>
      </c>
      <c r="C256" t="s">
        <v>21</v>
      </c>
      <c r="D256" t="s">
        <v>35</v>
      </c>
      <c r="E256" t="str" cm="1">
        <f t="array" ref="E256">_xlfn.XLOOKUP(content[[#This Row],[Column1]],[1]!Reactions[Column1],[1]!Reactions[Reaction Type],[1]!Reactions[Datetime])</f>
        <v>intrigued</v>
      </c>
      <c r="F256" s="1">
        <f>_xlfn.XLOOKUP(content[[#This Row],[Column1]],[1]!Reactions[Column1],[1]!Reactions[Datetime])</f>
        <v>44058.518750000003</v>
      </c>
      <c r="G256" t="str">
        <f>_xlfn.XLOOKUP(content[[#This Row],[Reaction Type]],[1]ReactionTypes!$I$3:$I$18,[1]ReactionTypes!$J$3:$J$18)</f>
        <v>positive</v>
      </c>
      <c r="H256">
        <f>_xlfn.XLOOKUP(content[[#This Row],[Reaction Type]],[1]ReactionTypes!$I$3:$I$18,[1]ReactionTypes!$K$3:$K$18)</f>
        <v>45</v>
      </c>
    </row>
    <row r="257" spans="1:8" x14ac:dyDescent="0.25">
      <c r="A257">
        <v>267</v>
      </c>
      <c r="B257" t="s">
        <v>291</v>
      </c>
      <c r="C257" t="s">
        <v>39</v>
      </c>
      <c r="D257" t="s">
        <v>26</v>
      </c>
      <c r="E257" t="str" cm="1">
        <f t="array" ref="E257">_xlfn.XLOOKUP(content[[#This Row],[Column1]],[1]!Reactions[Column1],[1]!Reactions[Reaction Type],[1]!Reactions[Datetime])</f>
        <v>disgust</v>
      </c>
      <c r="F257" s="1">
        <f>_xlfn.XLOOKUP(content[[#This Row],[Column1]],[1]!Reactions[Column1],[1]!Reactions[Datetime])</f>
        <v>44286.660416666666</v>
      </c>
      <c r="G257" t="str">
        <f>_xlfn.XLOOKUP(content[[#This Row],[Reaction Type]],[1]ReactionTypes!$I$3:$I$18,[1]ReactionTypes!$J$3:$J$18)</f>
        <v>negative</v>
      </c>
      <c r="H257">
        <f>_xlfn.XLOOKUP(content[[#This Row],[Reaction Type]],[1]ReactionTypes!$I$3:$I$18,[1]ReactionTypes!$K$3:$K$18)</f>
        <v>0</v>
      </c>
    </row>
    <row r="258" spans="1:8" x14ac:dyDescent="0.25">
      <c r="A258">
        <v>268</v>
      </c>
      <c r="B258" t="s">
        <v>292</v>
      </c>
      <c r="C258" t="s">
        <v>39</v>
      </c>
      <c r="D258" t="s">
        <v>16</v>
      </c>
      <c r="E258" t="str" cm="1">
        <f t="array" ref="E258">_xlfn.XLOOKUP(content[[#This Row],[Column1]],[1]!Reactions[Column1],[1]!Reactions[Reaction Type],[1]!Reactions[Datetime])</f>
        <v>peeking</v>
      </c>
      <c r="F258" s="1">
        <f>_xlfn.XLOOKUP(content[[#This Row],[Column1]],[1]!Reactions[Column1],[1]!Reactions[Datetime])</f>
        <v>44242.147222222222</v>
      </c>
      <c r="G258" t="str">
        <f>_xlfn.XLOOKUP(content[[#This Row],[Reaction Type]],[1]ReactionTypes!$I$3:$I$18,[1]ReactionTypes!$J$3:$J$18)</f>
        <v>neutral</v>
      </c>
      <c r="H258">
        <f>_xlfn.XLOOKUP(content[[#This Row],[Reaction Type]],[1]ReactionTypes!$I$3:$I$18,[1]ReactionTypes!$K$3:$K$18)</f>
        <v>35</v>
      </c>
    </row>
    <row r="259" spans="1:8" x14ac:dyDescent="0.25">
      <c r="A259">
        <v>269</v>
      </c>
      <c r="B259" t="s">
        <v>293</v>
      </c>
      <c r="C259" t="s">
        <v>24</v>
      </c>
      <c r="D259" t="s">
        <v>47</v>
      </c>
      <c r="E259" t="str" cm="1">
        <f t="array" ref="E259">_xlfn.XLOOKUP(content[[#This Row],[Column1]],[1]!Reactions[Column1],[1]!Reactions[Reaction Type],[1]!Reactions[Datetime])</f>
        <v>scared</v>
      </c>
      <c r="F259" s="1">
        <f>_xlfn.XLOOKUP(content[[#This Row],[Column1]],[1]!Reactions[Column1],[1]!Reactions[Datetime])</f>
        <v>44284.793749999997</v>
      </c>
      <c r="G259" t="str">
        <f>_xlfn.XLOOKUP(content[[#This Row],[Reaction Type]],[1]ReactionTypes!$I$3:$I$18,[1]ReactionTypes!$J$3:$J$18)</f>
        <v>negative</v>
      </c>
      <c r="H259">
        <f>_xlfn.XLOOKUP(content[[#This Row],[Reaction Type]],[1]ReactionTypes!$I$3:$I$18,[1]ReactionTypes!$K$3:$K$18)</f>
        <v>15</v>
      </c>
    </row>
    <row r="260" spans="1:8" x14ac:dyDescent="0.25">
      <c r="A260">
        <v>270</v>
      </c>
      <c r="B260" t="s">
        <v>294</v>
      </c>
      <c r="C260" t="s">
        <v>24</v>
      </c>
      <c r="D260" t="s">
        <v>26</v>
      </c>
      <c r="E260" t="str" cm="1">
        <f t="array" ref="E260">_xlfn.XLOOKUP(content[[#This Row],[Column1]],[1]!Reactions[Column1],[1]!Reactions[Reaction Type],[1]!Reactions[Datetime])</f>
        <v>scared</v>
      </c>
      <c r="F260" s="1">
        <f>_xlfn.XLOOKUP(content[[#This Row],[Column1]],[1]!Reactions[Column1],[1]!Reactions[Datetime])</f>
        <v>44041.444444444445</v>
      </c>
      <c r="G260" t="str">
        <f>_xlfn.XLOOKUP(content[[#This Row],[Reaction Type]],[1]ReactionTypes!$I$3:$I$18,[1]ReactionTypes!$J$3:$J$18)</f>
        <v>negative</v>
      </c>
      <c r="H260">
        <f>_xlfn.XLOOKUP(content[[#This Row],[Reaction Type]],[1]ReactionTypes!$I$3:$I$18,[1]ReactionTypes!$K$3:$K$18)</f>
        <v>15</v>
      </c>
    </row>
    <row r="261" spans="1:8" x14ac:dyDescent="0.25">
      <c r="A261">
        <v>271</v>
      </c>
      <c r="B261" t="s">
        <v>295</v>
      </c>
      <c r="C261" t="s">
        <v>10</v>
      </c>
      <c r="D261" t="s">
        <v>25</v>
      </c>
      <c r="E261" t="str" cm="1">
        <f t="array" ref="E261">_xlfn.XLOOKUP(content[[#This Row],[Column1]],[1]!Reactions[Column1],[1]!Reactions[Reaction Type],[1]!Reactions[Datetime])</f>
        <v>hate</v>
      </c>
      <c r="F261" s="1">
        <f>_xlfn.XLOOKUP(content[[#This Row],[Column1]],[1]!Reactions[Column1],[1]!Reactions[Datetime])</f>
        <v>44324.574305555558</v>
      </c>
      <c r="G261" t="str">
        <f>_xlfn.XLOOKUP(content[[#This Row],[Reaction Type]],[1]ReactionTypes!$I$3:$I$18,[1]ReactionTypes!$J$3:$J$18)</f>
        <v>negative</v>
      </c>
      <c r="H261">
        <f>_xlfn.XLOOKUP(content[[#This Row],[Reaction Type]],[1]ReactionTypes!$I$3:$I$18,[1]ReactionTypes!$K$3:$K$18)</f>
        <v>5</v>
      </c>
    </row>
    <row r="262" spans="1:8" x14ac:dyDescent="0.25">
      <c r="A262">
        <v>272</v>
      </c>
      <c r="B262" t="s">
        <v>296</v>
      </c>
      <c r="C262" t="s">
        <v>39</v>
      </c>
      <c r="D262" t="s">
        <v>11</v>
      </c>
      <c r="E262" t="str" cm="1">
        <f t="array" ref="E262">_xlfn.XLOOKUP(content[[#This Row],[Column1]],[1]!Reactions[Column1],[1]!Reactions[Reaction Type],[1]!Reactions[Datetime])</f>
        <v>heart</v>
      </c>
      <c r="F262" s="1">
        <f>_xlfn.XLOOKUP(content[[#This Row],[Column1]],[1]!Reactions[Column1],[1]!Reactions[Datetime])</f>
        <v>44141.10833333333</v>
      </c>
      <c r="G262" t="str">
        <f>_xlfn.XLOOKUP(content[[#This Row],[Reaction Type]],[1]ReactionTypes!$I$3:$I$18,[1]ReactionTypes!$J$3:$J$18)</f>
        <v>positive</v>
      </c>
      <c r="H262">
        <f>_xlfn.XLOOKUP(content[[#This Row],[Reaction Type]],[1]ReactionTypes!$I$3:$I$18,[1]ReactionTypes!$K$3:$K$18)</f>
        <v>60</v>
      </c>
    </row>
    <row r="263" spans="1:8" x14ac:dyDescent="0.25">
      <c r="A263">
        <v>273</v>
      </c>
      <c r="B263" t="s">
        <v>297</v>
      </c>
      <c r="C263" t="s">
        <v>39</v>
      </c>
      <c r="D263" t="s">
        <v>22</v>
      </c>
      <c r="E263" t="str" cm="1">
        <f t="array" ref="E263">_xlfn.XLOOKUP(content[[#This Row],[Column1]],[1]!Reactions[Column1],[1]!Reactions[Reaction Type],[1]!Reactions[Datetime])</f>
        <v>super love</v>
      </c>
      <c r="F263" s="1">
        <f>_xlfn.XLOOKUP(content[[#This Row],[Column1]],[1]!Reactions[Column1],[1]!Reactions[Datetime])</f>
        <v>44037.688194444447</v>
      </c>
      <c r="G263" t="str">
        <f>_xlfn.XLOOKUP(content[[#This Row],[Reaction Type]],[1]ReactionTypes!$I$3:$I$18,[1]ReactionTypes!$J$3:$J$18)</f>
        <v>positive</v>
      </c>
      <c r="H263">
        <f>_xlfn.XLOOKUP(content[[#This Row],[Reaction Type]],[1]ReactionTypes!$I$3:$I$18,[1]ReactionTypes!$K$3:$K$18)</f>
        <v>75</v>
      </c>
    </row>
    <row r="264" spans="1:8" x14ac:dyDescent="0.25">
      <c r="A264">
        <v>274</v>
      </c>
      <c r="B264" t="s">
        <v>298</v>
      </c>
      <c r="C264" t="s">
        <v>24</v>
      </c>
      <c r="D264" t="s">
        <v>47</v>
      </c>
      <c r="E264" t="str" cm="1">
        <f t="array" ref="E264">_xlfn.XLOOKUP(content[[#This Row],[Column1]],[1]!Reactions[Column1],[1]!Reactions[Reaction Type],[1]!Reactions[Datetime])</f>
        <v>worried</v>
      </c>
      <c r="F264" s="1">
        <f>_xlfn.XLOOKUP(content[[#This Row],[Column1]],[1]!Reactions[Column1],[1]!Reactions[Datetime])</f>
        <v>44169.038888888892</v>
      </c>
      <c r="G264" t="str">
        <f>_xlfn.XLOOKUP(content[[#This Row],[Reaction Type]],[1]ReactionTypes!$I$3:$I$18,[1]ReactionTypes!$J$3:$J$18)</f>
        <v>negative</v>
      </c>
      <c r="H264">
        <f>_xlfn.XLOOKUP(content[[#This Row],[Reaction Type]],[1]ReactionTypes!$I$3:$I$18,[1]ReactionTypes!$K$3:$K$18)</f>
        <v>12</v>
      </c>
    </row>
    <row r="265" spans="1:8" x14ac:dyDescent="0.25">
      <c r="A265">
        <v>275</v>
      </c>
      <c r="B265" t="s">
        <v>299</v>
      </c>
      <c r="C265" t="s">
        <v>10</v>
      </c>
      <c r="D265" t="s">
        <v>37</v>
      </c>
      <c r="E265" t="str" cm="1">
        <f t="array" ref="E265">_xlfn.XLOOKUP(content[[#This Row],[Column1]],[1]!Reactions[Column1],[1]!Reactions[Reaction Type],[1]!Reactions[Datetime])</f>
        <v>super love</v>
      </c>
      <c r="F265" s="1">
        <f>_xlfn.XLOOKUP(content[[#This Row],[Column1]],[1]!Reactions[Column1],[1]!Reactions[Datetime])</f>
        <v>44096.088888888888</v>
      </c>
      <c r="G265" t="str">
        <f>_xlfn.XLOOKUP(content[[#This Row],[Reaction Type]],[1]ReactionTypes!$I$3:$I$18,[1]ReactionTypes!$J$3:$J$18)</f>
        <v>positive</v>
      </c>
      <c r="H265">
        <f>_xlfn.XLOOKUP(content[[#This Row],[Reaction Type]],[1]ReactionTypes!$I$3:$I$18,[1]ReactionTypes!$K$3:$K$18)</f>
        <v>75</v>
      </c>
    </row>
    <row r="266" spans="1:8" x14ac:dyDescent="0.25">
      <c r="A266">
        <v>276</v>
      </c>
      <c r="B266" s="15" t="s">
        <v>300</v>
      </c>
      <c r="C266" t="s">
        <v>10</v>
      </c>
      <c r="D266" t="s">
        <v>31</v>
      </c>
      <c r="E266" t="str" cm="1">
        <f t="array" ref="E266">_xlfn.XLOOKUP(content[[#This Row],[Column1]],[1]!Reactions[Column1],[1]!Reactions[Reaction Type],[1]!Reactions[Datetime])</f>
        <v>hate</v>
      </c>
      <c r="F266" s="1">
        <f>_xlfn.XLOOKUP(content[[#This Row],[Column1]],[1]!Reactions[Column1],[1]!Reactions[Datetime])</f>
        <v>44017.243055555555</v>
      </c>
      <c r="G266" t="str">
        <f>_xlfn.XLOOKUP(content[[#This Row],[Reaction Type]],[1]ReactionTypes!$I$3:$I$18,[1]ReactionTypes!$J$3:$J$18)</f>
        <v>negative</v>
      </c>
      <c r="H266">
        <f>_xlfn.XLOOKUP(content[[#This Row],[Reaction Type]],[1]ReactionTypes!$I$3:$I$18,[1]ReactionTypes!$K$3:$K$18)</f>
        <v>5</v>
      </c>
    </row>
    <row r="267" spans="1:8" x14ac:dyDescent="0.25">
      <c r="A267">
        <v>277</v>
      </c>
      <c r="B267" t="s">
        <v>301</v>
      </c>
      <c r="C267" t="s">
        <v>39</v>
      </c>
      <c r="D267" t="s">
        <v>32</v>
      </c>
      <c r="E267" t="str" cm="1">
        <f t="array" ref="E267">_xlfn.XLOOKUP(content[[#This Row],[Column1]],[1]!Reactions[Column1],[1]!Reactions[Reaction Type],[1]!Reactions[Datetime])</f>
        <v>want</v>
      </c>
      <c r="F267" s="1">
        <f>_xlfn.XLOOKUP(content[[#This Row],[Column1]],[1]!Reactions[Column1],[1]!Reactions[Datetime])</f>
        <v>44124.507638888892</v>
      </c>
      <c r="G267" t="str">
        <f>_xlfn.XLOOKUP(content[[#This Row],[Reaction Type]],[1]ReactionTypes!$I$3:$I$18,[1]ReactionTypes!$J$3:$J$18)</f>
        <v>positive</v>
      </c>
      <c r="H267">
        <f>_xlfn.XLOOKUP(content[[#This Row],[Reaction Type]],[1]ReactionTypes!$I$3:$I$18,[1]ReactionTypes!$K$3:$K$18)</f>
        <v>70</v>
      </c>
    </row>
    <row r="268" spans="1:8" x14ac:dyDescent="0.25">
      <c r="A268">
        <v>278</v>
      </c>
      <c r="B268" t="s">
        <v>302</v>
      </c>
      <c r="C268" t="s">
        <v>24</v>
      </c>
      <c r="D268" t="s">
        <v>47</v>
      </c>
      <c r="E268" t="str" cm="1">
        <f t="array" ref="E268">_xlfn.XLOOKUP(content[[#This Row],[Column1]],[1]!Reactions[Column1],[1]!Reactions[Reaction Type],[1]!Reactions[Datetime])</f>
        <v>heart</v>
      </c>
      <c r="F268" s="1">
        <f>_xlfn.XLOOKUP(content[[#This Row],[Column1]],[1]!Reactions[Column1],[1]!Reactions[Datetime])</f>
        <v>44207.251388888886</v>
      </c>
      <c r="G268" t="str">
        <f>_xlfn.XLOOKUP(content[[#This Row],[Reaction Type]],[1]ReactionTypes!$I$3:$I$18,[1]ReactionTypes!$J$3:$J$18)</f>
        <v>positive</v>
      </c>
      <c r="H268">
        <f>_xlfn.XLOOKUP(content[[#This Row],[Reaction Type]],[1]ReactionTypes!$I$3:$I$18,[1]ReactionTypes!$K$3:$K$18)</f>
        <v>60</v>
      </c>
    </row>
    <row r="269" spans="1:8" x14ac:dyDescent="0.25">
      <c r="A269">
        <v>279</v>
      </c>
      <c r="B269" t="s">
        <v>303</v>
      </c>
      <c r="C269" t="s">
        <v>10</v>
      </c>
      <c r="D269" t="s">
        <v>32</v>
      </c>
      <c r="E269" t="str" cm="1">
        <f t="array" ref="E269">_xlfn.XLOOKUP(content[[#This Row],[Column1]],[1]!Reactions[Column1],[1]!Reactions[Reaction Type],[1]!Reactions[Datetime])</f>
        <v>want</v>
      </c>
      <c r="F269" s="1">
        <f>_xlfn.XLOOKUP(content[[#This Row],[Column1]],[1]!Reactions[Column1],[1]!Reactions[Datetime])</f>
        <v>44255.32708333333</v>
      </c>
      <c r="G269" t="str">
        <f>_xlfn.XLOOKUP(content[[#This Row],[Reaction Type]],[1]ReactionTypes!$I$3:$I$18,[1]ReactionTypes!$J$3:$J$18)</f>
        <v>positive</v>
      </c>
      <c r="H269">
        <f>_xlfn.XLOOKUP(content[[#This Row],[Reaction Type]],[1]ReactionTypes!$I$3:$I$18,[1]ReactionTypes!$K$3:$K$18)</f>
        <v>70</v>
      </c>
    </row>
    <row r="270" spans="1:8" x14ac:dyDescent="0.25">
      <c r="A270">
        <v>280</v>
      </c>
      <c r="B270" t="s">
        <v>304</v>
      </c>
      <c r="C270" t="s">
        <v>21</v>
      </c>
      <c r="D270" t="s">
        <v>100</v>
      </c>
      <c r="E270" t="str" cm="1">
        <f t="array" ref="E270">_xlfn.XLOOKUP(content[[#This Row],[Column1]],[1]!Reactions[Column1],[1]!Reactions[Reaction Type],[1]!Reactions[Datetime])</f>
        <v>intrigued</v>
      </c>
      <c r="F270" s="1">
        <f>_xlfn.XLOOKUP(content[[#This Row],[Column1]],[1]!Reactions[Column1],[1]!Reactions[Datetime])</f>
        <v>44171.572916666664</v>
      </c>
      <c r="G270" t="str">
        <f>_xlfn.XLOOKUP(content[[#This Row],[Reaction Type]],[1]ReactionTypes!$I$3:$I$18,[1]ReactionTypes!$J$3:$J$18)</f>
        <v>positive</v>
      </c>
      <c r="H270">
        <f>_xlfn.XLOOKUP(content[[#This Row],[Reaction Type]],[1]ReactionTypes!$I$3:$I$18,[1]ReactionTypes!$K$3:$K$18)</f>
        <v>45</v>
      </c>
    </row>
    <row r="271" spans="1:8" x14ac:dyDescent="0.25">
      <c r="A271">
        <v>281</v>
      </c>
      <c r="B271" t="s">
        <v>305</v>
      </c>
      <c r="C271" t="s">
        <v>10</v>
      </c>
      <c r="D271" t="s">
        <v>25</v>
      </c>
      <c r="E271" t="str" cm="1">
        <f t="array" ref="E271">_xlfn.XLOOKUP(content[[#This Row],[Column1]],[1]!Reactions[Column1],[1]!Reactions[Reaction Type],[1]!Reactions[Datetime])</f>
        <v>peeking</v>
      </c>
      <c r="F271" s="1">
        <f>_xlfn.XLOOKUP(content[[#This Row],[Column1]],[1]!Reactions[Column1],[1]!Reactions[Datetime])</f>
        <v>44321.412499999999</v>
      </c>
      <c r="G271" t="str">
        <f>_xlfn.XLOOKUP(content[[#This Row],[Reaction Type]],[1]ReactionTypes!$I$3:$I$18,[1]ReactionTypes!$J$3:$J$18)</f>
        <v>neutral</v>
      </c>
      <c r="H271">
        <f>_xlfn.XLOOKUP(content[[#This Row],[Reaction Type]],[1]ReactionTypes!$I$3:$I$18,[1]ReactionTypes!$K$3:$K$18)</f>
        <v>35</v>
      </c>
    </row>
    <row r="272" spans="1:8" x14ac:dyDescent="0.25">
      <c r="A272">
        <v>282</v>
      </c>
      <c r="B272" t="s">
        <v>306</v>
      </c>
      <c r="C272" t="s">
        <v>39</v>
      </c>
      <c r="D272" t="s">
        <v>42</v>
      </c>
      <c r="E272" t="str" cm="1">
        <f t="array" ref="E272">_xlfn.XLOOKUP(content[[#This Row],[Column1]],[1]!Reactions[Column1],[1]!Reactions[Reaction Type],[1]!Reactions[Datetime])</f>
        <v>interested</v>
      </c>
      <c r="F272" s="1">
        <f>_xlfn.XLOOKUP(content[[#This Row],[Column1]],[1]!Reactions[Column1],[1]!Reactions[Datetime])</f>
        <v>44070.775000000001</v>
      </c>
      <c r="G272" t="str">
        <f>_xlfn.XLOOKUP(content[[#This Row],[Reaction Type]],[1]ReactionTypes!$I$3:$I$18,[1]ReactionTypes!$J$3:$J$18)</f>
        <v>positive</v>
      </c>
      <c r="H272">
        <f>_xlfn.XLOOKUP(content[[#This Row],[Reaction Type]],[1]ReactionTypes!$I$3:$I$18,[1]ReactionTypes!$K$3:$K$18)</f>
        <v>30</v>
      </c>
    </row>
    <row r="273" spans="1:8" x14ac:dyDescent="0.25">
      <c r="A273">
        <v>283</v>
      </c>
      <c r="B273" t="s">
        <v>307</v>
      </c>
      <c r="C273" t="s">
        <v>39</v>
      </c>
      <c r="D273" t="s">
        <v>34</v>
      </c>
      <c r="E273" t="str" cm="1">
        <f t="array" ref="E273">_xlfn.XLOOKUP(content[[#This Row],[Column1]],[1]!Reactions[Column1],[1]!Reactions[Reaction Type],[1]!Reactions[Datetime])</f>
        <v>heart</v>
      </c>
      <c r="F273" s="1">
        <f>_xlfn.XLOOKUP(content[[#This Row],[Column1]],[1]!Reactions[Column1],[1]!Reactions[Datetime])</f>
        <v>44119.061805555553</v>
      </c>
      <c r="G273" t="str">
        <f>_xlfn.XLOOKUP(content[[#This Row],[Reaction Type]],[1]ReactionTypes!$I$3:$I$18,[1]ReactionTypes!$J$3:$J$18)</f>
        <v>positive</v>
      </c>
      <c r="H273">
        <f>_xlfn.XLOOKUP(content[[#This Row],[Reaction Type]],[1]ReactionTypes!$I$3:$I$18,[1]ReactionTypes!$K$3:$K$18)</f>
        <v>60</v>
      </c>
    </row>
    <row r="274" spans="1:8" x14ac:dyDescent="0.25">
      <c r="A274">
        <v>284</v>
      </c>
      <c r="B274" t="s">
        <v>308</v>
      </c>
      <c r="C274" t="s">
        <v>10</v>
      </c>
      <c r="D274" t="s">
        <v>18</v>
      </c>
      <c r="E274" t="str" cm="1">
        <f t="array" ref="E274">_xlfn.XLOOKUP(content[[#This Row],[Column1]],[1]!Reactions[Column1],[1]!Reactions[Reaction Type],[1]!Reactions[Datetime])</f>
        <v>peeking</v>
      </c>
      <c r="F274" s="1">
        <f>_xlfn.XLOOKUP(content[[#This Row],[Column1]],[1]!Reactions[Column1],[1]!Reactions[Datetime])</f>
        <v>44211.481249999997</v>
      </c>
      <c r="G274" t="str">
        <f>_xlfn.XLOOKUP(content[[#This Row],[Reaction Type]],[1]ReactionTypes!$I$3:$I$18,[1]ReactionTypes!$J$3:$J$18)</f>
        <v>neutral</v>
      </c>
      <c r="H274">
        <f>_xlfn.XLOOKUP(content[[#This Row],[Reaction Type]],[1]ReactionTypes!$I$3:$I$18,[1]ReactionTypes!$K$3:$K$18)</f>
        <v>35</v>
      </c>
    </row>
    <row r="275" spans="1:8" x14ac:dyDescent="0.25">
      <c r="A275">
        <v>285</v>
      </c>
      <c r="B275" s="15" t="s">
        <v>309</v>
      </c>
      <c r="C275" t="s">
        <v>24</v>
      </c>
      <c r="D275" t="s">
        <v>37</v>
      </c>
      <c r="E275" t="str" cm="1">
        <f t="array" ref="E275">_xlfn.XLOOKUP(content[[#This Row],[Column1]],[1]!Reactions[Column1],[1]!Reactions[Reaction Type],[1]!Reactions[Datetime])</f>
        <v>intrigued</v>
      </c>
      <c r="F275" s="1">
        <f>_xlfn.XLOOKUP(content[[#This Row],[Column1]],[1]!Reactions[Column1],[1]!Reactions[Datetime])</f>
        <v>44256.851388888892</v>
      </c>
      <c r="G275" t="str">
        <f>_xlfn.XLOOKUP(content[[#This Row],[Reaction Type]],[1]ReactionTypes!$I$3:$I$18,[1]ReactionTypes!$J$3:$J$18)</f>
        <v>positive</v>
      </c>
      <c r="H275">
        <f>_xlfn.XLOOKUP(content[[#This Row],[Reaction Type]],[1]ReactionTypes!$I$3:$I$18,[1]ReactionTypes!$K$3:$K$18)</f>
        <v>45</v>
      </c>
    </row>
    <row r="276" spans="1:8" x14ac:dyDescent="0.25">
      <c r="A276">
        <v>286</v>
      </c>
      <c r="B276" t="s">
        <v>310</v>
      </c>
      <c r="C276" t="s">
        <v>24</v>
      </c>
      <c r="D276" t="s">
        <v>16</v>
      </c>
      <c r="E276" t="str" cm="1">
        <f t="array" ref="E276">_xlfn.XLOOKUP(content[[#This Row],[Column1]],[1]!Reactions[Column1],[1]!Reactions[Reaction Type],[1]!Reactions[Datetime])</f>
        <v>peeking</v>
      </c>
      <c r="F276" s="1">
        <f>_xlfn.XLOOKUP(content[[#This Row],[Column1]],[1]!Reactions[Column1],[1]!Reactions[Datetime])</f>
        <v>44163.09097222222</v>
      </c>
      <c r="G276" t="str">
        <f>_xlfn.XLOOKUP(content[[#This Row],[Reaction Type]],[1]ReactionTypes!$I$3:$I$18,[1]ReactionTypes!$J$3:$J$18)</f>
        <v>neutral</v>
      </c>
      <c r="H276">
        <f>_xlfn.XLOOKUP(content[[#This Row],[Reaction Type]],[1]ReactionTypes!$I$3:$I$18,[1]ReactionTypes!$K$3:$K$18)</f>
        <v>35</v>
      </c>
    </row>
    <row r="277" spans="1:8" x14ac:dyDescent="0.25">
      <c r="A277">
        <v>287</v>
      </c>
      <c r="B277" t="s">
        <v>311</v>
      </c>
      <c r="C277" t="s">
        <v>24</v>
      </c>
      <c r="D277" t="s">
        <v>16</v>
      </c>
      <c r="E277" t="str" cm="1">
        <f t="array" ref="E277">_xlfn.XLOOKUP(content[[#This Row],[Column1]],[1]!Reactions[Column1],[1]!Reactions[Reaction Type],[1]!Reactions[Datetime])</f>
        <v>heart</v>
      </c>
      <c r="F277" s="1">
        <f>_xlfn.XLOOKUP(content[[#This Row],[Column1]],[1]!Reactions[Column1],[1]!Reactions[Datetime])</f>
        <v>44008.795138888891</v>
      </c>
      <c r="G277" t="str">
        <f>_xlfn.XLOOKUP(content[[#This Row],[Reaction Type]],[1]ReactionTypes!$I$3:$I$18,[1]ReactionTypes!$J$3:$J$18)</f>
        <v>positive</v>
      </c>
      <c r="H277">
        <f>_xlfn.XLOOKUP(content[[#This Row],[Reaction Type]],[1]ReactionTypes!$I$3:$I$18,[1]ReactionTypes!$K$3:$K$18)</f>
        <v>60</v>
      </c>
    </row>
    <row r="278" spans="1:8" x14ac:dyDescent="0.25">
      <c r="A278">
        <v>288</v>
      </c>
      <c r="B278" t="s">
        <v>312</v>
      </c>
      <c r="C278" t="s">
        <v>24</v>
      </c>
      <c r="D278" t="s">
        <v>25</v>
      </c>
      <c r="E278" t="str" cm="1">
        <f t="array" ref="E278">_xlfn.XLOOKUP(content[[#This Row],[Column1]],[1]!Reactions[Column1],[1]!Reactions[Reaction Type],[1]!Reactions[Datetime])</f>
        <v>cherish</v>
      </c>
      <c r="F278" s="1">
        <f>_xlfn.XLOOKUP(content[[#This Row],[Column1]],[1]!Reactions[Column1],[1]!Reactions[Datetime])</f>
        <v>44195.567361111112</v>
      </c>
      <c r="G278" t="str">
        <f>_xlfn.XLOOKUP(content[[#This Row],[Reaction Type]],[1]ReactionTypes!$I$3:$I$18,[1]ReactionTypes!$J$3:$J$18)</f>
        <v>positive</v>
      </c>
      <c r="H278">
        <f>_xlfn.XLOOKUP(content[[#This Row],[Reaction Type]],[1]ReactionTypes!$I$3:$I$18,[1]ReactionTypes!$K$3:$K$18)</f>
        <v>70</v>
      </c>
    </row>
    <row r="279" spans="1:8" x14ac:dyDescent="0.25">
      <c r="A279">
        <v>289</v>
      </c>
      <c r="B279" t="s">
        <v>313</v>
      </c>
      <c r="C279" t="s">
        <v>10</v>
      </c>
      <c r="D279" t="s">
        <v>42</v>
      </c>
      <c r="E279" t="str" cm="1">
        <f t="array" ref="E279">_xlfn.XLOOKUP(content[[#This Row],[Column1]],[1]!Reactions[Column1],[1]!Reactions[Reaction Type],[1]!Reactions[Datetime])</f>
        <v>super love</v>
      </c>
      <c r="F279" s="1">
        <f>_xlfn.XLOOKUP(content[[#This Row],[Column1]],[1]!Reactions[Column1],[1]!Reactions[Datetime])</f>
        <v>44241.885416666664</v>
      </c>
      <c r="G279" t="str">
        <f>_xlfn.XLOOKUP(content[[#This Row],[Reaction Type]],[1]ReactionTypes!$I$3:$I$18,[1]ReactionTypes!$J$3:$J$18)</f>
        <v>positive</v>
      </c>
      <c r="H279">
        <f>_xlfn.XLOOKUP(content[[#This Row],[Reaction Type]],[1]ReactionTypes!$I$3:$I$18,[1]ReactionTypes!$K$3:$K$18)</f>
        <v>75</v>
      </c>
    </row>
    <row r="280" spans="1:8" x14ac:dyDescent="0.25">
      <c r="A280">
        <v>290</v>
      </c>
      <c r="B280" t="s">
        <v>314</v>
      </c>
      <c r="C280" t="s">
        <v>24</v>
      </c>
      <c r="D280" t="s">
        <v>26</v>
      </c>
      <c r="E280" t="str" cm="1">
        <f t="array" ref="E280">_xlfn.XLOOKUP(content[[#This Row],[Column1]],[1]!Reactions[Column1],[1]!Reactions[Reaction Type],[1]!Reactions[Datetime])</f>
        <v>cherish</v>
      </c>
      <c r="F280" s="1">
        <f>_xlfn.XLOOKUP(content[[#This Row],[Column1]],[1]!Reactions[Column1],[1]!Reactions[Datetime])</f>
        <v>44282.838194444441</v>
      </c>
      <c r="G280" t="str">
        <f>_xlfn.XLOOKUP(content[[#This Row],[Reaction Type]],[1]ReactionTypes!$I$3:$I$18,[1]ReactionTypes!$J$3:$J$18)</f>
        <v>positive</v>
      </c>
      <c r="H280">
        <f>_xlfn.XLOOKUP(content[[#This Row],[Reaction Type]],[1]ReactionTypes!$I$3:$I$18,[1]ReactionTypes!$K$3:$K$18)</f>
        <v>70</v>
      </c>
    </row>
    <row r="281" spans="1:8" x14ac:dyDescent="0.25">
      <c r="A281">
        <v>291</v>
      </c>
      <c r="B281" t="s">
        <v>315</v>
      </c>
      <c r="C281" t="s">
        <v>39</v>
      </c>
      <c r="D281" t="s">
        <v>25</v>
      </c>
      <c r="E281" t="str" cm="1">
        <f t="array" ref="E281">_xlfn.XLOOKUP(content[[#This Row],[Column1]],[1]!Reactions[Column1],[1]!Reactions[Reaction Type],[1]!Reactions[Datetime])</f>
        <v>dislike</v>
      </c>
      <c r="F281" s="1">
        <f>_xlfn.XLOOKUP(content[[#This Row],[Column1]],[1]!Reactions[Column1],[1]!Reactions[Datetime])</f>
        <v>44066.318055555559</v>
      </c>
      <c r="G281" t="str">
        <f>_xlfn.XLOOKUP(content[[#This Row],[Reaction Type]],[1]ReactionTypes!$I$3:$I$18,[1]ReactionTypes!$J$3:$J$18)</f>
        <v>negative</v>
      </c>
      <c r="H281">
        <f>_xlfn.XLOOKUP(content[[#This Row],[Reaction Type]],[1]ReactionTypes!$I$3:$I$18,[1]ReactionTypes!$K$3:$K$18)</f>
        <v>10</v>
      </c>
    </row>
    <row r="282" spans="1:8" x14ac:dyDescent="0.25">
      <c r="A282">
        <v>292</v>
      </c>
      <c r="B282" t="s">
        <v>316</v>
      </c>
      <c r="C282" t="s">
        <v>39</v>
      </c>
      <c r="D282" t="s">
        <v>22</v>
      </c>
      <c r="E282" t="str" cm="1">
        <f t="array" ref="E282">_xlfn.XLOOKUP(content[[#This Row],[Column1]],[1]!Reactions[Column1],[1]!Reactions[Reaction Type],[1]!Reactions[Datetime])</f>
        <v>heart</v>
      </c>
      <c r="F282" s="1">
        <f>_xlfn.XLOOKUP(content[[#This Row],[Column1]],[1]!Reactions[Column1],[1]!Reactions[Datetime])</f>
        <v>44144.349305555559</v>
      </c>
      <c r="G282" t="str">
        <f>_xlfn.XLOOKUP(content[[#This Row],[Reaction Type]],[1]ReactionTypes!$I$3:$I$18,[1]ReactionTypes!$J$3:$J$18)</f>
        <v>positive</v>
      </c>
      <c r="H282">
        <f>_xlfn.XLOOKUP(content[[#This Row],[Reaction Type]],[1]ReactionTypes!$I$3:$I$18,[1]ReactionTypes!$K$3:$K$18)</f>
        <v>60</v>
      </c>
    </row>
    <row r="283" spans="1:8" x14ac:dyDescent="0.25">
      <c r="A283">
        <v>293</v>
      </c>
      <c r="B283" t="s">
        <v>317</v>
      </c>
      <c r="C283" t="s">
        <v>39</v>
      </c>
      <c r="D283" t="s">
        <v>42</v>
      </c>
      <c r="E283" t="str" cm="1">
        <f t="array" ref="E283">_xlfn.XLOOKUP(content[[#This Row],[Column1]],[1]!Reactions[Column1],[1]!Reactions[Reaction Type],[1]!Reactions[Datetime])</f>
        <v>hate</v>
      </c>
      <c r="F283" s="1">
        <f>_xlfn.XLOOKUP(content[[#This Row],[Column1]],[1]!Reactions[Column1],[1]!Reactions[Datetime])</f>
        <v>44328.864583333336</v>
      </c>
      <c r="G283" t="str">
        <f>_xlfn.XLOOKUP(content[[#This Row],[Reaction Type]],[1]ReactionTypes!$I$3:$I$18,[1]ReactionTypes!$J$3:$J$18)</f>
        <v>negative</v>
      </c>
      <c r="H283">
        <f>_xlfn.XLOOKUP(content[[#This Row],[Reaction Type]],[1]ReactionTypes!$I$3:$I$18,[1]ReactionTypes!$K$3:$K$18)</f>
        <v>5</v>
      </c>
    </row>
    <row r="284" spans="1:8" x14ac:dyDescent="0.25">
      <c r="A284">
        <v>294</v>
      </c>
      <c r="B284" t="s">
        <v>318</v>
      </c>
      <c r="C284" t="s">
        <v>39</v>
      </c>
      <c r="D284" t="s">
        <v>19</v>
      </c>
      <c r="E284" t="str" cm="1">
        <f t="array" ref="E284">_xlfn.XLOOKUP(content[[#This Row],[Column1]],[1]!Reactions[Column1],[1]!Reactions[Reaction Type],[1]!Reactions[Datetime])</f>
        <v>hate</v>
      </c>
      <c r="F284" s="1">
        <f>_xlfn.XLOOKUP(content[[#This Row],[Column1]],[1]!Reactions[Column1],[1]!Reactions[Datetime])</f>
        <v>44301.557638888888</v>
      </c>
      <c r="G284" t="str">
        <f>_xlfn.XLOOKUP(content[[#This Row],[Reaction Type]],[1]ReactionTypes!$I$3:$I$18,[1]ReactionTypes!$J$3:$J$18)</f>
        <v>negative</v>
      </c>
      <c r="H284">
        <f>_xlfn.XLOOKUP(content[[#This Row],[Reaction Type]],[1]ReactionTypes!$I$3:$I$18,[1]ReactionTypes!$K$3:$K$18)</f>
        <v>5</v>
      </c>
    </row>
    <row r="285" spans="1:8" x14ac:dyDescent="0.25">
      <c r="A285">
        <v>295</v>
      </c>
      <c r="B285" t="s">
        <v>319</v>
      </c>
      <c r="C285" t="s">
        <v>24</v>
      </c>
      <c r="D285" t="s">
        <v>26</v>
      </c>
      <c r="E285" t="str" cm="1">
        <f t="array" ref="E285">_xlfn.XLOOKUP(content[[#This Row],[Column1]],[1]!Reactions[Column1],[1]!Reactions[Reaction Type],[1]!Reactions[Datetime])</f>
        <v>peeking</v>
      </c>
      <c r="F285" s="1">
        <f>_xlfn.XLOOKUP(content[[#This Row],[Column1]],[1]!Reactions[Column1],[1]!Reactions[Datetime])</f>
        <v>44059.956944444442</v>
      </c>
      <c r="G285" t="str">
        <f>_xlfn.XLOOKUP(content[[#This Row],[Reaction Type]],[1]ReactionTypes!$I$3:$I$18,[1]ReactionTypes!$J$3:$J$18)</f>
        <v>neutral</v>
      </c>
      <c r="H285">
        <f>_xlfn.XLOOKUP(content[[#This Row],[Reaction Type]],[1]ReactionTypes!$I$3:$I$18,[1]ReactionTypes!$K$3:$K$18)</f>
        <v>35</v>
      </c>
    </row>
    <row r="286" spans="1:8" x14ac:dyDescent="0.25">
      <c r="A286">
        <v>296</v>
      </c>
      <c r="B286" t="s">
        <v>320</v>
      </c>
      <c r="C286" t="s">
        <v>21</v>
      </c>
      <c r="D286" t="s">
        <v>34</v>
      </c>
      <c r="E286" t="str" cm="1">
        <f t="array" ref="E286">_xlfn.XLOOKUP(content[[#This Row],[Column1]],[1]!Reactions[Column1],[1]!Reactions[Reaction Type],[1]!Reactions[Datetime])</f>
        <v>disgust</v>
      </c>
      <c r="F286" s="1">
        <f>_xlfn.XLOOKUP(content[[#This Row],[Column1]],[1]!Reactions[Column1],[1]!Reactions[Datetime])</f>
        <v>44085.681944444441</v>
      </c>
      <c r="G286" t="str">
        <f>_xlfn.XLOOKUP(content[[#This Row],[Reaction Type]],[1]ReactionTypes!$I$3:$I$18,[1]ReactionTypes!$J$3:$J$18)</f>
        <v>negative</v>
      </c>
      <c r="H286">
        <f>_xlfn.XLOOKUP(content[[#This Row],[Reaction Type]],[1]ReactionTypes!$I$3:$I$18,[1]ReactionTypes!$K$3:$K$18)</f>
        <v>0</v>
      </c>
    </row>
    <row r="287" spans="1:8" x14ac:dyDescent="0.25">
      <c r="A287">
        <v>297</v>
      </c>
      <c r="B287" t="s">
        <v>321</v>
      </c>
      <c r="C287" t="s">
        <v>10</v>
      </c>
      <c r="D287" t="s">
        <v>11</v>
      </c>
      <c r="E287" t="str" cm="1">
        <f t="array" ref="E287">_xlfn.XLOOKUP(content[[#This Row],[Column1]],[1]!Reactions[Column1],[1]!Reactions[Reaction Type],[1]!Reactions[Datetime])</f>
        <v>intrigued</v>
      </c>
      <c r="F287" s="1">
        <f>_xlfn.XLOOKUP(content[[#This Row],[Column1]],[1]!Reactions[Column1],[1]!Reactions[Datetime])</f>
        <v>44299.071527777778</v>
      </c>
      <c r="G287" t="str">
        <f>_xlfn.XLOOKUP(content[[#This Row],[Reaction Type]],[1]ReactionTypes!$I$3:$I$18,[1]ReactionTypes!$J$3:$J$18)</f>
        <v>positive</v>
      </c>
      <c r="H287">
        <f>_xlfn.XLOOKUP(content[[#This Row],[Reaction Type]],[1]ReactionTypes!$I$3:$I$18,[1]ReactionTypes!$K$3:$K$18)</f>
        <v>45</v>
      </c>
    </row>
    <row r="288" spans="1:8" x14ac:dyDescent="0.25">
      <c r="A288">
        <v>298</v>
      </c>
      <c r="B288" t="s">
        <v>322</v>
      </c>
      <c r="C288" t="s">
        <v>10</v>
      </c>
      <c r="D288" t="s">
        <v>37</v>
      </c>
      <c r="E288" t="str" cm="1">
        <f t="array" ref="E288">_xlfn.XLOOKUP(content[[#This Row],[Column1]],[1]!Reactions[Column1],[1]!Reactions[Reaction Type],[1]!Reactions[Datetime])</f>
        <v>cherish</v>
      </c>
      <c r="F288" s="1">
        <f>_xlfn.XLOOKUP(content[[#This Row],[Column1]],[1]!Reactions[Column1],[1]!Reactions[Datetime])</f>
        <v>44178.665972222225</v>
      </c>
      <c r="G288" t="str">
        <f>_xlfn.XLOOKUP(content[[#This Row],[Reaction Type]],[1]ReactionTypes!$I$3:$I$18,[1]ReactionTypes!$J$3:$J$18)</f>
        <v>positive</v>
      </c>
      <c r="H288">
        <f>_xlfn.XLOOKUP(content[[#This Row],[Reaction Type]],[1]ReactionTypes!$I$3:$I$18,[1]ReactionTypes!$K$3:$K$18)</f>
        <v>70</v>
      </c>
    </row>
    <row r="289" spans="1:8" x14ac:dyDescent="0.25">
      <c r="A289">
        <v>299</v>
      </c>
      <c r="B289" t="s">
        <v>323</v>
      </c>
      <c r="C289" t="s">
        <v>39</v>
      </c>
      <c r="D289" t="s">
        <v>40</v>
      </c>
      <c r="E289" t="str" cm="1">
        <f t="array" ref="E289">_xlfn.XLOOKUP(content[[#This Row],[Column1]],[1]!Reactions[Column1],[1]!Reactions[Reaction Type],[1]!Reactions[Datetime])</f>
        <v>dislike</v>
      </c>
      <c r="F289" s="1">
        <f>_xlfn.XLOOKUP(content[[#This Row],[Column1]],[1]!Reactions[Column1],[1]!Reactions[Datetime])</f>
        <v>44168.338888888888</v>
      </c>
      <c r="G289" t="str">
        <f>_xlfn.XLOOKUP(content[[#This Row],[Reaction Type]],[1]ReactionTypes!$I$3:$I$18,[1]ReactionTypes!$J$3:$J$18)</f>
        <v>negative</v>
      </c>
      <c r="H289">
        <f>_xlfn.XLOOKUP(content[[#This Row],[Reaction Type]],[1]ReactionTypes!$I$3:$I$18,[1]ReactionTypes!$K$3:$K$18)</f>
        <v>10</v>
      </c>
    </row>
    <row r="290" spans="1:8" x14ac:dyDescent="0.25">
      <c r="A290">
        <v>300</v>
      </c>
      <c r="B290" t="s">
        <v>324</v>
      </c>
      <c r="C290" t="s">
        <v>10</v>
      </c>
      <c r="D290" t="s">
        <v>47</v>
      </c>
      <c r="E290" t="str" cm="1">
        <f t="array" ref="E290">_xlfn.XLOOKUP(content[[#This Row],[Column1]],[1]!Reactions[Column1],[1]!Reactions[Reaction Type],[1]!Reactions[Datetime])</f>
        <v>disgust</v>
      </c>
      <c r="F290" s="1">
        <f>_xlfn.XLOOKUP(content[[#This Row],[Column1]],[1]!Reactions[Column1],[1]!Reactions[Datetime])</f>
        <v>44117.688194444447</v>
      </c>
      <c r="G290" t="str">
        <f>_xlfn.XLOOKUP(content[[#This Row],[Reaction Type]],[1]ReactionTypes!$I$3:$I$18,[1]ReactionTypes!$J$3:$J$18)</f>
        <v>negative</v>
      </c>
      <c r="H290">
        <f>_xlfn.XLOOKUP(content[[#This Row],[Reaction Type]],[1]ReactionTypes!$I$3:$I$18,[1]ReactionTypes!$K$3:$K$18)</f>
        <v>0</v>
      </c>
    </row>
    <row r="291" spans="1:8" x14ac:dyDescent="0.25">
      <c r="A291">
        <v>301</v>
      </c>
      <c r="B291" t="s">
        <v>325</v>
      </c>
      <c r="C291" t="s">
        <v>24</v>
      </c>
      <c r="D291" t="s">
        <v>22</v>
      </c>
      <c r="E291" t="str" cm="1">
        <f t="array" ref="E291">_xlfn.XLOOKUP(content[[#This Row],[Column1]],[1]!Reactions[Column1],[1]!Reactions[Reaction Type],[1]!Reactions[Datetime])</f>
        <v>want</v>
      </c>
      <c r="F291" s="1">
        <f>_xlfn.XLOOKUP(content[[#This Row],[Column1]],[1]!Reactions[Column1],[1]!Reactions[Datetime])</f>
        <v>44169.419444444444</v>
      </c>
      <c r="G291" t="str">
        <f>_xlfn.XLOOKUP(content[[#This Row],[Reaction Type]],[1]ReactionTypes!$I$3:$I$18,[1]ReactionTypes!$J$3:$J$18)</f>
        <v>positive</v>
      </c>
      <c r="H291">
        <f>_xlfn.XLOOKUP(content[[#This Row],[Reaction Type]],[1]ReactionTypes!$I$3:$I$18,[1]ReactionTypes!$K$3:$K$18)</f>
        <v>70</v>
      </c>
    </row>
    <row r="292" spans="1:8" x14ac:dyDescent="0.25">
      <c r="A292">
        <v>302</v>
      </c>
      <c r="B292" t="s">
        <v>326</v>
      </c>
      <c r="C292" t="s">
        <v>21</v>
      </c>
      <c r="D292" t="s">
        <v>37</v>
      </c>
      <c r="E292" t="str" cm="1">
        <f t="array" ref="E292">_xlfn.XLOOKUP(content[[#This Row],[Column1]],[1]!Reactions[Column1],[1]!Reactions[Reaction Type],[1]!Reactions[Datetime])</f>
        <v>peeking</v>
      </c>
      <c r="F292" s="1">
        <f>_xlfn.XLOOKUP(content[[#This Row],[Column1]],[1]!Reactions[Column1],[1]!Reactions[Datetime])</f>
        <v>44221.458333333336</v>
      </c>
      <c r="G292" t="str">
        <f>_xlfn.XLOOKUP(content[[#This Row],[Reaction Type]],[1]ReactionTypes!$I$3:$I$18,[1]ReactionTypes!$J$3:$J$18)</f>
        <v>neutral</v>
      </c>
      <c r="H292">
        <f>_xlfn.XLOOKUP(content[[#This Row],[Reaction Type]],[1]ReactionTypes!$I$3:$I$18,[1]ReactionTypes!$K$3:$K$18)</f>
        <v>35</v>
      </c>
    </row>
    <row r="293" spans="1:8" x14ac:dyDescent="0.25">
      <c r="A293">
        <v>303</v>
      </c>
      <c r="B293" t="s">
        <v>327</v>
      </c>
      <c r="C293" t="s">
        <v>24</v>
      </c>
      <c r="D293" t="s">
        <v>47</v>
      </c>
      <c r="E293" t="str" cm="1">
        <f t="array" ref="E293">_xlfn.XLOOKUP(content[[#This Row],[Column1]],[1]!Reactions[Column1],[1]!Reactions[Reaction Type],[1]!Reactions[Datetime])</f>
        <v>hate</v>
      </c>
      <c r="F293" s="1">
        <f>_xlfn.XLOOKUP(content[[#This Row],[Column1]],[1]!Reactions[Column1],[1]!Reactions[Datetime])</f>
        <v>44320.819444444445</v>
      </c>
      <c r="G293" t="str">
        <f>_xlfn.XLOOKUP(content[[#This Row],[Reaction Type]],[1]ReactionTypes!$I$3:$I$18,[1]ReactionTypes!$J$3:$J$18)</f>
        <v>negative</v>
      </c>
      <c r="H293">
        <f>_xlfn.XLOOKUP(content[[#This Row],[Reaction Type]],[1]ReactionTypes!$I$3:$I$18,[1]ReactionTypes!$K$3:$K$18)</f>
        <v>5</v>
      </c>
    </row>
    <row r="294" spans="1:8" x14ac:dyDescent="0.25">
      <c r="A294">
        <v>304</v>
      </c>
      <c r="B294" t="s">
        <v>328</v>
      </c>
      <c r="C294" t="s">
        <v>24</v>
      </c>
      <c r="D294" t="s">
        <v>35</v>
      </c>
      <c r="E294" t="str" cm="1">
        <f t="array" ref="E294">_xlfn.XLOOKUP(content[[#This Row],[Column1]],[1]!Reactions[Column1],[1]!Reactions[Reaction Type],[1]!Reactions[Datetime])</f>
        <v>disgust</v>
      </c>
      <c r="F294" s="1">
        <f>_xlfn.XLOOKUP(content[[#This Row],[Column1]],[1]!Reactions[Column1],[1]!Reactions[Datetime])</f>
        <v>44035.813194444447</v>
      </c>
      <c r="G294" t="str">
        <f>_xlfn.XLOOKUP(content[[#This Row],[Reaction Type]],[1]ReactionTypes!$I$3:$I$18,[1]ReactionTypes!$J$3:$J$18)</f>
        <v>negative</v>
      </c>
      <c r="H294">
        <f>_xlfn.XLOOKUP(content[[#This Row],[Reaction Type]],[1]ReactionTypes!$I$3:$I$18,[1]ReactionTypes!$K$3:$K$18)</f>
        <v>0</v>
      </c>
    </row>
    <row r="295" spans="1:8" x14ac:dyDescent="0.25">
      <c r="A295">
        <v>306</v>
      </c>
      <c r="B295" t="s">
        <v>329</v>
      </c>
      <c r="C295" t="s">
        <v>24</v>
      </c>
      <c r="D295" t="s">
        <v>40</v>
      </c>
      <c r="E295" t="str" cm="1">
        <f t="array" ref="E295">_xlfn.XLOOKUP(content[[#This Row],[Column1]],[1]!Reactions[Column1],[1]!Reactions[Reaction Type],[1]!Reactions[Datetime])</f>
        <v>love</v>
      </c>
      <c r="F295" s="1">
        <f>_xlfn.XLOOKUP(content[[#This Row],[Column1]],[1]!Reactions[Column1],[1]!Reactions[Datetime])</f>
        <v>44202.255555555559</v>
      </c>
      <c r="G295" t="str">
        <f>_xlfn.XLOOKUP(content[[#This Row],[Reaction Type]],[1]ReactionTypes!$I$3:$I$18,[1]ReactionTypes!$J$3:$J$18)</f>
        <v>positive</v>
      </c>
      <c r="H295">
        <f>_xlfn.XLOOKUP(content[[#This Row],[Reaction Type]],[1]ReactionTypes!$I$3:$I$18,[1]ReactionTypes!$K$3:$K$18)</f>
        <v>65</v>
      </c>
    </row>
    <row r="296" spans="1:8" x14ac:dyDescent="0.25">
      <c r="A296">
        <v>307</v>
      </c>
      <c r="B296" s="15" t="s">
        <v>330</v>
      </c>
      <c r="C296" t="s">
        <v>10</v>
      </c>
      <c r="D296" t="s">
        <v>22</v>
      </c>
      <c r="E296" t="str" cm="1">
        <f t="array" ref="E296">_xlfn.XLOOKUP(content[[#This Row],[Column1]],[1]!Reactions[Column1],[1]!Reactions[Reaction Type],[1]!Reactions[Datetime])</f>
        <v>worried</v>
      </c>
      <c r="F296" s="1">
        <f>_xlfn.XLOOKUP(content[[#This Row],[Column1]],[1]!Reactions[Column1],[1]!Reactions[Datetime])</f>
        <v>44125.158333333333</v>
      </c>
      <c r="G296" t="str">
        <f>_xlfn.XLOOKUP(content[[#This Row],[Reaction Type]],[1]ReactionTypes!$I$3:$I$18,[1]ReactionTypes!$J$3:$J$18)</f>
        <v>negative</v>
      </c>
      <c r="H296">
        <f>_xlfn.XLOOKUP(content[[#This Row],[Reaction Type]],[1]ReactionTypes!$I$3:$I$18,[1]ReactionTypes!$K$3:$K$18)</f>
        <v>12</v>
      </c>
    </row>
    <row r="297" spans="1:8" x14ac:dyDescent="0.25">
      <c r="A297">
        <v>308</v>
      </c>
      <c r="B297" t="s">
        <v>331</v>
      </c>
      <c r="C297" t="s">
        <v>24</v>
      </c>
      <c r="D297" t="s">
        <v>42</v>
      </c>
      <c r="E297" t="str" cm="1">
        <f t="array" ref="E297">_xlfn.XLOOKUP(content[[#This Row],[Column1]],[1]!Reactions[Column1],[1]!Reactions[Reaction Type],[1]!Reactions[Datetime])</f>
        <v>worried</v>
      </c>
      <c r="F297" s="1">
        <f>_xlfn.XLOOKUP(content[[#This Row],[Column1]],[1]!Reactions[Column1],[1]!Reactions[Datetime])</f>
        <v>44250.941666666666</v>
      </c>
      <c r="G297" t="str">
        <f>_xlfn.XLOOKUP(content[[#This Row],[Reaction Type]],[1]ReactionTypes!$I$3:$I$18,[1]ReactionTypes!$J$3:$J$18)</f>
        <v>negative</v>
      </c>
      <c r="H297">
        <f>_xlfn.XLOOKUP(content[[#This Row],[Reaction Type]],[1]ReactionTypes!$I$3:$I$18,[1]ReactionTypes!$K$3:$K$18)</f>
        <v>12</v>
      </c>
    </row>
    <row r="298" spans="1:8" x14ac:dyDescent="0.25">
      <c r="A298">
        <v>309</v>
      </c>
      <c r="B298" t="s">
        <v>332</v>
      </c>
      <c r="C298" t="s">
        <v>24</v>
      </c>
      <c r="D298" t="s">
        <v>42</v>
      </c>
      <c r="E298" t="str" cm="1">
        <f t="array" ref="E298">_xlfn.XLOOKUP(content[[#This Row],[Column1]],[1]!Reactions[Column1],[1]!Reactions[Reaction Type],[1]!Reactions[Datetime])</f>
        <v>super love</v>
      </c>
      <c r="F298" s="1">
        <f>_xlfn.XLOOKUP(content[[#This Row],[Column1]],[1]!Reactions[Column1],[1]!Reactions[Datetime])</f>
        <v>44222.041666666664</v>
      </c>
      <c r="G298" t="str">
        <f>_xlfn.XLOOKUP(content[[#This Row],[Reaction Type]],[1]ReactionTypes!$I$3:$I$18,[1]ReactionTypes!$J$3:$J$18)</f>
        <v>positive</v>
      </c>
      <c r="H298">
        <f>_xlfn.XLOOKUP(content[[#This Row],[Reaction Type]],[1]ReactionTypes!$I$3:$I$18,[1]ReactionTypes!$K$3:$K$18)</f>
        <v>75</v>
      </c>
    </row>
    <row r="299" spans="1:8" x14ac:dyDescent="0.25">
      <c r="A299">
        <v>310</v>
      </c>
      <c r="B299" t="s">
        <v>333</v>
      </c>
      <c r="C299" t="s">
        <v>24</v>
      </c>
      <c r="D299" t="s">
        <v>26</v>
      </c>
      <c r="E299" t="str" cm="1">
        <f t="array" ref="E299">_xlfn.XLOOKUP(content[[#This Row],[Column1]],[1]!Reactions[Column1],[1]!Reactions[Reaction Type],[1]!Reactions[Datetime])</f>
        <v>peeking</v>
      </c>
      <c r="F299" s="1">
        <f>_xlfn.XLOOKUP(content[[#This Row],[Column1]],[1]!Reactions[Column1],[1]!Reactions[Datetime])</f>
        <v>44183.588194444441</v>
      </c>
      <c r="G299" t="str">
        <f>_xlfn.XLOOKUP(content[[#This Row],[Reaction Type]],[1]ReactionTypes!$I$3:$I$18,[1]ReactionTypes!$J$3:$J$18)</f>
        <v>neutral</v>
      </c>
      <c r="H299">
        <f>_xlfn.XLOOKUP(content[[#This Row],[Reaction Type]],[1]ReactionTypes!$I$3:$I$18,[1]ReactionTypes!$K$3:$K$18)</f>
        <v>35</v>
      </c>
    </row>
    <row r="300" spans="1:8" x14ac:dyDescent="0.25">
      <c r="A300">
        <v>311</v>
      </c>
      <c r="B300" t="s">
        <v>334</v>
      </c>
      <c r="C300" t="s">
        <v>10</v>
      </c>
      <c r="D300" t="s">
        <v>28</v>
      </c>
      <c r="E300" t="str" cm="1">
        <f t="array" ref="E300">_xlfn.XLOOKUP(content[[#This Row],[Column1]],[1]!Reactions[Column1],[1]!Reactions[Reaction Type],[1]!Reactions[Datetime])</f>
        <v>indifferent</v>
      </c>
      <c r="F300" s="1">
        <f>_xlfn.XLOOKUP(content[[#This Row],[Column1]],[1]!Reactions[Column1],[1]!Reactions[Datetime])</f>
        <v>44339.977083333331</v>
      </c>
      <c r="G300" t="str">
        <f>_xlfn.XLOOKUP(content[[#This Row],[Reaction Type]],[1]ReactionTypes!$I$3:$I$18,[1]ReactionTypes!$J$3:$J$18)</f>
        <v>neutral</v>
      </c>
      <c r="H300">
        <f>_xlfn.XLOOKUP(content[[#This Row],[Reaction Type]],[1]ReactionTypes!$I$3:$I$18,[1]ReactionTypes!$K$3:$K$18)</f>
        <v>20</v>
      </c>
    </row>
    <row r="301" spans="1:8" x14ac:dyDescent="0.25">
      <c r="A301">
        <v>312</v>
      </c>
      <c r="B301" t="s">
        <v>335</v>
      </c>
      <c r="C301" t="s">
        <v>24</v>
      </c>
      <c r="D301" t="s">
        <v>31</v>
      </c>
      <c r="E301" t="str" cm="1">
        <f t="array" ref="E301">_xlfn.XLOOKUP(content[[#This Row],[Column1]],[1]!Reactions[Column1],[1]!Reactions[Reaction Type],[1]!Reactions[Datetime])</f>
        <v>worried</v>
      </c>
      <c r="F301" s="1">
        <f>_xlfn.XLOOKUP(content[[#This Row],[Column1]],[1]!Reactions[Column1],[1]!Reactions[Datetime])</f>
        <v>44135.136805555558</v>
      </c>
      <c r="G301" t="str">
        <f>_xlfn.XLOOKUP(content[[#This Row],[Reaction Type]],[1]ReactionTypes!$I$3:$I$18,[1]ReactionTypes!$J$3:$J$18)</f>
        <v>negative</v>
      </c>
      <c r="H301">
        <f>_xlfn.XLOOKUP(content[[#This Row],[Reaction Type]],[1]ReactionTypes!$I$3:$I$18,[1]ReactionTypes!$K$3:$K$18)</f>
        <v>12</v>
      </c>
    </row>
    <row r="302" spans="1:8" x14ac:dyDescent="0.25">
      <c r="A302">
        <v>313</v>
      </c>
      <c r="B302" t="s">
        <v>336</v>
      </c>
      <c r="C302" t="s">
        <v>21</v>
      </c>
      <c r="D302" t="s">
        <v>32</v>
      </c>
      <c r="E302" t="str" cm="1">
        <f t="array" ref="E302">_xlfn.XLOOKUP(content[[#This Row],[Column1]],[1]!Reactions[Column1],[1]!Reactions[Reaction Type],[1]!Reactions[Datetime])</f>
        <v>indifferent</v>
      </c>
      <c r="F302" s="1">
        <f>_xlfn.XLOOKUP(content[[#This Row],[Column1]],[1]!Reactions[Column1],[1]!Reactions[Datetime])</f>
        <v>44247.834722222222</v>
      </c>
      <c r="G302" t="str">
        <f>_xlfn.XLOOKUP(content[[#This Row],[Reaction Type]],[1]ReactionTypes!$I$3:$I$18,[1]ReactionTypes!$J$3:$J$18)</f>
        <v>neutral</v>
      </c>
      <c r="H302">
        <f>_xlfn.XLOOKUP(content[[#This Row],[Reaction Type]],[1]ReactionTypes!$I$3:$I$18,[1]ReactionTypes!$K$3:$K$18)</f>
        <v>20</v>
      </c>
    </row>
    <row r="303" spans="1:8" x14ac:dyDescent="0.25">
      <c r="A303">
        <v>314</v>
      </c>
      <c r="B303" t="s">
        <v>337</v>
      </c>
      <c r="C303" t="s">
        <v>24</v>
      </c>
      <c r="D303" t="s">
        <v>19</v>
      </c>
      <c r="E303" t="str" cm="1">
        <f t="array" ref="E303">_xlfn.XLOOKUP(content[[#This Row],[Column1]],[1]!Reactions[Column1],[1]!Reactions[Reaction Type],[1]!Reactions[Datetime])</f>
        <v>super love</v>
      </c>
      <c r="F303" s="1">
        <f>_xlfn.XLOOKUP(content[[#This Row],[Column1]],[1]!Reactions[Column1],[1]!Reactions[Datetime])</f>
        <v>44132.551388888889</v>
      </c>
      <c r="G303" t="str">
        <f>_xlfn.XLOOKUP(content[[#This Row],[Reaction Type]],[1]ReactionTypes!$I$3:$I$18,[1]ReactionTypes!$J$3:$J$18)</f>
        <v>positive</v>
      </c>
      <c r="H303">
        <f>_xlfn.XLOOKUP(content[[#This Row],[Reaction Type]],[1]ReactionTypes!$I$3:$I$18,[1]ReactionTypes!$K$3:$K$18)</f>
        <v>75</v>
      </c>
    </row>
    <row r="304" spans="1:8" x14ac:dyDescent="0.25">
      <c r="A304">
        <v>315</v>
      </c>
      <c r="B304" t="s">
        <v>338</v>
      </c>
      <c r="C304" t="s">
        <v>21</v>
      </c>
      <c r="D304" t="s">
        <v>100</v>
      </c>
      <c r="E304" t="str" cm="1">
        <f t="array" ref="E304">_xlfn.XLOOKUP(content[[#This Row],[Column1]],[1]!Reactions[Column1],[1]!Reactions[Reaction Type],[1]!Reactions[Datetime])</f>
        <v>peeking</v>
      </c>
      <c r="F304" s="1">
        <f>_xlfn.XLOOKUP(content[[#This Row],[Column1]],[1]!Reactions[Column1],[1]!Reactions[Datetime])</f>
        <v>44073.005555555559</v>
      </c>
      <c r="G304" t="str">
        <f>_xlfn.XLOOKUP(content[[#This Row],[Reaction Type]],[1]ReactionTypes!$I$3:$I$18,[1]ReactionTypes!$J$3:$J$18)</f>
        <v>neutral</v>
      </c>
      <c r="H304">
        <f>_xlfn.XLOOKUP(content[[#This Row],[Reaction Type]],[1]ReactionTypes!$I$3:$I$18,[1]ReactionTypes!$K$3:$K$18)</f>
        <v>35</v>
      </c>
    </row>
    <row r="305" spans="1:8" x14ac:dyDescent="0.25">
      <c r="A305">
        <v>316</v>
      </c>
      <c r="B305" t="s">
        <v>339</v>
      </c>
      <c r="C305" t="s">
        <v>39</v>
      </c>
      <c r="D305" t="s">
        <v>42</v>
      </c>
      <c r="E305" t="str" cm="1">
        <f t="array" ref="E305">_xlfn.XLOOKUP(content[[#This Row],[Column1]],[1]!Reactions[Column1],[1]!Reactions[Reaction Type],[1]!Reactions[Datetime])</f>
        <v>disgust</v>
      </c>
      <c r="F305" s="1">
        <f>_xlfn.XLOOKUP(content[[#This Row],[Column1]],[1]!Reactions[Column1],[1]!Reactions[Datetime])</f>
        <v>44173.55</v>
      </c>
      <c r="G305" t="str">
        <f>_xlfn.XLOOKUP(content[[#This Row],[Reaction Type]],[1]ReactionTypes!$I$3:$I$18,[1]ReactionTypes!$J$3:$J$18)</f>
        <v>negative</v>
      </c>
      <c r="H305">
        <f>_xlfn.XLOOKUP(content[[#This Row],[Reaction Type]],[1]ReactionTypes!$I$3:$I$18,[1]ReactionTypes!$K$3:$K$18)</f>
        <v>0</v>
      </c>
    </row>
    <row r="306" spans="1:8" x14ac:dyDescent="0.25">
      <c r="A306">
        <v>317</v>
      </c>
      <c r="B306" t="s">
        <v>340</v>
      </c>
      <c r="C306" t="s">
        <v>39</v>
      </c>
      <c r="D306" t="s">
        <v>25</v>
      </c>
      <c r="E306" t="str" cm="1">
        <f t="array" ref="E306">_xlfn.XLOOKUP(content[[#This Row],[Column1]],[1]!Reactions[Column1],[1]!Reactions[Reaction Type],[1]!Reactions[Datetime])</f>
        <v>scared</v>
      </c>
      <c r="F306" s="1">
        <f>_xlfn.XLOOKUP(content[[#This Row],[Column1]],[1]!Reactions[Column1],[1]!Reactions[Datetime])</f>
        <v>44139.879166666666</v>
      </c>
      <c r="G306" t="str">
        <f>_xlfn.XLOOKUP(content[[#This Row],[Reaction Type]],[1]ReactionTypes!$I$3:$I$18,[1]ReactionTypes!$J$3:$J$18)</f>
        <v>negative</v>
      </c>
      <c r="H306">
        <f>_xlfn.XLOOKUP(content[[#This Row],[Reaction Type]],[1]ReactionTypes!$I$3:$I$18,[1]ReactionTypes!$K$3:$K$18)</f>
        <v>15</v>
      </c>
    </row>
    <row r="307" spans="1:8" x14ac:dyDescent="0.25">
      <c r="A307">
        <v>318</v>
      </c>
      <c r="B307" t="s">
        <v>341</v>
      </c>
      <c r="C307" t="s">
        <v>39</v>
      </c>
      <c r="D307" t="s">
        <v>34</v>
      </c>
      <c r="E307" t="str" cm="1">
        <f t="array" ref="E307">_xlfn.XLOOKUP(content[[#This Row],[Column1]],[1]!Reactions[Column1],[1]!Reactions[Reaction Type],[1]!Reactions[Datetime])</f>
        <v>scared</v>
      </c>
      <c r="F307" s="1">
        <f>_xlfn.XLOOKUP(content[[#This Row],[Column1]],[1]!Reactions[Column1],[1]!Reactions[Datetime])</f>
        <v>44067.574999999997</v>
      </c>
      <c r="G307" t="str">
        <f>_xlfn.XLOOKUP(content[[#This Row],[Reaction Type]],[1]ReactionTypes!$I$3:$I$18,[1]ReactionTypes!$J$3:$J$18)</f>
        <v>negative</v>
      </c>
      <c r="H307">
        <f>_xlfn.XLOOKUP(content[[#This Row],[Reaction Type]],[1]ReactionTypes!$I$3:$I$18,[1]ReactionTypes!$K$3:$K$18)</f>
        <v>15</v>
      </c>
    </row>
    <row r="308" spans="1:8" x14ac:dyDescent="0.25">
      <c r="A308">
        <v>319</v>
      </c>
      <c r="B308" t="s">
        <v>342</v>
      </c>
      <c r="C308" t="s">
        <v>24</v>
      </c>
      <c r="D308" t="s">
        <v>22</v>
      </c>
      <c r="E308" t="str" cm="1">
        <f t="array" ref="E308">_xlfn.XLOOKUP(content[[#This Row],[Column1]],[1]!Reactions[Column1],[1]!Reactions[Reaction Type],[1]!Reactions[Datetime])</f>
        <v>disgust</v>
      </c>
      <c r="F308" s="1">
        <f>_xlfn.XLOOKUP(content[[#This Row],[Column1]],[1]!Reactions[Column1],[1]!Reactions[Datetime])</f>
        <v>44201.552083333336</v>
      </c>
      <c r="G308" t="str">
        <f>_xlfn.XLOOKUP(content[[#This Row],[Reaction Type]],[1]ReactionTypes!$I$3:$I$18,[1]ReactionTypes!$J$3:$J$18)</f>
        <v>negative</v>
      </c>
      <c r="H308">
        <f>_xlfn.XLOOKUP(content[[#This Row],[Reaction Type]],[1]ReactionTypes!$I$3:$I$18,[1]ReactionTypes!$K$3:$K$18)</f>
        <v>0</v>
      </c>
    </row>
    <row r="309" spans="1:8" x14ac:dyDescent="0.25">
      <c r="A309">
        <v>320</v>
      </c>
      <c r="B309" t="s">
        <v>343</v>
      </c>
      <c r="C309" t="s">
        <v>21</v>
      </c>
      <c r="D309" t="s">
        <v>16</v>
      </c>
      <c r="E309" t="str" cm="1">
        <f t="array" ref="E309">_xlfn.XLOOKUP(content[[#This Row],[Column1]],[1]!Reactions[Column1],[1]!Reactions[Reaction Type],[1]!Reactions[Datetime])</f>
        <v>adore</v>
      </c>
      <c r="F309" s="1">
        <f>_xlfn.XLOOKUP(content[[#This Row],[Column1]],[1]!Reactions[Column1],[1]!Reactions[Datetime])</f>
        <v>44255.38958333333</v>
      </c>
      <c r="G309" t="str">
        <f>_xlfn.XLOOKUP(content[[#This Row],[Reaction Type]],[1]ReactionTypes!$I$3:$I$18,[1]ReactionTypes!$J$3:$J$18)</f>
        <v>positive</v>
      </c>
      <c r="H309">
        <f>_xlfn.XLOOKUP(content[[#This Row],[Reaction Type]],[1]ReactionTypes!$I$3:$I$18,[1]ReactionTypes!$K$3:$K$18)</f>
        <v>72</v>
      </c>
    </row>
    <row r="310" spans="1:8" x14ac:dyDescent="0.25">
      <c r="A310">
        <v>321</v>
      </c>
      <c r="B310" t="s">
        <v>344</v>
      </c>
      <c r="C310" t="s">
        <v>24</v>
      </c>
      <c r="D310" t="s">
        <v>25</v>
      </c>
      <c r="E310" t="str" cm="1">
        <f t="array" ref="E310">_xlfn.XLOOKUP(content[[#This Row],[Column1]],[1]!Reactions[Column1],[1]!Reactions[Reaction Type],[1]!Reactions[Datetime])</f>
        <v>dislike</v>
      </c>
      <c r="F310" s="1">
        <f>_xlfn.XLOOKUP(content[[#This Row],[Column1]],[1]!Reactions[Column1],[1]!Reactions[Datetime])</f>
        <v>44096.17291666667</v>
      </c>
      <c r="G310" t="str">
        <f>_xlfn.XLOOKUP(content[[#This Row],[Reaction Type]],[1]ReactionTypes!$I$3:$I$18,[1]ReactionTypes!$J$3:$J$18)</f>
        <v>negative</v>
      </c>
      <c r="H310">
        <f>_xlfn.XLOOKUP(content[[#This Row],[Reaction Type]],[1]ReactionTypes!$I$3:$I$18,[1]ReactionTypes!$K$3:$K$18)</f>
        <v>10</v>
      </c>
    </row>
    <row r="311" spans="1:8" x14ac:dyDescent="0.25">
      <c r="A311">
        <v>322</v>
      </c>
      <c r="B311" t="s">
        <v>345</v>
      </c>
      <c r="C311" t="s">
        <v>39</v>
      </c>
      <c r="D311" t="s">
        <v>19</v>
      </c>
      <c r="E311" t="str" cm="1">
        <f t="array" ref="E311">_xlfn.XLOOKUP(content[[#This Row],[Column1]],[1]!Reactions[Column1],[1]!Reactions[Reaction Type],[1]!Reactions[Datetime])</f>
        <v>disgust</v>
      </c>
      <c r="F311" s="1">
        <f>_xlfn.XLOOKUP(content[[#This Row],[Column1]],[1]!Reactions[Column1],[1]!Reactions[Datetime])</f>
        <v>44143.113194444442</v>
      </c>
      <c r="G311" t="str">
        <f>_xlfn.XLOOKUP(content[[#This Row],[Reaction Type]],[1]ReactionTypes!$I$3:$I$18,[1]ReactionTypes!$J$3:$J$18)</f>
        <v>negative</v>
      </c>
      <c r="H311">
        <f>_xlfn.XLOOKUP(content[[#This Row],[Reaction Type]],[1]ReactionTypes!$I$3:$I$18,[1]ReactionTypes!$K$3:$K$18)</f>
        <v>0</v>
      </c>
    </row>
    <row r="312" spans="1:8" x14ac:dyDescent="0.25">
      <c r="A312">
        <v>323</v>
      </c>
      <c r="B312" t="s">
        <v>346</v>
      </c>
      <c r="C312" t="s">
        <v>10</v>
      </c>
      <c r="D312" t="s">
        <v>16</v>
      </c>
      <c r="E312" t="str" cm="1">
        <f t="array" ref="E312">_xlfn.XLOOKUP(content[[#This Row],[Column1]],[1]!Reactions[Column1],[1]!Reactions[Reaction Type],[1]!Reactions[Datetime])</f>
        <v>love</v>
      </c>
      <c r="F312" s="1">
        <f>_xlfn.XLOOKUP(content[[#This Row],[Column1]],[1]!Reactions[Column1],[1]!Reactions[Datetime])</f>
        <v>44130.491666666669</v>
      </c>
      <c r="G312" t="str">
        <f>_xlfn.XLOOKUP(content[[#This Row],[Reaction Type]],[1]ReactionTypes!$I$3:$I$18,[1]ReactionTypes!$J$3:$J$18)</f>
        <v>positive</v>
      </c>
      <c r="H312">
        <f>_xlfn.XLOOKUP(content[[#This Row],[Reaction Type]],[1]ReactionTypes!$I$3:$I$18,[1]ReactionTypes!$K$3:$K$18)</f>
        <v>65</v>
      </c>
    </row>
    <row r="313" spans="1:8" x14ac:dyDescent="0.25">
      <c r="A313">
        <v>324</v>
      </c>
      <c r="B313" s="15" t="s">
        <v>347</v>
      </c>
      <c r="C313" t="s">
        <v>21</v>
      </c>
      <c r="D313" t="s">
        <v>35</v>
      </c>
      <c r="E313" t="str" cm="1">
        <f t="array" ref="E313">_xlfn.XLOOKUP(content[[#This Row],[Column1]],[1]!Reactions[Column1],[1]!Reactions[Reaction Type],[1]!Reactions[Datetime])</f>
        <v>heart</v>
      </c>
      <c r="F313" s="1">
        <f>_xlfn.XLOOKUP(content[[#This Row],[Column1]],[1]!Reactions[Column1],[1]!Reactions[Datetime])</f>
        <v>44139.623611111114</v>
      </c>
      <c r="G313" t="str">
        <f>_xlfn.XLOOKUP(content[[#This Row],[Reaction Type]],[1]ReactionTypes!$I$3:$I$18,[1]ReactionTypes!$J$3:$J$18)</f>
        <v>positive</v>
      </c>
      <c r="H313">
        <f>_xlfn.XLOOKUP(content[[#This Row],[Reaction Type]],[1]ReactionTypes!$I$3:$I$18,[1]ReactionTypes!$K$3:$K$18)</f>
        <v>60</v>
      </c>
    </row>
    <row r="314" spans="1:8" x14ac:dyDescent="0.25">
      <c r="A314">
        <v>325</v>
      </c>
      <c r="B314" t="s">
        <v>348</v>
      </c>
      <c r="C314" t="s">
        <v>21</v>
      </c>
      <c r="D314" t="s">
        <v>19</v>
      </c>
      <c r="E314" t="str" cm="1">
        <f t="array" ref="E314">_xlfn.XLOOKUP(content[[#This Row],[Column1]],[1]!Reactions[Column1],[1]!Reactions[Reaction Type],[1]!Reactions[Datetime])</f>
        <v>love</v>
      </c>
      <c r="F314" s="1">
        <f>_xlfn.XLOOKUP(content[[#This Row],[Column1]],[1]!Reactions[Column1],[1]!Reactions[Datetime])</f>
        <v>44347.058333333334</v>
      </c>
      <c r="G314" t="str">
        <f>_xlfn.XLOOKUP(content[[#This Row],[Reaction Type]],[1]ReactionTypes!$I$3:$I$18,[1]ReactionTypes!$J$3:$J$18)</f>
        <v>positive</v>
      </c>
      <c r="H314">
        <f>_xlfn.XLOOKUP(content[[#This Row],[Reaction Type]],[1]ReactionTypes!$I$3:$I$18,[1]ReactionTypes!$K$3:$K$18)</f>
        <v>65</v>
      </c>
    </row>
    <row r="315" spans="1:8" x14ac:dyDescent="0.25">
      <c r="A315">
        <v>326</v>
      </c>
      <c r="B315" t="s">
        <v>349</v>
      </c>
      <c r="C315" t="s">
        <v>21</v>
      </c>
      <c r="D315" t="s">
        <v>25</v>
      </c>
      <c r="E315" t="str" cm="1">
        <f t="array" ref="E315">_xlfn.XLOOKUP(content[[#This Row],[Column1]],[1]!Reactions[Column1],[1]!Reactions[Reaction Type],[1]!Reactions[Datetime])</f>
        <v>peeking</v>
      </c>
      <c r="F315" s="1">
        <f>_xlfn.XLOOKUP(content[[#This Row],[Column1]],[1]!Reactions[Column1],[1]!Reactions[Datetime])</f>
        <v>44262.271527777775</v>
      </c>
      <c r="G315" t="str">
        <f>_xlfn.XLOOKUP(content[[#This Row],[Reaction Type]],[1]ReactionTypes!$I$3:$I$18,[1]ReactionTypes!$J$3:$J$18)</f>
        <v>neutral</v>
      </c>
      <c r="H315">
        <f>_xlfn.XLOOKUP(content[[#This Row],[Reaction Type]],[1]ReactionTypes!$I$3:$I$18,[1]ReactionTypes!$K$3:$K$18)</f>
        <v>35</v>
      </c>
    </row>
    <row r="316" spans="1:8" x14ac:dyDescent="0.25">
      <c r="A316">
        <v>327</v>
      </c>
      <c r="B316" t="s">
        <v>350</v>
      </c>
      <c r="C316" t="s">
        <v>24</v>
      </c>
      <c r="D316" t="s">
        <v>25</v>
      </c>
      <c r="E316" t="str" cm="1">
        <f t="array" ref="E316">_xlfn.XLOOKUP(content[[#This Row],[Column1]],[1]!Reactions[Column1],[1]!Reactions[Reaction Type],[1]!Reactions[Datetime])</f>
        <v>intrigued</v>
      </c>
      <c r="F316" s="1">
        <f>_xlfn.XLOOKUP(content[[#This Row],[Column1]],[1]!Reactions[Column1],[1]!Reactions[Datetime])</f>
        <v>44364.977083333331</v>
      </c>
      <c r="G316" t="str">
        <f>_xlfn.XLOOKUP(content[[#This Row],[Reaction Type]],[1]ReactionTypes!$I$3:$I$18,[1]ReactionTypes!$J$3:$J$18)</f>
        <v>positive</v>
      </c>
      <c r="H316">
        <f>_xlfn.XLOOKUP(content[[#This Row],[Reaction Type]],[1]ReactionTypes!$I$3:$I$18,[1]ReactionTypes!$K$3:$K$18)</f>
        <v>45</v>
      </c>
    </row>
    <row r="317" spans="1:8" x14ac:dyDescent="0.25">
      <c r="A317">
        <v>328</v>
      </c>
      <c r="B317" t="s">
        <v>351</v>
      </c>
      <c r="C317" t="s">
        <v>24</v>
      </c>
      <c r="D317" t="s">
        <v>32</v>
      </c>
      <c r="E317" t="str" cm="1">
        <f t="array" ref="E317">_xlfn.XLOOKUP(content[[#This Row],[Column1]],[1]!Reactions[Column1],[1]!Reactions[Reaction Type],[1]!Reactions[Datetime])</f>
        <v>intrigued</v>
      </c>
      <c r="F317" s="1">
        <f>_xlfn.XLOOKUP(content[[#This Row],[Column1]],[1]!Reactions[Column1],[1]!Reactions[Datetime])</f>
        <v>44039.995833333334</v>
      </c>
      <c r="G317" t="str">
        <f>_xlfn.XLOOKUP(content[[#This Row],[Reaction Type]],[1]ReactionTypes!$I$3:$I$18,[1]ReactionTypes!$J$3:$J$18)</f>
        <v>positive</v>
      </c>
      <c r="H317">
        <f>_xlfn.XLOOKUP(content[[#This Row],[Reaction Type]],[1]ReactionTypes!$I$3:$I$18,[1]ReactionTypes!$K$3:$K$18)</f>
        <v>45</v>
      </c>
    </row>
    <row r="318" spans="1:8" x14ac:dyDescent="0.25">
      <c r="A318">
        <v>329</v>
      </c>
      <c r="B318" t="s">
        <v>352</v>
      </c>
      <c r="C318" t="s">
        <v>24</v>
      </c>
      <c r="D318" t="s">
        <v>47</v>
      </c>
      <c r="E318" t="str" cm="1">
        <f t="array" ref="E318">_xlfn.XLOOKUP(content[[#This Row],[Column1]],[1]!Reactions[Column1],[1]!Reactions[Reaction Type],[1]!Reactions[Datetime])</f>
        <v>disgust</v>
      </c>
      <c r="F318" s="1">
        <f>_xlfn.XLOOKUP(content[[#This Row],[Column1]],[1]!Reactions[Column1],[1]!Reactions[Datetime])</f>
        <v>44305.072916666664</v>
      </c>
      <c r="G318" t="str">
        <f>_xlfn.XLOOKUP(content[[#This Row],[Reaction Type]],[1]ReactionTypes!$I$3:$I$18,[1]ReactionTypes!$J$3:$J$18)</f>
        <v>negative</v>
      </c>
      <c r="H318">
        <f>_xlfn.XLOOKUP(content[[#This Row],[Reaction Type]],[1]ReactionTypes!$I$3:$I$18,[1]ReactionTypes!$K$3:$K$18)</f>
        <v>0</v>
      </c>
    </row>
    <row r="319" spans="1:8" x14ac:dyDescent="0.25">
      <c r="A319">
        <v>330</v>
      </c>
      <c r="B319" t="s">
        <v>353</v>
      </c>
      <c r="C319" t="s">
        <v>10</v>
      </c>
      <c r="D319" t="s">
        <v>22</v>
      </c>
      <c r="E319" t="str" cm="1">
        <f t="array" ref="E319">_xlfn.XLOOKUP(content[[#This Row],[Column1]],[1]!Reactions[Column1],[1]!Reactions[Reaction Type],[1]!Reactions[Datetime])</f>
        <v>like</v>
      </c>
      <c r="F319" s="1">
        <f>_xlfn.XLOOKUP(content[[#This Row],[Column1]],[1]!Reactions[Column1],[1]!Reactions[Datetime])</f>
        <v>44109.579861111109</v>
      </c>
      <c r="G319" t="str">
        <f>_xlfn.XLOOKUP(content[[#This Row],[Reaction Type]],[1]ReactionTypes!$I$3:$I$18,[1]ReactionTypes!$J$3:$J$18)</f>
        <v>positive</v>
      </c>
      <c r="H319">
        <f>_xlfn.XLOOKUP(content[[#This Row],[Reaction Type]],[1]ReactionTypes!$I$3:$I$18,[1]ReactionTypes!$K$3:$K$18)</f>
        <v>50</v>
      </c>
    </row>
    <row r="320" spans="1:8" x14ac:dyDescent="0.25">
      <c r="A320">
        <v>331</v>
      </c>
      <c r="B320" t="s">
        <v>354</v>
      </c>
      <c r="C320" t="s">
        <v>24</v>
      </c>
      <c r="D320" t="s">
        <v>18</v>
      </c>
      <c r="E320" t="str" cm="1">
        <f t="array" ref="E320">_xlfn.XLOOKUP(content[[#This Row],[Column1]],[1]!Reactions[Column1],[1]!Reactions[Reaction Type],[1]!Reactions[Datetime])</f>
        <v>super love</v>
      </c>
      <c r="F320" s="1">
        <f>_xlfn.XLOOKUP(content[[#This Row],[Column1]],[1]!Reactions[Column1],[1]!Reactions[Datetime])</f>
        <v>44102.367361111108</v>
      </c>
      <c r="G320" t="str">
        <f>_xlfn.XLOOKUP(content[[#This Row],[Reaction Type]],[1]ReactionTypes!$I$3:$I$18,[1]ReactionTypes!$J$3:$J$18)</f>
        <v>positive</v>
      </c>
      <c r="H320">
        <f>_xlfn.XLOOKUP(content[[#This Row],[Reaction Type]],[1]ReactionTypes!$I$3:$I$18,[1]ReactionTypes!$K$3:$K$18)</f>
        <v>75</v>
      </c>
    </row>
    <row r="321" spans="1:8" x14ac:dyDescent="0.25">
      <c r="A321">
        <v>332</v>
      </c>
      <c r="B321" t="s">
        <v>355</v>
      </c>
      <c r="C321" t="s">
        <v>39</v>
      </c>
      <c r="D321" t="s">
        <v>25</v>
      </c>
      <c r="E321" t="str" cm="1">
        <f t="array" ref="E321">_xlfn.XLOOKUP(content[[#This Row],[Column1]],[1]!Reactions[Column1],[1]!Reactions[Reaction Type],[1]!Reactions[Datetime])</f>
        <v>dislike</v>
      </c>
      <c r="F321" s="1">
        <f>_xlfn.XLOOKUP(content[[#This Row],[Column1]],[1]!Reactions[Column1],[1]!Reactions[Datetime])</f>
        <v>44252.168055555558</v>
      </c>
      <c r="G321" t="str">
        <f>_xlfn.XLOOKUP(content[[#This Row],[Reaction Type]],[1]ReactionTypes!$I$3:$I$18,[1]ReactionTypes!$J$3:$J$18)</f>
        <v>negative</v>
      </c>
      <c r="H321">
        <f>_xlfn.XLOOKUP(content[[#This Row],[Reaction Type]],[1]ReactionTypes!$I$3:$I$18,[1]ReactionTypes!$K$3:$K$18)</f>
        <v>10</v>
      </c>
    </row>
    <row r="322" spans="1:8" x14ac:dyDescent="0.25">
      <c r="A322">
        <v>333</v>
      </c>
      <c r="B322" t="s">
        <v>356</v>
      </c>
      <c r="C322" t="s">
        <v>24</v>
      </c>
      <c r="D322" t="s">
        <v>19</v>
      </c>
      <c r="E322" t="str" cm="1">
        <f t="array" ref="E322">_xlfn.XLOOKUP(content[[#This Row],[Column1]],[1]!Reactions[Column1],[1]!Reactions[Reaction Type],[1]!Reactions[Datetime])</f>
        <v>heart</v>
      </c>
      <c r="F322" s="1">
        <f>_xlfn.XLOOKUP(content[[#This Row],[Column1]],[1]!Reactions[Column1],[1]!Reactions[Datetime])</f>
        <v>44189.938194444447</v>
      </c>
      <c r="G322" t="str">
        <f>_xlfn.XLOOKUP(content[[#This Row],[Reaction Type]],[1]ReactionTypes!$I$3:$I$18,[1]ReactionTypes!$J$3:$J$18)</f>
        <v>positive</v>
      </c>
      <c r="H322">
        <f>_xlfn.XLOOKUP(content[[#This Row],[Reaction Type]],[1]ReactionTypes!$I$3:$I$18,[1]ReactionTypes!$K$3:$K$18)</f>
        <v>60</v>
      </c>
    </row>
    <row r="323" spans="1:8" x14ac:dyDescent="0.25">
      <c r="A323">
        <v>334</v>
      </c>
      <c r="B323" t="s">
        <v>357</v>
      </c>
      <c r="C323" t="s">
        <v>21</v>
      </c>
      <c r="D323" t="s">
        <v>47</v>
      </c>
      <c r="E323" t="str" cm="1">
        <f t="array" ref="E323">_xlfn.XLOOKUP(content[[#This Row],[Column1]],[1]!Reactions[Column1],[1]!Reactions[Reaction Type],[1]!Reactions[Datetime])</f>
        <v>heart</v>
      </c>
      <c r="F323" s="1">
        <f>_xlfn.XLOOKUP(content[[#This Row],[Column1]],[1]!Reactions[Column1],[1]!Reactions[Datetime])</f>
        <v>44362.510416666664</v>
      </c>
      <c r="G323" t="str">
        <f>_xlfn.XLOOKUP(content[[#This Row],[Reaction Type]],[1]ReactionTypes!$I$3:$I$18,[1]ReactionTypes!$J$3:$J$18)</f>
        <v>positive</v>
      </c>
      <c r="H323">
        <f>_xlfn.XLOOKUP(content[[#This Row],[Reaction Type]],[1]ReactionTypes!$I$3:$I$18,[1]ReactionTypes!$K$3:$K$18)</f>
        <v>60</v>
      </c>
    </row>
    <row r="324" spans="1:8" x14ac:dyDescent="0.25">
      <c r="A324">
        <v>335</v>
      </c>
      <c r="B324" t="s">
        <v>358</v>
      </c>
      <c r="C324" t="s">
        <v>10</v>
      </c>
      <c r="D324" t="s">
        <v>19</v>
      </c>
      <c r="E324" t="str" cm="1">
        <f t="array" ref="E324">_xlfn.XLOOKUP(content[[#This Row],[Column1]],[1]!Reactions[Column1],[1]!Reactions[Reaction Type],[1]!Reactions[Datetime])</f>
        <v>dislike</v>
      </c>
      <c r="F324" s="1">
        <f>_xlfn.XLOOKUP(content[[#This Row],[Column1]],[1]!Reactions[Column1],[1]!Reactions[Datetime])</f>
        <v>44319.965277777781</v>
      </c>
      <c r="G324" t="str">
        <f>_xlfn.XLOOKUP(content[[#This Row],[Reaction Type]],[1]ReactionTypes!$I$3:$I$18,[1]ReactionTypes!$J$3:$J$18)</f>
        <v>negative</v>
      </c>
      <c r="H324">
        <f>_xlfn.XLOOKUP(content[[#This Row],[Reaction Type]],[1]ReactionTypes!$I$3:$I$18,[1]ReactionTypes!$K$3:$K$18)</f>
        <v>10</v>
      </c>
    </row>
    <row r="325" spans="1:8" x14ac:dyDescent="0.25">
      <c r="A325">
        <v>336</v>
      </c>
      <c r="B325" t="s">
        <v>359</v>
      </c>
      <c r="C325" t="s">
        <v>21</v>
      </c>
      <c r="D325" t="s">
        <v>26</v>
      </c>
      <c r="E325" t="str" cm="1">
        <f t="array" ref="E325">_xlfn.XLOOKUP(content[[#This Row],[Column1]],[1]!Reactions[Column1],[1]!Reactions[Reaction Type],[1]!Reactions[Datetime])</f>
        <v>intrigued</v>
      </c>
      <c r="F325" s="1">
        <f>_xlfn.XLOOKUP(content[[#This Row],[Column1]],[1]!Reactions[Column1],[1]!Reactions[Datetime])</f>
        <v>44239.182638888888</v>
      </c>
      <c r="G325" t="str">
        <f>_xlfn.XLOOKUP(content[[#This Row],[Reaction Type]],[1]ReactionTypes!$I$3:$I$18,[1]ReactionTypes!$J$3:$J$18)</f>
        <v>positive</v>
      </c>
      <c r="H325">
        <f>_xlfn.XLOOKUP(content[[#This Row],[Reaction Type]],[1]ReactionTypes!$I$3:$I$18,[1]ReactionTypes!$K$3:$K$18)</f>
        <v>45</v>
      </c>
    </row>
    <row r="326" spans="1:8" x14ac:dyDescent="0.25">
      <c r="A326">
        <v>337</v>
      </c>
      <c r="B326" t="s">
        <v>360</v>
      </c>
      <c r="C326" t="s">
        <v>21</v>
      </c>
      <c r="D326" t="s">
        <v>18</v>
      </c>
      <c r="E326" t="str" cm="1">
        <f t="array" ref="E326">_xlfn.XLOOKUP(content[[#This Row],[Column1]],[1]!Reactions[Column1],[1]!Reactions[Reaction Type],[1]!Reactions[Datetime])</f>
        <v>adore</v>
      </c>
      <c r="F326" s="1">
        <f>_xlfn.XLOOKUP(content[[#This Row],[Column1]],[1]!Reactions[Column1],[1]!Reactions[Datetime])</f>
        <v>44074.027083333334</v>
      </c>
      <c r="G326" t="str">
        <f>_xlfn.XLOOKUP(content[[#This Row],[Reaction Type]],[1]ReactionTypes!$I$3:$I$18,[1]ReactionTypes!$J$3:$J$18)</f>
        <v>positive</v>
      </c>
      <c r="H326">
        <f>_xlfn.XLOOKUP(content[[#This Row],[Reaction Type]],[1]ReactionTypes!$I$3:$I$18,[1]ReactionTypes!$K$3:$K$18)</f>
        <v>72</v>
      </c>
    </row>
    <row r="327" spans="1:8" x14ac:dyDescent="0.25">
      <c r="A327">
        <v>338</v>
      </c>
      <c r="B327" t="s">
        <v>361</v>
      </c>
      <c r="C327" t="s">
        <v>39</v>
      </c>
      <c r="D327" t="s">
        <v>18</v>
      </c>
      <c r="E327" t="str" cm="1">
        <f t="array" ref="E327">_xlfn.XLOOKUP(content[[#This Row],[Column1]],[1]!Reactions[Column1],[1]!Reactions[Reaction Type],[1]!Reactions[Datetime])</f>
        <v>indifferent</v>
      </c>
      <c r="F327" s="1">
        <f>_xlfn.XLOOKUP(content[[#This Row],[Column1]],[1]!Reactions[Column1],[1]!Reactions[Datetime])</f>
        <v>44207.365972222222</v>
      </c>
      <c r="G327" t="str">
        <f>_xlfn.XLOOKUP(content[[#This Row],[Reaction Type]],[1]ReactionTypes!$I$3:$I$18,[1]ReactionTypes!$J$3:$J$18)</f>
        <v>neutral</v>
      </c>
      <c r="H327">
        <f>_xlfn.XLOOKUP(content[[#This Row],[Reaction Type]],[1]ReactionTypes!$I$3:$I$18,[1]ReactionTypes!$K$3:$K$18)</f>
        <v>20</v>
      </c>
    </row>
    <row r="328" spans="1:8" x14ac:dyDescent="0.25">
      <c r="A328">
        <v>339</v>
      </c>
      <c r="B328" t="s">
        <v>362</v>
      </c>
      <c r="C328" t="s">
        <v>24</v>
      </c>
      <c r="D328" t="s">
        <v>28</v>
      </c>
      <c r="E328" t="str" cm="1">
        <f t="array" ref="E328">_xlfn.XLOOKUP(content[[#This Row],[Column1]],[1]!Reactions[Column1],[1]!Reactions[Reaction Type],[1]!Reactions[Datetime])</f>
        <v>super love</v>
      </c>
      <c r="F328" s="1">
        <f>_xlfn.XLOOKUP(content[[#This Row],[Column1]],[1]!Reactions[Column1],[1]!Reactions[Datetime])</f>
        <v>44045.852777777778</v>
      </c>
      <c r="G328" t="str">
        <f>_xlfn.XLOOKUP(content[[#This Row],[Reaction Type]],[1]ReactionTypes!$I$3:$I$18,[1]ReactionTypes!$J$3:$J$18)</f>
        <v>positive</v>
      </c>
      <c r="H328">
        <f>_xlfn.XLOOKUP(content[[#This Row],[Reaction Type]],[1]ReactionTypes!$I$3:$I$18,[1]ReactionTypes!$K$3:$K$18)</f>
        <v>75</v>
      </c>
    </row>
    <row r="329" spans="1:8" x14ac:dyDescent="0.25">
      <c r="A329">
        <v>340</v>
      </c>
      <c r="B329" t="s">
        <v>363</v>
      </c>
      <c r="C329" t="s">
        <v>10</v>
      </c>
      <c r="D329" t="s">
        <v>35</v>
      </c>
      <c r="E329" t="str" cm="1">
        <f t="array" ref="E329">_xlfn.XLOOKUP(content[[#This Row],[Column1]],[1]!Reactions[Column1],[1]!Reactions[Reaction Type],[1]!Reactions[Datetime])</f>
        <v>disgust</v>
      </c>
      <c r="F329" s="1">
        <f>_xlfn.XLOOKUP(content[[#This Row],[Column1]],[1]!Reactions[Column1],[1]!Reactions[Datetime])</f>
        <v>44122.53402777778</v>
      </c>
      <c r="G329" t="str">
        <f>_xlfn.XLOOKUP(content[[#This Row],[Reaction Type]],[1]ReactionTypes!$I$3:$I$18,[1]ReactionTypes!$J$3:$J$18)</f>
        <v>negative</v>
      </c>
      <c r="H329">
        <f>_xlfn.XLOOKUP(content[[#This Row],[Reaction Type]],[1]ReactionTypes!$I$3:$I$18,[1]ReactionTypes!$K$3:$K$18)</f>
        <v>0</v>
      </c>
    </row>
    <row r="330" spans="1:8" x14ac:dyDescent="0.25">
      <c r="A330">
        <v>341</v>
      </c>
      <c r="B330" t="s">
        <v>364</v>
      </c>
      <c r="C330" t="s">
        <v>21</v>
      </c>
      <c r="D330" t="s">
        <v>42</v>
      </c>
      <c r="E330" t="str" cm="1">
        <f t="array" ref="E330">_xlfn.XLOOKUP(content[[#This Row],[Column1]],[1]!Reactions[Column1],[1]!Reactions[Reaction Type],[1]!Reactions[Datetime])</f>
        <v>peeking</v>
      </c>
      <c r="F330" s="1">
        <f>_xlfn.XLOOKUP(content[[#This Row],[Column1]],[1]!Reactions[Column1],[1]!Reactions[Datetime])</f>
        <v>44283.338888888888</v>
      </c>
      <c r="G330" t="str">
        <f>_xlfn.XLOOKUP(content[[#This Row],[Reaction Type]],[1]ReactionTypes!$I$3:$I$18,[1]ReactionTypes!$J$3:$J$18)</f>
        <v>neutral</v>
      </c>
      <c r="H330">
        <f>_xlfn.XLOOKUP(content[[#This Row],[Reaction Type]],[1]ReactionTypes!$I$3:$I$18,[1]ReactionTypes!$K$3:$K$18)</f>
        <v>35</v>
      </c>
    </row>
    <row r="331" spans="1:8" x14ac:dyDescent="0.25">
      <c r="A331">
        <v>342</v>
      </c>
      <c r="B331" t="s">
        <v>365</v>
      </c>
      <c r="C331" t="s">
        <v>39</v>
      </c>
      <c r="D331" t="s">
        <v>42</v>
      </c>
      <c r="E331" t="str" cm="1">
        <f t="array" ref="E331">_xlfn.XLOOKUP(content[[#This Row],[Column1]],[1]!Reactions[Column1],[1]!Reactions[Reaction Type],[1]!Reactions[Datetime])</f>
        <v>super love</v>
      </c>
      <c r="F331" s="1">
        <f>_xlfn.XLOOKUP(content[[#This Row],[Column1]],[1]!Reactions[Column1],[1]!Reactions[Datetime])</f>
        <v>44238.168055555558</v>
      </c>
      <c r="G331" t="str">
        <f>_xlfn.XLOOKUP(content[[#This Row],[Reaction Type]],[1]ReactionTypes!$I$3:$I$18,[1]ReactionTypes!$J$3:$J$18)</f>
        <v>positive</v>
      </c>
      <c r="H331">
        <f>_xlfn.XLOOKUP(content[[#This Row],[Reaction Type]],[1]ReactionTypes!$I$3:$I$18,[1]ReactionTypes!$K$3:$K$18)</f>
        <v>75</v>
      </c>
    </row>
    <row r="332" spans="1:8" x14ac:dyDescent="0.25">
      <c r="A332">
        <v>343</v>
      </c>
      <c r="B332" t="s">
        <v>366</v>
      </c>
      <c r="C332" t="s">
        <v>21</v>
      </c>
      <c r="D332" t="s">
        <v>35</v>
      </c>
      <c r="E332" t="str" cm="1">
        <f t="array" ref="E332">_xlfn.XLOOKUP(content[[#This Row],[Column1]],[1]!Reactions[Column1],[1]!Reactions[Reaction Type],[1]!Reactions[Datetime])</f>
        <v>heart</v>
      </c>
      <c r="F332" s="1">
        <f>_xlfn.XLOOKUP(content[[#This Row],[Column1]],[1]!Reactions[Column1],[1]!Reactions[Datetime])</f>
        <v>44055.988194444442</v>
      </c>
      <c r="G332" t="str">
        <f>_xlfn.XLOOKUP(content[[#This Row],[Reaction Type]],[1]ReactionTypes!$I$3:$I$18,[1]ReactionTypes!$J$3:$J$18)</f>
        <v>positive</v>
      </c>
      <c r="H332">
        <f>_xlfn.XLOOKUP(content[[#This Row],[Reaction Type]],[1]ReactionTypes!$I$3:$I$18,[1]ReactionTypes!$K$3:$K$18)</f>
        <v>60</v>
      </c>
    </row>
    <row r="333" spans="1:8" x14ac:dyDescent="0.25">
      <c r="A333">
        <v>344</v>
      </c>
      <c r="B333" t="s">
        <v>367</v>
      </c>
      <c r="C333" t="s">
        <v>24</v>
      </c>
      <c r="D333" t="s">
        <v>40</v>
      </c>
      <c r="E333" t="str" cm="1">
        <f t="array" ref="E333">_xlfn.XLOOKUP(content[[#This Row],[Column1]],[1]!Reactions[Column1],[1]!Reactions[Reaction Type],[1]!Reactions[Datetime])</f>
        <v>scared</v>
      </c>
      <c r="F333" s="1">
        <f>_xlfn.XLOOKUP(content[[#This Row],[Column1]],[1]!Reactions[Column1],[1]!Reactions[Datetime])</f>
        <v>44203.116666666669</v>
      </c>
      <c r="G333" t="str">
        <f>_xlfn.XLOOKUP(content[[#This Row],[Reaction Type]],[1]ReactionTypes!$I$3:$I$18,[1]ReactionTypes!$J$3:$J$18)</f>
        <v>negative</v>
      </c>
      <c r="H333">
        <f>_xlfn.XLOOKUP(content[[#This Row],[Reaction Type]],[1]ReactionTypes!$I$3:$I$18,[1]ReactionTypes!$K$3:$K$18)</f>
        <v>15</v>
      </c>
    </row>
    <row r="334" spans="1:8" x14ac:dyDescent="0.25">
      <c r="A334">
        <v>345</v>
      </c>
      <c r="B334" t="s">
        <v>368</v>
      </c>
      <c r="C334" t="s">
        <v>39</v>
      </c>
      <c r="D334" t="s">
        <v>26</v>
      </c>
      <c r="E334" t="str" cm="1">
        <f t="array" ref="E334">_xlfn.XLOOKUP(content[[#This Row],[Column1]],[1]!Reactions[Column1],[1]!Reactions[Reaction Type],[1]!Reactions[Datetime])</f>
        <v>interested</v>
      </c>
      <c r="F334" s="1">
        <f>_xlfn.XLOOKUP(content[[#This Row],[Column1]],[1]!Reactions[Column1],[1]!Reactions[Datetime])</f>
        <v>44131.165277777778</v>
      </c>
      <c r="G334" t="str">
        <f>_xlfn.XLOOKUP(content[[#This Row],[Reaction Type]],[1]ReactionTypes!$I$3:$I$18,[1]ReactionTypes!$J$3:$J$18)</f>
        <v>positive</v>
      </c>
      <c r="H334">
        <f>_xlfn.XLOOKUP(content[[#This Row],[Reaction Type]],[1]ReactionTypes!$I$3:$I$18,[1]ReactionTypes!$K$3:$K$18)</f>
        <v>30</v>
      </c>
    </row>
    <row r="335" spans="1:8" x14ac:dyDescent="0.25">
      <c r="A335">
        <v>346</v>
      </c>
      <c r="B335" t="s">
        <v>369</v>
      </c>
      <c r="C335" t="s">
        <v>21</v>
      </c>
      <c r="D335" t="s">
        <v>11</v>
      </c>
      <c r="E335" t="str" cm="1">
        <f t="array" ref="E335">_xlfn.XLOOKUP(content[[#This Row],[Column1]],[1]!Reactions[Column1],[1]!Reactions[Reaction Type],[1]!Reactions[Datetime])</f>
        <v>scared</v>
      </c>
      <c r="F335" s="1">
        <f>_xlfn.XLOOKUP(content[[#This Row],[Column1]],[1]!Reactions[Column1],[1]!Reactions[Datetime])</f>
        <v>44246.038194444445</v>
      </c>
      <c r="G335" t="str">
        <f>_xlfn.XLOOKUP(content[[#This Row],[Reaction Type]],[1]ReactionTypes!$I$3:$I$18,[1]ReactionTypes!$J$3:$J$18)</f>
        <v>negative</v>
      </c>
      <c r="H335">
        <f>_xlfn.XLOOKUP(content[[#This Row],[Reaction Type]],[1]ReactionTypes!$I$3:$I$18,[1]ReactionTypes!$K$3:$K$18)</f>
        <v>15</v>
      </c>
    </row>
    <row r="336" spans="1:8" x14ac:dyDescent="0.25">
      <c r="A336">
        <v>347</v>
      </c>
      <c r="B336" t="s">
        <v>370</v>
      </c>
      <c r="C336" t="s">
        <v>21</v>
      </c>
      <c r="D336" t="s">
        <v>32</v>
      </c>
      <c r="E336" t="str" cm="1">
        <f t="array" ref="E336">_xlfn.XLOOKUP(content[[#This Row],[Column1]],[1]!Reactions[Column1],[1]!Reactions[Reaction Type],[1]!Reactions[Datetime])</f>
        <v>super love</v>
      </c>
      <c r="F336" s="1">
        <f>_xlfn.XLOOKUP(content[[#This Row],[Column1]],[1]!Reactions[Column1],[1]!Reactions[Datetime])</f>
        <v>44355.447916666664</v>
      </c>
      <c r="G336" t="str">
        <f>_xlfn.XLOOKUP(content[[#This Row],[Reaction Type]],[1]ReactionTypes!$I$3:$I$18,[1]ReactionTypes!$J$3:$J$18)</f>
        <v>positive</v>
      </c>
      <c r="H336">
        <f>_xlfn.XLOOKUP(content[[#This Row],[Reaction Type]],[1]ReactionTypes!$I$3:$I$18,[1]ReactionTypes!$K$3:$K$18)</f>
        <v>75</v>
      </c>
    </row>
    <row r="337" spans="1:8" x14ac:dyDescent="0.25">
      <c r="A337">
        <v>348</v>
      </c>
      <c r="B337" t="s">
        <v>371</v>
      </c>
      <c r="C337" t="s">
        <v>10</v>
      </c>
      <c r="D337" t="s">
        <v>31</v>
      </c>
      <c r="E337" t="str" cm="1">
        <f t="array" ref="E337">_xlfn.XLOOKUP(content[[#This Row],[Column1]],[1]!Reactions[Column1],[1]!Reactions[Reaction Type],[1]!Reactions[Datetime])</f>
        <v>like</v>
      </c>
      <c r="F337" s="1">
        <f>_xlfn.XLOOKUP(content[[#This Row],[Column1]],[1]!Reactions[Column1],[1]!Reactions[Datetime])</f>
        <v>44122.178472222222</v>
      </c>
      <c r="G337" t="str">
        <f>_xlfn.XLOOKUP(content[[#This Row],[Reaction Type]],[1]ReactionTypes!$I$3:$I$18,[1]ReactionTypes!$J$3:$J$18)</f>
        <v>positive</v>
      </c>
      <c r="H337">
        <f>_xlfn.XLOOKUP(content[[#This Row],[Reaction Type]],[1]ReactionTypes!$I$3:$I$18,[1]ReactionTypes!$K$3:$K$18)</f>
        <v>50</v>
      </c>
    </row>
    <row r="338" spans="1:8" x14ac:dyDescent="0.25">
      <c r="A338">
        <v>349</v>
      </c>
      <c r="B338" t="s">
        <v>372</v>
      </c>
      <c r="C338" t="s">
        <v>39</v>
      </c>
      <c r="D338" t="s">
        <v>11</v>
      </c>
      <c r="E338" t="str" cm="1">
        <f t="array" ref="E338">_xlfn.XLOOKUP(content[[#This Row],[Column1]],[1]!Reactions[Column1],[1]!Reactions[Reaction Type],[1]!Reactions[Datetime])</f>
        <v>super love</v>
      </c>
      <c r="F338" s="1">
        <f>_xlfn.XLOOKUP(content[[#This Row],[Column1]],[1]!Reactions[Column1],[1]!Reactions[Datetime])</f>
        <v>44140.57916666667</v>
      </c>
      <c r="G338" t="str">
        <f>_xlfn.XLOOKUP(content[[#This Row],[Reaction Type]],[1]ReactionTypes!$I$3:$I$18,[1]ReactionTypes!$J$3:$J$18)</f>
        <v>positive</v>
      </c>
      <c r="H338">
        <f>_xlfn.XLOOKUP(content[[#This Row],[Reaction Type]],[1]ReactionTypes!$I$3:$I$18,[1]ReactionTypes!$K$3:$K$18)</f>
        <v>75</v>
      </c>
    </row>
    <row r="339" spans="1:8" x14ac:dyDescent="0.25">
      <c r="A339">
        <v>350</v>
      </c>
      <c r="B339" t="s">
        <v>373</v>
      </c>
      <c r="C339" t="s">
        <v>21</v>
      </c>
      <c r="D339" t="s">
        <v>374</v>
      </c>
      <c r="E339" t="str" cm="1">
        <f t="array" ref="E339">_xlfn.XLOOKUP(content[[#This Row],[Column1]],[1]!Reactions[Column1],[1]!Reactions[Reaction Type],[1]!Reactions[Datetime])</f>
        <v>intrigued</v>
      </c>
      <c r="F339" s="1">
        <f>_xlfn.XLOOKUP(content[[#This Row],[Column1]],[1]!Reactions[Column1],[1]!Reactions[Datetime])</f>
        <v>44059.508333333331</v>
      </c>
      <c r="G339" t="str">
        <f>_xlfn.XLOOKUP(content[[#This Row],[Reaction Type]],[1]ReactionTypes!$I$3:$I$18,[1]ReactionTypes!$J$3:$J$18)</f>
        <v>positive</v>
      </c>
      <c r="H339">
        <f>_xlfn.XLOOKUP(content[[#This Row],[Reaction Type]],[1]ReactionTypes!$I$3:$I$18,[1]ReactionTypes!$K$3:$K$18)</f>
        <v>45</v>
      </c>
    </row>
    <row r="340" spans="1:8" x14ac:dyDescent="0.25">
      <c r="A340">
        <v>351</v>
      </c>
      <c r="B340" t="s">
        <v>375</v>
      </c>
      <c r="C340" t="s">
        <v>39</v>
      </c>
      <c r="D340" t="s">
        <v>42</v>
      </c>
      <c r="E340" t="str" cm="1">
        <f t="array" ref="E340">_xlfn.XLOOKUP(content[[#This Row],[Column1]],[1]!Reactions[Column1],[1]!Reactions[Reaction Type],[1]!Reactions[Datetime])</f>
        <v>scared</v>
      </c>
      <c r="F340" s="1">
        <f>_xlfn.XLOOKUP(content[[#This Row],[Column1]],[1]!Reactions[Column1],[1]!Reactions[Datetime])</f>
        <v>44118.621527777781</v>
      </c>
      <c r="G340" t="str">
        <f>_xlfn.XLOOKUP(content[[#This Row],[Reaction Type]],[1]ReactionTypes!$I$3:$I$18,[1]ReactionTypes!$J$3:$J$18)</f>
        <v>negative</v>
      </c>
      <c r="H340">
        <f>_xlfn.XLOOKUP(content[[#This Row],[Reaction Type]],[1]ReactionTypes!$I$3:$I$18,[1]ReactionTypes!$K$3:$K$18)</f>
        <v>15</v>
      </c>
    </row>
    <row r="341" spans="1:8" x14ac:dyDescent="0.25">
      <c r="A341">
        <v>352</v>
      </c>
      <c r="B341" t="s">
        <v>376</v>
      </c>
      <c r="C341" t="s">
        <v>10</v>
      </c>
      <c r="D341" t="s">
        <v>34</v>
      </c>
      <c r="E341" t="str" cm="1">
        <f t="array" ref="E341">_xlfn.XLOOKUP(content[[#This Row],[Column1]],[1]!Reactions[Column1],[1]!Reactions[Reaction Type],[1]!Reactions[Datetime])</f>
        <v>peeking</v>
      </c>
      <c r="F341" s="1">
        <f>_xlfn.XLOOKUP(content[[#This Row],[Column1]],[1]!Reactions[Column1],[1]!Reactions[Datetime])</f>
        <v>44287.50277777778</v>
      </c>
      <c r="G341" t="str">
        <f>_xlfn.XLOOKUP(content[[#This Row],[Reaction Type]],[1]ReactionTypes!$I$3:$I$18,[1]ReactionTypes!$J$3:$J$18)</f>
        <v>neutral</v>
      </c>
      <c r="H341">
        <f>_xlfn.XLOOKUP(content[[#This Row],[Reaction Type]],[1]ReactionTypes!$I$3:$I$18,[1]ReactionTypes!$K$3:$K$18)</f>
        <v>35</v>
      </c>
    </row>
    <row r="342" spans="1:8" x14ac:dyDescent="0.25">
      <c r="A342">
        <v>353</v>
      </c>
      <c r="B342" t="s">
        <v>377</v>
      </c>
      <c r="C342" t="s">
        <v>21</v>
      </c>
      <c r="D342" t="s">
        <v>28</v>
      </c>
      <c r="E342" t="str" cm="1">
        <f t="array" ref="E342">_xlfn.XLOOKUP(content[[#This Row],[Column1]],[1]!Reactions[Column1],[1]!Reactions[Reaction Type],[1]!Reactions[Datetime])</f>
        <v>like</v>
      </c>
      <c r="F342" s="1">
        <f>_xlfn.XLOOKUP(content[[#This Row],[Column1]],[1]!Reactions[Column1],[1]!Reactions[Datetime])</f>
        <v>44099.261805555558</v>
      </c>
      <c r="G342" t="str">
        <f>_xlfn.XLOOKUP(content[[#This Row],[Reaction Type]],[1]ReactionTypes!$I$3:$I$18,[1]ReactionTypes!$J$3:$J$18)</f>
        <v>positive</v>
      </c>
      <c r="H342">
        <f>_xlfn.XLOOKUP(content[[#This Row],[Reaction Type]],[1]ReactionTypes!$I$3:$I$18,[1]ReactionTypes!$K$3:$K$18)</f>
        <v>50</v>
      </c>
    </row>
    <row r="343" spans="1:8" x14ac:dyDescent="0.25">
      <c r="A343">
        <v>355</v>
      </c>
      <c r="B343" t="s">
        <v>378</v>
      </c>
      <c r="C343" t="s">
        <v>39</v>
      </c>
      <c r="D343" t="s">
        <v>34</v>
      </c>
      <c r="E343" t="str" cm="1">
        <f t="array" ref="E343">_xlfn.XLOOKUP(content[[#This Row],[Column1]],[1]!Reactions[Column1],[1]!Reactions[Reaction Type],[1]!Reactions[Datetime])</f>
        <v>intrigued</v>
      </c>
      <c r="F343" s="1">
        <f>_xlfn.XLOOKUP(content[[#This Row],[Column1]],[1]!Reactions[Column1],[1]!Reactions[Datetime])</f>
        <v>44258.777777777781</v>
      </c>
      <c r="G343" t="str">
        <f>_xlfn.XLOOKUP(content[[#This Row],[Reaction Type]],[1]ReactionTypes!$I$3:$I$18,[1]ReactionTypes!$J$3:$J$18)</f>
        <v>positive</v>
      </c>
      <c r="H343">
        <f>_xlfn.XLOOKUP(content[[#This Row],[Reaction Type]],[1]ReactionTypes!$I$3:$I$18,[1]ReactionTypes!$K$3:$K$18)</f>
        <v>45</v>
      </c>
    </row>
    <row r="344" spans="1:8" x14ac:dyDescent="0.25">
      <c r="A344">
        <v>357</v>
      </c>
      <c r="B344" t="s">
        <v>379</v>
      </c>
      <c r="C344" t="s">
        <v>24</v>
      </c>
      <c r="D344" t="s">
        <v>47</v>
      </c>
      <c r="E344" t="str" cm="1">
        <f t="array" ref="E344">_xlfn.XLOOKUP(content[[#This Row],[Column1]],[1]!Reactions[Column1],[1]!Reactions[Reaction Type],[1]!Reactions[Datetime])</f>
        <v>interested</v>
      </c>
      <c r="F344" s="1">
        <f>_xlfn.XLOOKUP(content[[#This Row],[Column1]],[1]!Reactions[Column1],[1]!Reactions[Datetime])</f>
        <v>44134.161111111112</v>
      </c>
      <c r="G344" t="str">
        <f>_xlfn.XLOOKUP(content[[#This Row],[Reaction Type]],[1]ReactionTypes!$I$3:$I$18,[1]ReactionTypes!$J$3:$J$18)</f>
        <v>positive</v>
      </c>
      <c r="H344">
        <f>_xlfn.XLOOKUP(content[[#This Row],[Reaction Type]],[1]ReactionTypes!$I$3:$I$18,[1]ReactionTypes!$K$3:$K$18)</f>
        <v>30</v>
      </c>
    </row>
    <row r="345" spans="1:8" x14ac:dyDescent="0.25">
      <c r="A345">
        <v>358</v>
      </c>
      <c r="B345" t="s">
        <v>380</v>
      </c>
      <c r="C345" t="s">
        <v>10</v>
      </c>
      <c r="D345" t="s">
        <v>28</v>
      </c>
      <c r="E345" t="str" cm="1">
        <f t="array" ref="E345">_xlfn.XLOOKUP(content[[#This Row],[Column1]],[1]!Reactions[Column1],[1]!Reactions[Reaction Type],[1]!Reactions[Datetime])</f>
        <v>like</v>
      </c>
      <c r="F345" s="1">
        <f>_xlfn.XLOOKUP(content[[#This Row],[Column1]],[1]!Reactions[Column1],[1]!Reactions[Datetime])</f>
        <v>44239.241666666669</v>
      </c>
      <c r="G345" t="str">
        <f>_xlfn.XLOOKUP(content[[#This Row],[Reaction Type]],[1]ReactionTypes!$I$3:$I$18,[1]ReactionTypes!$J$3:$J$18)</f>
        <v>positive</v>
      </c>
      <c r="H345">
        <f>_xlfn.XLOOKUP(content[[#This Row],[Reaction Type]],[1]ReactionTypes!$I$3:$I$18,[1]ReactionTypes!$K$3:$K$18)</f>
        <v>50</v>
      </c>
    </row>
    <row r="346" spans="1:8" x14ac:dyDescent="0.25">
      <c r="A346">
        <v>359</v>
      </c>
      <c r="B346" t="s">
        <v>381</v>
      </c>
      <c r="C346" t="s">
        <v>10</v>
      </c>
      <c r="D346" t="s">
        <v>22</v>
      </c>
      <c r="E346" t="str" cm="1">
        <f t="array" ref="E346">_xlfn.XLOOKUP(content[[#This Row],[Column1]],[1]!Reactions[Column1],[1]!Reactions[Reaction Type],[1]!Reactions[Datetime])</f>
        <v>disgust</v>
      </c>
      <c r="F346" s="1">
        <f>_xlfn.XLOOKUP(content[[#This Row],[Column1]],[1]!Reactions[Column1],[1]!Reactions[Datetime])</f>
        <v>44235.144444444442</v>
      </c>
      <c r="G346" t="str">
        <f>_xlfn.XLOOKUP(content[[#This Row],[Reaction Type]],[1]ReactionTypes!$I$3:$I$18,[1]ReactionTypes!$J$3:$J$18)</f>
        <v>negative</v>
      </c>
      <c r="H346">
        <f>_xlfn.XLOOKUP(content[[#This Row],[Reaction Type]],[1]ReactionTypes!$I$3:$I$18,[1]ReactionTypes!$K$3:$K$18)</f>
        <v>0</v>
      </c>
    </row>
    <row r="347" spans="1:8" x14ac:dyDescent="0.25">
      <c r="A347">
        <v>360</v>
      </c>
      <c r="B347" t="s">
        <v>382</v>
      </c>
      <c r="C347" t="s">
        <v>24</v>
      </c>
      <c r="D347" t="s">
        <v>31</v>
      </c>
      <c r="E347" t="str" cm="1">
        <f t="array" ref="E347">_xlfn.XLOOKUP(content[[#This Row],[Column1]],[1]!Reactions[Column1],[1]!Reactions[Reaction Type],[1]!Reactions[Datetime])</f>
        <v>interested</v>
      </c>
      <c r="F347" s="1">
        <f>_xlfn.XLOOKUP(content[[#This Row],[Column1]],[1]!Reactions[Column1],[1]!Reactions[Datetime])</f>
        <v>44288.325694444444</v>
      </c>
      <c r="G347" t="str">
        <f>_xlfn.XLOOKUP(content[[#This Row],[Reaction Type]],[1]ReactionTypes!$I$3:$I$18,[1]ReactionTypes!$J$3:$J$18)</f>
        <v>positive</v>
      </c>
      <c r="H347">
        <f>_xlfn.XLOOKUP(content[[#This Row],[Reaction Type]],[1]ReactionTypes!$I$3:$I$18,[1]ReactionTypes!$K$3:$K$18)</f>
        <v>30</v>
      </c>
    </row>
    <row r="348" spans="1:8" x14ac:dyDescent="0.25">
      <c r="A348">
        <v>361</v>
      </c>
      <c r="B348" t="s">
        <v>383</v>
      </c>
      <c r="C348" t="s">
        <v>39</v>
      </c>
      <c r="D348" t="s">
        <v>11</v>
      </c>
      <c r="E348" t="str" cm="1">
        <f t="array" ref="E348">_xlfn.XLOOKUP(content[[#This Row],[Column1]],[1]!Reactions[Column1],[1]!Reactions[Reaction Type],[1]!Reactions[Datetime])</f>
        <v>worried</v>
      </c>
      <c r="F348" s="1">
        <f>_xlfn.XLOOKUP(content[[#This Row],[Column1]],[1]!Reactions[Column1],[1]!Reactions[Datetime])</f>
        <v>44012.245138888888</v>
      </c>
      <c r="G348" t="str">
        <f>_xlfn.XLOOKUP(content[[#This Row],[Reaction Type]],[1]ReactionTypes!$I$3:$I$18,[1]ReactionTypes!$J$3:$J$18)</f>
        <v>negative</v>
      </c>
      <c r="H348">
        <f>_xlfn.XLOOKUP(content[[#This Row],[Reaction Type]],[1]ReactionTypes!$I$3:$I$18,[1]ReactionTypes!$K$3:$K$18)</f>
        <v>12</v>
      </c>
    </row>
    <row r="349" spans="1:8" x14ac:dyDescent="0.25">
      <c r="A349">
        <v>362</v>
      </c>
      <c r="B349" t="s">
        <v>384</v>
      </c>
      <c r="C349" t="s">
        <v>21</v>
      </c>
      <c r="D349" t="s">
        <v>19</v>
      </c>
      <c r="E349" t="str" cm="1">
        <f t="array" ref="E349">_xlfn.XLOOKUP(content[[#This Row],[Column1]],[1]!Reactions[Column1],[1]!Reactions[Reaction Type],[1]!Reactions[Datetime])</f>
        <v>worried</v>
      </c>
      <c r="F349" s="1">
        <f>_xlfn.XLOOKUP(content[[#This Row],[Column1]],[1]!Reactions[Column1],[1]!Reactions[Datetime])</f>
        <v>44126.965277777781</v>
      </c>
      <c r="G349" t="str">
        <f>_xlfn.XLOOKUP(content[[#This Row],[Reaction Type]],[1]ReactionTypes!$I$3:$I$18,[1]ReactionTypes!$J$3:$J$18)</f>
        <v>negative</v>
      </c>
      <c r="H349">
        <f>_xlfn.XLOOKUP(content[[#This Row],[Reaction Type]],[1]ReactionTypes!$I$3:$I$18,[1]ReactionTypes!$K$3:$K$18)</f>
        <v>12</v>
      </c>
    </row>
    <row r="350" spans="1:8" x14ac:dyDescent="0.25">
      <c r="A350">
        <v>363</v>
      </c>
      <c r="B350" t="s">
        <v>385</v>
      </c>
      <c r="C350" t="s">
        <v>21</v>
      </c>
      <c r="D350" t="s">
        <v>31</v>
      </c>
      <c r="E350" t="str" cm="1">
        <f t="array" ref="E350">_xlfn.XLOOKUP(content[[#This Row],[Column1]],[1]!Reactions[Column1],[1]!Reactions[Reaction Type],[1]!Reactions[Datetime])</f>
        <v>indifferent</v>
      </c>
      <c r="F350" s="1">
        <f>_xlfn.XLOOKUP(content[[#This Row],[Column1]],[1]!Reactions[Column1],[1]!Reactions[Datetime])</f>
        <v>44363.573611111111</v>
      </c>
      <c r="G350" t="str">
        <f>_xlfn.XLOOKUP(content[[#This Row],[Reaction Type]],[1]ReactionTypes!$I$3:$I$18,[1]ReactionTypes!$J$3:$J$18)</f>
        <v>neutral</v>
      </c>
      <c r="H350">
        <f>_xlfn.XLOOKUP(content[[#This Row],[Reaction Type]],[1]ReactionTypes!$I$3:$I$18,[1]ReactionTypes!$K$3:$K$18)</f>
        <v>20</v>
      </c>
    </row>
    <row r="351" spans="1:8" x14ac:dyDescent="0.25">
      <c r="A351">
        <v>364</v>
      </c>
      <c r="B351" t="s">
        <v>386</v>
      </c>
      <c r="C351" t="s">
        <v>10</v>
      </c>
      <c r="D351" t="s">
        <v>25</v>
      </c>
      <c r="E351" t="str" cm="1">
        <f t="array" ref="E351">_xlfn.XLOOKUP(content[[#This Row],[Column1]],[1]!Reactions[Column1],[1]!Reactions[Reaction Type],[1]!Reactions[Datetime])</f>
        <v>cherish</v>
      </c>
      <c r="F351" s="1">
        <f>_xlfn.XLOOKUP(content[[#This Row],[Column1]],[1]!Reactions[Column1],[1]!Reactions[Datetime])</f>
        <v>44053.570833333331</v>
      </c>
      <c r="G351" t="str">
        <f>_xlfn.XLOOKUP(content[[#This Row],[Reaction Type]],[1]ReactionTypes!$I$3:$I$18,[1]ReactionTypes!$J$3:$J$18)</f>
        <v>positive</v>
      </c>
      <c r="H351">
        <f>_xlfn.XLOOKUP(content[[#This Row],[Reaction Type]],[1]ReactionTypes!$I$3:$I$18,[1]ReactionTypes!$K$3:$K$18)</f>
        <v>70</v>
      </c>
    </row>
    <row r="352" spans="1:8" x14ac:dyDescent="0.25">
      <c r="A352">
        <v>366</v>
      </c>
      <c r="B352" t="s">
        <v>387</v>
      </c>
      <c r="C352" t="s">
        <v>24</v>
      </c>
      <c r="D352" t="s">
        <v>31</v>
      </c>
      <c r="E352" t="str" cm="1">
        <f t="array" ref="E352">_xlfn.XLOOKUP(content[[#This Row],[Column1]],[1]!Reactions[Column1],[1]!Reactions[Reaction Type],[1]!Reactions[Datetime])</f>
        <v>adore</v>
      </c>
      <c r="F352" s="1">
        <f>_xlfn.XLOOKUP(content[[#This Row],[Column1]],[1]!Reactions[Column1],[1]!Reactions[Datetime])</f>
        <v>44038.81527777778</v>
      </c>
      <c r="G352" t="str">
        <f>_xlfn.XLOOKUP(content[[#This Row],[Reaction Type]],[1]ReactionTypes!$I$3:$I$18,[1]ReactionTypes!$J$3:$J$18)</f>
        <v>positive</v>
      </c>
      <c r="H352">
        <f>_xlfn.XLOOKUP(content[[#This Row],[Reaction Type]],[1]ReactionTypes!$I$3:$I$18,[1]ReactionTypes!$K$3:$K$18)</f>
        <v>72</v>
      </c>
    </row>
    <row r="353" spans="1:8" x14ac:dyDescent="0.25">
      <c r="A353">
        <v>367</v>
      </c>
      <c r="B353" t="s">
        <v>388</v>
      </c>
      <c r="C353" t="s">
        <v>24</v>
      </c>
      <c r="D353" t="s">
        <v>42</v>
      </c>
      <c r="E353" t="str" cm="1">
        <f t="array" ref="E353">_xlfn.XLOOKUP(content[[#This Row],[Column1]],[1]!Reactions[Column1],[1]!Reactions[Reaction Type],[1]!Reactions[Datetime])</f>
        <v>interested</v>
      </c>
      <c r="F353" s="1">
        <f>_xlfn.XLOOKUP(content[[#This Row],[Column1]],[1]!Reactions[Column1],[1]!Reactions[Datetime])</f>
        <v>44177.646527777775</v>
      </c>
      <c r="G353" t="str">
        <f>_xlfn.XLOOKUP(content[[#This Row],[Reaction Type]],[1]ReactionTypes!$I$3:$I$18,[1]ReactionTypes!$J$3:$J$18)</f>
        <v>positive</v>
      </c>
      <c r="H353">
        <f>_xlfn.XLOOKUP(content[[#This Row],[Reaction Type]],[1]ReactionTypes!$I$3:$I$18,[1]ReactionTypes!$K$3:$K$18)</f>
        <v>30</v>
      </c>
    </row>
    <row r="354" spans="1:8" x14ac:dyDescent="0.25">
      <c r="A354">
        <v>368</v>
      </c>
      <c r="B354" t="s">
        <v>389</v>
      </c>
      <c r="C354" t="s">
        <v>21</v>
      </c>
      <c r="D354" t="s">
        <v>26</v>
      </c>
      <c r="E354" t="str" cm="1">
        <f t="array" ref="E354">_xlfn.XLOOKUP(content[[#This Row],[Column1]],[1]!Reactions[Column1],[1]!Reactions[Reaction Type],[1]!Reactions[Datetime])</f>
        <v>want</v>
      </c>
      <c r="F354" s="1">
        <f>_xlfn.XLOOKUP(content[[#This Row],[Column1]],[1]!Reactions[Column1],[1]!Reactions[Datetime])</f>
        <v>44064.640277777777</v>
      </c>
      <c r="G354" t="str">
        <f>_xlfn.XLOOKUP(content[[#This Row],[Reaction Type]],[1]ReactionTypes!$I$3:$I$18,[1]ReactionTypes!$J$3:$J$18)</f>
        <v>positive</v>
      </c>
      <c r="H354">
        <f>_xlfn.XLOOKUP(content[[#This Row],[Reaction Type]],[1]ReactionTypes!$I$3:$I$18,[1]ReactionTypes!$K$3:$K$18)</f>
        <v>70</v>
      </c>
    </row>
    <row r="355" spans="1:8" x14ac:dyDescent="0.25">
      <c r="A355">
        <v>369</v>
      </c>
      <c r="B355" t="s">
        <v>390</v>
      </c>
      <c r="C355" t="s">
        <v>39</v>
      </c>
      <c r="D355" t="s">
        <v>26</v>
      </c>
      <c r="E355" t="str" cm="1">
        <f t="array" ref="E355">_xlfn.XLOOKUP(content[[#This Row],[Column1]],[1]!Reactions[Column1],[1]!Reactions[Reaction Type],[1]!Reactions[Datetime])</f>
        <v>indifferent</v>
      </c>
      <c r="F355" s="1">
        <f>_xlfn.XLOOKUP(content[[#This Row],[Column1]],[1]!Reactions[Column1],[1]!Reactions[Datetime])</f>
        <v>44347.859027777777</v>
      </c>
      <c r="G355" t="str">
        <f>_xlfn.XLOOKUP(content[[#This Row],[Reaction Type]],[1]ReactionTypes!$I$3:$I$18,[1]ReactionTypes!$J$3:$J$18)</f>
        <v>neutral</v>
      </c>
      <c r="H355">
        <f>_xlfn.XLOOKUP(content[[#This Row],[Reaction Type]],[1]ReactionTypes!$I$3:$I$18,[1]ReactionTypes!$K$3:$K$18)</f>
        <v>20</v>
      </c>
    </row>
    <row r="356" spans="1:8" x14ac:dyDescent="0.25">
      <c r="A356">
        <v>370</v>
      </c>
      <c r="B356" t="s">
        <v>391</v>
      </c>
      <c r="C356" t="s">
        <v>24</v>
      </c>
      <c r="D356" t="s">
        <v>34</v>
      </c>
      <c r="E356" t="str" cm="1">
        <f t="array" ref="E356">_xlfn.XLOOKUP(content[[#This Row],[Column1]],[1]!Reactions[Column1],[1]!Reactions[Reaction Type],[1]!Reactions[Datetime])</f>
        <v>indifferent</v>
      </c>
      <c r="F356" s="1">
        <f>_xlfn.XLOOKUP(content[[#This Row],[Column1]],[1]!Reactions[Column1],[1]!Reactions[Datetime])</f>
        <v>44241.25</v>
      </c>
      <c r="G356" t="str">
        <f>_xlfn.XLOOKUP(content[[#This Row],[Reaction Type]],[1]ReactionTypes!$I$3:$I$18,[1]ReactionTypes!$J$3:$J$18)</f>
        <v>neutral</v>
      </c>
      <c r="H356">
        <f>_xlfn.XLOOKUP(content[[#This Row],[Reaction Type]],[1]ReactionTypes!$I$3:$I$18,[1]ReactionTypes!$K$3:$K$18)</f>
        <v>20</v>
      </c>
    </row>
    <row r="357" spans="1:8" x14ac:dyDescent="0.25">
      <c r="A357">
        <v>371</v>
      </c>
      <c r="B357" t="s">
        <v>392</v>
      </c>
      <c r="C357" t="s">
        <v>24</v>
      </c>
      <c r="D357" t="s">
        <v>47</v>
      </c>
      <c r="E357" t="str" cm="1">
        <f t="array" ref="E357">_xlfn.XLOOKUP(content[[#This Row],[Column1]],[1]!Reactions[Column1],[1]!Reactions[Reaction Type],[1]!Reactions[Datetime])</f>
        <v>disgust</v>
      </c>
      <c r="F357" s="1">
        <f>_xlfn.XLOOKUP(content[[#This Row],[Column1]],[1]!Reactions[Column1],[1]!Reactions[Datetime])</f>
        <v>44242.857638888891</v>
      </c>
      <c r="G357" t="str">
        <f>_xlfn.XLOOKUP(content[[#This Row],[Reaction Type]],[1]ReactionTypes!$I$3:$I$18,[1]ReactionTypes!$J$3:$J$18)</f>
        <v>negative</v>
      </c>
      <c r="H357">
        <f>_xlfn.XLOOKUP(content[[#This Row],[Reaction Type]],[1]ReactionTypes!$I$3:$I$18,[1]ReactionTypes!$K$3:$K$18)</f>
        <v>0</v>
      </c>
    </row>
    <row r="358" spans="1:8" x14ac:dyDescent="0.25">
      <c r="A358">
        <v>373</v>
      </c>
      <c r="B358" t="s">
        <v>393</v>
      </c>
      <c r="C358" t="s">
        <v>10</v>
      </c>
      <c r="D358" t="s">
        <v>16</v>
      </c>
      <c r="E358" t="str" cm="1">
        <f t="array" ref="E358">_xlfn.XLOOKUP(content[[#This Row],[Column1]],[1]!Reactions[Column1],[1]!Reactions[Reaction Type],[1]!Reactions[Datetime])</f>
        <v>hate</v>
      </c>
      <c r="F358" s="1">
        <f>_xlfn.XLOOKUP(content[[#This Row],[Column1]],[1]!Reactions[Column1],[1]!Reactions[Datetime])</f>
        <v>44082.584027777775</v>
      </c>
      <c r="G358" t="str">
        <f>_xlfn.XLOOKUP(content[[#This Row],[Reaction Type]],[1]ReactionTypes!$I$3:$I$18,[1]ReactionTypes!$J$3:$J$18)</f>
        <v>negative</v>
      </c>
      <c r="H358">
        <f>_xlfn.XLOOKUP(content[[#This Row],[Reaction Type]],[1]ReactionTypes!$I$3:$I$18,[1]ReactionTypes!$K$3:$K$18)</f>
        <v>5</v>
      </c>
    </row>
    <row r="359" spans="1:8" x14ac:dyDescent="0.25">
      <c r="A359">
        <v>374</v>
      </c>
      <c r="B359" t="s">
        <v>394</v>
      </c>
      <c r="C359" t="s">
        <v>10</v>
      </c>
      <c r="D359" t="s">
        <v>47</v>
      </c>
      <c r="E359" t="str" cm="1">
        <f t="array" ref="E359">_xlfn.XLOOKUP(content[[#This Row],[Column1]],[1]!Reactions[Column1],[1]!Reactions[Reaction Type],[1]!Reactions[Datetime])</f>
        <v>worried</v>
      </c>
      <c r="F359" s="1">
        <f>_xlfn.XLOOKUP(content[[#This Row],[Column1]],[1]!Reactions[Column1],[1]!Reactions[Datetime])</f>
        <v>44132.317361111112</v>
      </c>
      <c r="G359" t="str">
        <f>_xlfn.XLOOKUP(content[[#This Row],[Reaction Type]],[1]ReactionTypes!$I$3:$I$18,[1]ReactionTypes!$J$3:$J$18)</f>
        <v>negative</v>
      </c>
      <c r="H359">
        <f>_xlfn.XLOOKUP(content[[#This Row],[Reaction Type]],[1]ReactionTypes!$I$3:$I$18,[1]ReactionTypes!$K$3:$K$18)</f>
        <v>12</v>
      </c>
    </row>
    <row r="360" spans="1:8" x14ac:dyDescent="0.25">
      <c r="A360">
        <v>375</v>
      </c>
      <c r="B360" t="s">
        <v>395</v>
      </c>
      <c r="C360" t="s">
        <v>10</v>
      </c>
      <c r="D360" t="s">
        <v>25</v>
      </c>
      <c r="E360" t="str" cm="1">
        <f t="array" ref="E360">_xlfn.XLOOKUP(content[[#This Row],[Column1]],[1]!Reactions[Column1],[1]!Reactions[Reaction Type],[1]!Reactions[Datetime])</f>
        <v>interested</v>
      </c>
      <c r="F360" s="1">
        <f>_xlfn.XLOOKUP(content[[#This Row],[Column1]],[1]!Reactions[Column1],[1]!Reactions[Datetime])</f>
        <v>44156.828472222223</v>
      </c>
      <c r="G360" t="str">
        <f>_xlfn.XLOOKUP(content[[#This Row],[Reaction Type]],[1]ReactionTypes!$I$3:$I$18,[1]ReactionTypes!$J$3:$J$18)</f>
        <v>positive</v>
      </c>
      <c r="H360">
        <f>_xlfn.XLOOKUP(content[[#This Row],[Reaction Type]],[1]ReactionTypes!$I$3:$I$18,[1]ReactionTypes!$K$3:$K$18)</f>
        <v>30</v>
      </c>
    </row>
    <row r="361" spans="1:8" x14ac:dyDescent="0.25">
      <c r="A361">
        <v>376</v>
      </c>
      <c r="B361" t="s">
        <v>396</v>
      </c>
      <c r="C361" t="s">
        <v>39</v>
      </c>
      <c r="D361" t="s">
        <v>42</v>
      </c>
      <c r="E361" t="str" cm="1">
        <f t="array" ref="E361">_xlfn.XLOOKUP(content[[#This Row],[Column1]],[1]!Reactions[Column1],[1]!Reactions[Reaction Type],[1]!Reactions[Datetime])</f>
        <v>scared</v>
      </c>
      <c r="F361" s="1">
        <f>_xlfn.XLOOKUP(content[[#This Row],[Column1]],[1]!Reactions[Column1],[1]!Reactions[Datetime])</f>
        <v>44120.945138888892</v>
      </c>
      <c r="G361" t="str">
        <f>_xlfn.XLOOKUP(content[[#This Row],[Reaction Type]],[1]ReactionTypes!$I$3:$I$18,[1]ReactionTypes!$J$3:$J$18)</f>
        <v>negative</v>
      </c>
      <c r="H361">
        <f>_xlfn.XLOOKUP(content[[#This Row],[Reaction Type]],[1]ReactionTypes!$I$3:$I$18,[1]ReactionTypes!$K$3:$K$18)</f>
        <v>15</v>
      </c>
    </row>
    <row r="362" spans="1:8" x14ac:dyDescent="0.25">
      <c r="A362">
        <v>377</v>
      </c>
      <c r="B362" t="s">
        <v>397</v>
      </c>
      <c r="C362" t="s">
        <v>21</v>
      </c>
      <c r="D362" t="s">
        <v>18</v>
      </c>
      <c r="E362" t="str" cm="1">
        <f t="array" ref="E362">_xlfn.XLOOKUP(content[[#This Row],[Column1]],[1]!Reactions[Column1],[1]!Reactions[Reaction Type],[1]!Reactions[Datetime])</f>
        <v>hate</v>
      </c>
      <c r="F362" s="1">
        <f>_xlfn.XLOOKUP(content[[#This Row],[Column1]],[1]!Reactions[Column1],[1]!Reactions[Datetime])</f>
        <v>44204.531944444447</v>
      </c>
      <c r="G362" t="str">
        <f>_xlfn.XLOOKUP(content[[#This Row],[Reaction Type]],[1]ReactionTypes!$I$3:$I$18,[1]ReactionTypes!$J$3:$J$18)</f>
        <v>negative</v>
      </c>
      <c r="H362">
        <f>_xlfn.XLOOKUP(content[[#This Row],[Reaction Type]],[1]ReactionTypes!$I$3:$I$18,[1]ReactionTypes!$K$3:$K$18)</f>
        <v>5</v>
      </c>
    </row>
    <row r="363" spans="1:8" x14ac:dyDescent="0.25">
      <c r="A363">
        <v>378</v>
      </c>
      <c r="B363" t="s">
        <v>398</v>
      </c>
      <c r="C363" t="s">
        <v>10</v>
      </c>
      <c r="D363" t="s">
        <v>11</v>
      </c>
      <c r="E363" t="str" cm="1">
        <f t="array" ref="E363">_xlfn.XLOOKUP(content[[#This Row],[Column1]],[1]!Reactions[Column1],[1]!Reactions[Reaction Type],[1]!Reactions[Datetime])</f>
        <v>want</v>
      </c>
      <c r="F363" s="1">
        <f>_xlfn.XLOOKUP(content[[#This Row],[Column1]],[1]!Reactions[Column1],[1]!Reactions[Datetime])</f>
        <v>44081.288194444445</v>
      </c>
      <c r="G363" t="str">
        <f>_xlfn.XLOOKUP(content[[#This Row],[Reaction Type]],[1]ReactionTypes!$I$3:$I$18,[1]ReactionTypes!$J$3:$J$18)</f>
        <v>positive</v>
      </c>
      <c r="H363">
        <f>_xlfn.XLOOKUP(content[[#This Row],[Reaction Type]],[1]ReactionTypes!$I$3:$I$18,[1]ReactionTypes!$K$3:$K$18)</f>
        <v>70</v>
      </c>
    </row>
    <row r="364" spans="1:8" x14ac:dyDescent="0.25">
      <c r="A364">
        <v>379</v>
      </c>
      <c r="B364" t="s">
        <v>399</v>
      </c>
      <c r="C364" t="s">
        <v>10</v>
      </c>
      <c r="D364" t="s">
        <v>47</v>
      </c>
      <c r="E364" t="str" cm="1">
        <f t="array" ref="E364">_xlfn.XLOOKUP(content[[#This Row],[Column1]],[1]!Reactions[Column1],[1]!Reactions[Reaction Type],[1]!Reactions[Datetime])</f>
        <v>hate</v>
      </c>
      <c r="F364" s="1">
        <f>_xlfn.XLOOKUP(content[[#This Row],[Column1]],[1]!Reactions[Column1],[1]!Reactions[Datetime])</f>
        <v>44222.676388888889</v>
      </c>
      <c r="G364" t="str">
        <f>_xlfn.XLOOKUP(content[[#This Row],[Reaction Type]],[1]ReactionTypes!$I$3:$I$18,[1]ReactionTypes!$J$3:$J$18)</f>
        <v>negative</v>
      </c>
      <c r="H364">
        <f>_xlfn.XLOOKUP(content[[#This Row],[Reaction Type]],[1]ReactionTypes!$I$3:$I$18,[1]ReactionTypes!$K$3:$K$18)</f>
        <v>5</v>
      </c>
    </row>
    <row r="365" spans="1:8" x14ac:dyDescent="0.25">
      <c r="A365">
        <v>380</v>
      </c>
      <c r="B365" t="s">
        <v>400</v>
      </c>
      <c r="C365" t="s">
        <v>24</v>
      </c>
      <c r="D365" t="s">
        <v>37</v>
      </c>
      <c r="E365" t="str" cm="1">
        <f t="array" ref="E365">_xlfn.XLOOKUP(content[[#This Row],[Column1]],[1]!Reactions[Column1],[1]!Reactions[Reaction Type],[1]!Reactions[Datetime])</f>
        <v>worried</v>
      </c>
      <c r="F365" s="1">
        <f>_xlfn.XLOOKUP(content[[#This Row],[Column1]],[1]!Reactions[Column1],[1]!Reactions[Datetime])</f>
        <v>44089.949305555558</v>
      </c>
      <c r="G365" t="str">
        <f>_xlfn.XLOOKUP(content[[#This Row],[Reaction Type]],[1]ReactionTypes!$I$3:$I$18,[1]ReactionTypes!$J$3:$J$18)</f>
        <v>negative</v>
      </c>
      <c r="H365">
        <f>_xlfn.XLOOKUP(content[[#This Row],[Reaction Type]],[1]ReactionTypes!$I$3:$I$18,[1]ReactionTypes!$K$3:$K$18)</f>
        <v>12</v>
      </c>
    </row>
    <row r="366" spans="1:8" x14ac:dyDescent="0.25">
      <c r="A366">
        <v>381</v>
      </c>
      <c r="B366" t="s">
        <v>401</v>
      </c>
      <c r="C366" t="s">
        <v>21</v>
      </c>
      <c r="D366" t="s">
        <v>11</v>
      </c>
      <c r="E366" t="str" cm="1">
        <f t="array" ref="E366">_xlfn.XLOOKUP(content[[#This Row],[Column1]],[1]!Reactions[Column1],[1]!Reactions[Reaction Type],[1]!Reactions[Datetime])</f>
        <v>love</v>
      </c>
      <c r="F366" s="1">
        <f>_xlfn.XLOOKUP(content[[#This Row],[Column1]],[1]!Reactions[Column1],[1]!Reactions[Datetime])</f>
        <v>44144.023611111108</v>
      </c>
      <c r="G366" t="str">
        <f>_xlfn.XLOOKUP(content[[#This Row],[Reaction Type]],[1]ReactionTypes!$I$3:$I$18,[1]ReactionTypes!$J$3:$J$18)</f>
        <v>positive</v>
      </c>
      <c r="H366">
        <f>_xlfn.XLOOKUP(content[[#This Row],[Reaction Type]],[1]ReactionTypes!$I$3:$I$18,[1]ReactionTypes!$K$3:$K$18)</f>
        <v>65</v>
      </c>
    </row>
    <row r="367" spans="1:8" x14ac:dyDescent="0.25">
      <c r="A367">
        <v>382</v>
      </c>
      <c r="B367" t="s">
        <v>402</v>
      </c>
      <c r="C367" t="s">
        <v>39</v>
      </c>
      <c r="D367" t="s">
        <v>11</v>
      </c>
      <c r="E367" t="str" cm="1">
        <f t="array" ref="E367">_xlfn.XLOOKUP(content[[#This Row],[Column1]],[1]!Reactions[Column1],[1]!Reactions[Reaction Type],[1]!Reactions[Datetime])</f>
        <v>like</v>
      </c>
      <c r="F367" s="1">
        <f>_xlfn.XLOOKUP(content[[#This Row],[Column1]],[1]!Reactions[Column1],[1]!Reactions[Datetime])</f>
        <v>44077.566666666666</v>
      </c>
      <c r="G367" t="str">
        <f>_xlfn.XLOOKUP(content[[#This Row],[Reaction Type]],[1]ReactionTypes!$I$3:$I$18,[1]ReactionTypes!$J$3:$J$18)</f>
        <v>positive</v>
      </c>
      <c r="H367">
        <f>_xlfn.XLOOKUP(content[[#This Row],[Reaction Type]],[1]ReactionTypes!$I$3:$I$18,[1]ReactionTypes!$K$3:$K$18)</f>
        <v>50</v>
      </c>
    </row>
    <row r="368" spans="1:8" x14ac:dyDescent="0.25">
      <c r="A368">
        <v>383</v>
      </c>
      <c r="B368" t="s">
        <v>403</v>
      </c>
      <c r="C368" t="s">
        <v>10</v>
      </c>
      <c r="D368" t="s">
        <v>40</v>
      </c>
      <c r="E368" t="str" cm="1">
        <f t="array" ref="E368">_xlfn.XLOOKUP(content[[#This Row],[Column1]],[1]!Reactions[Column1],[1]!Reactions[Reaction Type],[1]!Reactions[Datetime])</f>
        <v>indifferent</v>
      </c>
      <c r="F368" s="1">
        <f>_xlfn.XLOOKUP(content[[#This Row],[Column1]],[1]!Reactions[Column1],[1]!Reactions[Datetime])</f>
        <v>44228.200694444444</v>
      </c>
      <c r="G368" t="str">
        <f>_xlfn.XLOOKUP(content[[#This Row],[Reaction Type]],[1]ReactionTypes!$I$3:$I$18,[1]ReactionTypes!$J$3:$J$18)</f>
        <v>neutral</v>
      </c>
      <c r="H368">
        <f>_xlfn.XLOOKUP(content[[#This Row],[Reaction Type]],[1]ReactionTypes!$I$3:$I$18,[1]ReactionTypes!$K$3:$K$18)</f>
        <v>20</v>
      </c>
    </row>
    <row r="369" spans="1:8" x14ac:dyDescent="0.25">
      <c r="A369">
        <v>384</v>
      </c>
      <c r="B369" t="s">
        <v>404</v>
      </c>
      <c r="C369" t="s">
        <v>21</v>
      </c>
      <c r="D369" t="s">
        <v>37</v>
      </c>
      <c r="E369" t="str" cm="1">
        <f t="array" ref="E369">_xlfn.XLOOKUP(content[[#This Row],[Column1]],[1]!Reactions[Column1],[1]!Reactions[Reaction Type],[1]!Reactions[Datetime])</f>
        <v>want</v>
      </c>
      <c r="F369" s="1">
        <f>_xlfn.XLOOKUP(content[[#This Row],[Column1]],[1]!Reactions[Column1],[1]!Reactions[Datetime])</f>
        <v>44300.775000000001</v>
      </c>
      <c r="G369" t="str">
        <f>_xlfn.XLOOKUP(content[[#This Row],[Reaction Type]],[1]ReactionTypes!$I$3:$I$18,[1]ReactionTypes!$J$3:$J$18)</f>
        <v>positive</v>
      </c>
      <c r="H369">
        <f>_xlfn.XLOOKUP(content[[#This Row],[Reaction Type]],[1]ReactionTypes!$I$3:$I$18,[1]ReactionTypes!$K$3:$K$18)</f>
        <v>70</v>
      </c>
    </row>
    <row r="370" spans="1:8" x14ac:dyDescent="0.25">
      <c r="A370">
        <v>385</v>
      </c>
      <c r="B370" t="s">
        <v>405</v>
      </c>
      <c r="C370" t="s">
        <v>21</v>
      </c>
      <c r="D370" t="s">
        <v>406</v>
      </c>
      <c r="E370" t="str" cm="1">
        <f t="array" ref="E370">_xlfn.XLOOKUP(content[[#This Row],[Column1]],[1]!Reactions[Column1],[1]!Reactions[Reaction Type],[1]!Reactions[Datetime])</f>
        <v>love</v>
      </c>
      <c r="F370" s="1">
        <f>_xlfn.XLOOKUP(content[[#This Row],[Column1]],[1]!Reactions[Column1],[1]!Reactions[Datetime])</f>
        <v>44208.497916666667</v>
      </c>
      <c r="G370" t="str">
        <f>_xlfn.XLOOKUP(content[[#This Row],[Reaction Type]],[1]ReactionTypes!$I$3:$I$18,[1]ReactionTypes!$J$3:$J$18)</f>
        <v>positive</v>
      </c>
      <c r="H370">
        <f>_xlfn.XLOOKUP(content[[#This Row],[Reaction Type]],[1]ReactionTypes!$I$3:$I$18,[1]ReactionTypes!$K$3:$K$18)</f>
        <v>65</v>
      </c>
    </row>
    <row r="371" spans="1:8" x14ac:dyDescent="0.25">
      <c r="A371">
        <v>386</v>
      </c>
      <c r="B371" t="s">
        <v>407</v>
      </c>
      <c r="C371" t="s">
        <v>10</v>
      </c>
      <c r="D371" t="s">
        <v>31</v>
      </c>
      <c r="E371" t="str" cm="1">
        <f t="array" ref="E371">_xlfn.XLOOKUP(content[[#This Row],[Column1]],[1]!Reactions[Column1],[1]!Reactions[Reaction Type],[1]!Reactions[Datetime])</f>
        <v>dislike</v>
      </c>
      <c r="F371" s="1">
        <f>_xlfn.XLOOKUP(content[[#This Row],[Column1]],[1]!Reactions[Column1],[1]!Reactions[Datetime])</f>
        <v>44137.953472222223</v>
      </c>
      <c r="G371" t="str">
        <f>_xlfn.XLOOKUP(content[[#This Row],[Reaction Type]],[1]ReactionTypes!$I$3:$I$18,[1]ReactionTypes!$J$3:$J$18)</f>
        <v>negative</v>
      </c>
      <c r="H371">
        <f>_xlfn.XLOOKUP(content[[#This Row],[Reaction Type]],[1]ReactionTypes!$I$3:$I$18,[1]ReactionTypes!$K$3:$K$18)</f>
        <v>10</v>
      </c>
    </row>
    <row r="372" spans="1:8" x14ac:dyDescent="0.25">
      <c r="A372">
        <v>387</v>
      </c>
      <c r="B372" t="s">
        <v>408</v>
      </c>
      <c r="C372" t="s">
        <v>10</v>
      </c>
      <c r="D372" t="s">
        <v>47</v>
      </c>
      <c r="E372" t="str" cm="1">
        <f t="array" ref="E372">_xlfn.XLOOKUP(content[[#This Row],[Column1]],[1]!Reactions[Column1],[1]!Reactions[Reaction Type],[1]!Reactions[Datetime])</f>
        <v>heart</v>
      </c>
      <c r="F372" s="1">
        <f>_xlfn.XLOOKUP(content[[#This Row],[Column1]],[1]!Reactions[Column1],[1]!Reactions[Datetime])</f>
        <v>44263.003472222219</v>
      </c>
      <c r="G372" t="str">
        <f>_xlfn.XLOOKUP(content[[#This Row],[Reaction Type]],[1]ReactionTypes!$I$3:$I$18,[1]ReactionTypes!$J$3:$J$18)</f>
        <v>positive</v>
      </c>
      <c r="H372">
        <f>_xlfn.XLOOKUP(content[[#This Row],[Reaction Type]],[1]ReactionTypes!$I$3:$I$18,[1]ReactionTypes!$K$3:$K$18)</f>
        <v>60</v>
      </c>
    </row>
    <row r="373" spans="1:8" x14ac:dyDescent="0.25">
      <c r="A373">
        <v>388</v>
      </c>
      <c r="B373" t="s">
        <v>409</v>
      </c>
      <c r="C373" t="s">
        <v>24</v>
      </c>
      <c r="D373" t="s">
        <v>22</v>
      </c>
      <c r="E373" t="str" cm="1">
        <f t="array" ref="E373">_xlfn.XLOOKUP(content[[#This Row],[Column1]],[1]!Reactions[Column1],[1]!Reactions[Reaction Type],[1]!Reactions[Datetime])</f>
        <v>want</v>
      </c>
      <c r="F373" s="1">
        <f>_xlfn.XLOOKUP(content[[#This Row],[Column1]],[1]!Reactions[Column1],[1]!Reactions[Datetime])</f>
        <v>44088.21597222222</v>
      </c>
      <c r="G373" t="str">
        <f>_xlfn.XLOOKUP(content[[#This Row],[Reaction Type]],[1]ReactionTypes!$I$3:$I$18,[1]ReactionTypes!$J$3:$J$18)</f>
        <v>positive</v>
      </c>
      <c r="H373">
        <f>_xlfn.XLOOKUP(content[[#This Row],[Reaction Type]],[1]ReactionTypes!$I$3:$I$18,[1]ReactionTypes!$K$3:$K$18)</f>
        <v>70</v>
      </c>
    </row>
    <row r="374" spans="1:8" x14ac:dyDescent="0.25">
      <c r="A374">
        <v>389</v>
      </c>
      <c r="B374" t="s">
        <v>410</v>
      </c>
      <c r="C374" t="s">
        <v>24</v>
      </c>
      <c r="D374" t="s">
        <v>47</v>
      </c>
      <c r="E374" t="str" cm="1">
        <f t="array" ref="E374">_xlfn.XLOOKUP(content[[#This Row],[Column1]],[1]!Reactions[Column1],[1]!Reactions[Reaction Type],[1]!Reactions[Datetime])</f>
        <v>dislike</v>
      </c>
      <c r="F374" s="1">
        <f>_xlfn.XLOOKUP(content[[#This Row],[Column1]],[1]!Reactions[Column1],[1]!Reactions[Datetime])</f>
        <v>44040.409722222219</v>
      </c>
      <c r="G374" t="str">
        <f>_xlfn.XLOOKUP(content[[#This Row],[Reaction Type]],[1]ReactionTypes!$I$3:$I$18,[1]ReactionTypes!$J$3:$J$18)</f>
        <v>negative</v>
      </c>
      <c r="H374">
        <f>_xlfn.XLOOKUP(content[[#This Row],[Reaction Type]],[1]ReactionTypes!$I$3:$I$18,[1]ReactionTypes!$K$3:$K$18)</f>
        <v>10</v>
      </c>
    </row>
    <row r="375" spans="1:8" x14ac:dyDescent="0.25">
      <c r="A375">
        <v>390</v>
      </c>
      <c r="B375" t="s">
        <v>411</v>
      </c>
      <c r="C375" t="s">
        <v>21</v>
      </c>
      <c r="D375" t="s">
        <v>16</v>
      </c>
      <c r="E375" t="str" cm="1">
        <f t="array" ref="E375">_xlfn.XLOOKUP(content[[#This Row],[Column1]],[1]!Reactions[Column1],[1]!Reactions[Reaction Type],[1]!Reactions[Datetime])</f>
        <v>want</v>
      </c>
      <c r="F375" s="1">
        <f>_xlfn.XLOOKUP(content[[#This Row],[Column1]],[1]!Reactions[Column1],[1]!Reactions[Datetime])</f>
        <v>44012.059027777781</v>
      </c>
      <c r="G375" t="str">
        <f>_xlfn.XLOOKUP(content[[#This Row],[Reaction Type]],[1]ReactionTypes!$I$3:$I$18,[1]ReactionTypes!$J$3:$J$18)</f>
        <v>positive</v>
      </c>
      <c r="H375">
        <f>_xlfn.XLOOKUP(content[[#This Row],[Reaction Type]],[1]ReactionTypes!$I$3:$I$18,[1]ReactionTypes!$K$3:$K$18)</f>
        <v>70</v>
      </c>
    </row>
    <row r="376" spans="1:8" x14ac:dyDescent="0.25">
      <c r="A376">
        <v>391</v>
      </c>
      <c r="B376" t="s">
        <v>412</v>
      </c>
      <c r="C376" t="s">
        <v>24</v>
      </c>
      <c r="D376" t="s">
        <v>18</v>
      </c>
      <c r="E376" t="str" cm="1">
        <f t="array" ref="E376">_xlfn.XLOOKUP(content[[#This Row],[Column1]],[1]!Reactions[Column1],[1]!Reactions[Reaction Type],[1]!Reactions[Datetime])</f>
        <v>adore</v>
      </c>
      <c r="F376" s="1">
        <f>_xlfn.XLOOKUP(content[[#This Row],[Column1]],[1]!Reactions[Column1],[1]!Reactions[Datetime])</f>
        <v>44222.828472222223</v>
      </c>
      <c r="G376" t="str">
        <f>_xlfn.XLOOKUP(content[[#This Row],[Reaction Type]],[1]ReactionTypes!$I$3:$I$18,[1]ReactionTypes!$J$3:$J$18)</f>
        <v>positive</v>
      </c>
      <c r="H376">
        <f>_xlfn.XLOOKUP(content[[#This Row],[Reaction Type]],[1]ReactionTypes!$I$3:$I$18,[1]ReactionTypes!$K$3:$K$18)</f>
        <v>72</v>
      </c>
    </row>
    <row r="377" spans="1:8" x14ac:dyDescent="0.25">
      <c r="A377">
        <v>392</v>
      </c>
      <c r="B377" t="s">
        <v>413</v>
      </c>
      <c r="C377" t="s">
        <v>39</v>
      </c>
      <c r="D377" t="s">
        <v>37</v>
      </c>
      <c r="E377" t="str" cm="1">
        <f t="array" ref="E377">_xlfn.XLOOKUP(content[[#This Row],[Column1]],[1]!Reactions[Column1],[1]!Reactions[Reaction Type],[1]!Reactions[Datetime])</f>
        <v>cherish</v>
      </c>
      <c r="F377" s="1">
        <f>_xlfn.XLOOKUP(content[[#This Row],[Column1]],[1]!Reactions[Column1],[1]!Reactions[Datetime])</f>
        <v>44012.298611111109</v>
      </c>
      <c r="G377" t="str">
        <f>_xlfn.XLOOKUP(content[[#This Row],[Reaction Type]],[1]ReactionTypes!$I$3:$I$18,[1]ReactionTypes!$J$3:$J$18)</f>
        <v>positive</v>
      </c>
      <c r="H377">
        <f>_xlfn.XLOOKUP(content[[#This Row],[Reaction Type]],[1]ReactionTypes!$I$3:$I$18,[1]ReactionTypes!$K$3:$K$18)</f>
        <v>70</v>
      </c>
    </row>
    <row r="378" spans="1:8" x14ac:dyDescent="0.25">
      <c r="A378">
        <v>393</v>
      </c>
      <c r="B378" t="s">
        <v>414</v>
      </c>
      <c r="C378" t="s">
        <v>39</v>
      </c>
      <c r="D378" t="s">
        <v>37</v>
      </c>
      <c r="E378" t="str" cm="1">
        <f t="array" ref="E378">_xlfn.XLOOKUP(content[[#This Row],[Column1]],[1]!Reactions[Column1],[1]!Reactions[Reaction Type],[1]!Reactions[Datetime])</f>
        <v>adore</v>
      </c>
      <c r="F378" s="1">
        <f>_xlfn.XLOOKUP(content[[#This Row],[Column1]],[1]!Reactions[Column1],[1]!Reactions[Datetime])</f>
        <v>44335.680555555555</v>
      </c>
      <c r="G378" t="str">
        <f>_xlfn.XLOOKUP(content[[#This Row],[Reaction Type]],[1]ReactionTypes!$I$3:$I$18,[1]ReactionTypes!$J$3:$J$18)</f>
        <v>positive</v>
      </c>
      <c r="H378">
        <f>_xlfn.XLOOKUP(content[[#This Row],[Reaction Type]],[1]ReactionTypes!$I$3:$I$18,[1]ReactionTypes!$K$3:$K$18)</f>
        <v>72</v>
      </c>
    </row>
    <row r="379" spans="1:8" x14ac:dyDescent="0.25">
      <c r="A379">
        <v>394</v>
      </c>
      <c r="B379" t="s">
        <v>415</v>
      </c>
      <c r="C379" t="s">
        <v>10</v>
      </c>
      <c r="D379" t="s">
        <v>19</v>
      </c>
      <c r="E379" t="str" cm="1">
        <f t="array" ref="E379">_xlfn.XLOOKUP(content[[#This Row],[Column1]],[1]!Reactions[Column1],[1]!Reactions[Reaction Type],[1]!Reactions[Datetime])</f>
        <v>want</v>
      </c>
      <c r="F379" s="1">
        <f>_xlfn.XLOOKUP(content[[#This Row],[Column1]],[1]!Reactions[Column1],[1]!Reactions[Datetime])</f>
        <v>44266.996527777781</v>
      </c>
      <c r="G379" t="str">
        <f>_xlfn.XLOOKUP(content[[#This Row],[Reaction Type]],[1]ReactionTypes!$I$3:$I$18,[1]ReactionTypes!$J$3:$J$18)</f>
        <v>positive</v>
      </c>
      <c r="H379">
        <f>_xlfn.XLOOKUP(content[[#This Row],[Reaction Type]],[1]ReactionTypes!$I$3:$I$18,[1]ReactionTypes!$K$3:$K$18)</f>
        <v>70</v>
      </c>
    </row>
    <row r="380" spans="1:8" x14ac:dyDescent="0.25">
      <c r="A380">
        <v>395</v>
      </c>
      <c r="B380" t="s">
        <v>416</v>
      </c>
      <c r="C380" t="s">
        <v>39</v>
      </c>
      <c r="D380" t="s">
        <v>18</v>
      </c>
      <c r="E380" t="str" cm="1">
        <f t="array" ref="E380">_xlfn.XLOOKUP(content[[#This Row],[Column1]],[1]!Reactions[Column1],[1]!Reactions[Reaction Type],[1]!Reactions[Datetime])</f>
        <v>want</v>
      </c>
      <c r="F380" s="1">
        <f>_xlfn.XLOOKUP(content[[#This Row],[Column1]],[1]!Reactions[Column1],[1]!Reactions[Datetime])</f>
        <v>44121.943749999999</v>
      </c>
      <c r="G380" t="str">
        <f>_xlfn.XLOOKUP(content[[#This Row],[Reaction Type]],[1]ReactionTypes!$I$3:$I$18,[1]ReactionTypes!$J$3:$J$18)</f>
        <v>positive</v>
      </c>
      <c r="H380">
        <f>_xlfn.XLOOKUP(content[[#This Row],[Reaction Type]],[1]ReactionTypes!$I$3:$I$18,[1]ReactionTypes!$K$3:$K$18)</f>
        <v>70</v>
      </c>
    </row>
    <row r="381" spans="1:8" x14ac:dyDescent="0.25">
      <c r="A381">
        <v>396</v>
      </c>
      <c r="B381" t="s">
        <v>417</v>
      </c>
      <c r="C381" t="s">
        <v>21</v>
      </c>
      <c r="D381" t="s">
        <v>34</v>
      </c>
      <c r="E381" t="str" cm="1">
        <f t="array" ref="E381">_xlfn.XLOOKUP(content[[#This Row],[Column1]],[1]!Reactions[Column1],[1]!Reactions[Reaction Type],[1]!Reactions[Datetime])</f>
        <v>adore</v>
      </c>
      <c r="F381" s="1">
        <f>_xlfn.XLOOKUP(content[[#This Row],[Column1]],[1]!Reactions[Column1],[1]!Reactions[Datetime])</f>
        <v>44298.716666666667</v>
      </c>
      <c r="G381" t="str">
        <f>_xlfn.XLOOKUP(content[[#This Row],[Reaction Type]],[1]ReactionTypes!$I$3:$I$18,[1]ReactionTypes!$J$3:$J$18)</f>
        <v>positive</v>
      </c>
      <c r="H381">
        <f>_xlfn.XLOOKUP(content[[#This Row],[Reaction Type]],[1]ReactionTypes!$I$3:$I$18,[1]ReactionTypes!$K$3:$K$18)</f>
        <v>72</v>
      </c>
    </row>
    <row r="382" spans="1:8" x14ac:dyDescent="0.25">
      <c r="A382">
        <v>397</v>
      </c>
      <c r="B382" t="s">
        <v>418</v>
      </c>
      <c r="C382" t="s">
        <v>10</v>
      </c>
      <c r="D382" t="s">
        <v>35</v>
      </c>
      <c r="E382" t="str" cm="1">
        <f t="array" ref="E382">_xlfn.XLOOKUP(content[[#This Row],[Column1]],[1]!Reactions[Column1],[1]!Reactions[Reaction Type],[1]!Reactions[Datetime])</f>
        <v>hate</v>
      </c>
      <c r="F382" s="1">
        <f>_xlfn.XLOOKUP(content[[#This Row],[Column1]],[1]!Reactions[Column1],[1]!Reactions[Datetime])</f>
        <v>44160.081250000003</v>
      </c>
      <c r="G382" t="str">
        <f>_xlfn.XLOOKUP(content[[#This Row],[Reaction Type]],[1]ReactionTypes!$I$3:$I$18,[1]ReactionTypes!$J$3:$J$18)</f>
        <v>negative</v>
      </c>
      <c r="H382">
        <f>_xlfn.XLOOKUP(content[[#This Row],[Reaction Type]],[1]ReactionTypes!$I$3:$I$18,[1]ReactionTypes!$K$3:$K$18)</f>
        <v>5</v>
      </c>
    </row>
    <row r="383" spans="1:8" x14ac:dyDescent="0.25">
      <c r="A383">
        <v>398</v>
      </c>
      <c r="B383" t="s">
        <v>419</v>
      </c>
      <c r="C383" t="s">
        <v>21</v>
      </c>
      <c r="D383" t="s">
        <v>11</v>
      </c>
      <c r="E383" t="str" cm="1">
        <f t="array" ref="E383">_xlfn.XLOOKUP(content[[#This Row],[Column1]],[1]!Reactions[Column1],[1]!Reactions[Reaction Type],[1]!Reactions[Datetime])</f>
        <v>disgust</v>
      </c>
      <c r="F383" s="1">
        <f>_xlfn.XLOOKUP(content[[#This Row],[Column1]],[1]!Reactions[Column1],[1]!Reactions[Datetime])</f>
        <v>44356.40347222222</v>
      </c>
      <c r="G383" t="str">
        <f>_xlfn.XLOOKUP(content[[#This Row],[Reaction Type]],[1]ReactionTypes!$I$3:$I$18,[1]ReactionTypes!$J$3:$J$18)</f>
        <v>negative</v>
      </c>
      <c r="H383">
        <f>_xlfn.XLOOKUP(content[[#This Row],[Reaction Type]],[1]ReactionTypes!$I$3:$I$18,[1]ReactionTypes!$K$3:$K$18)</f>
        <v>0</v>
      </c>
    </row>
    <row r="384" spans="1:8" x14ac:dyDescent="0.25">
      <c r="A384">
        <v>399</v>
      </c>
      <c r="B384" t="s">
        <v>420</v>
      </c>
      <c r="C384" t="s">
        <v>39</v>
      </c>
      <c r="D384" t="s">
        <v>28</v>
      </c>
      <c r="E384" t="str" cm="1">
        <f t="array" ref="E384">_xlfn.XLOOKUP(content[[#This Row],[Column1]],[1]!Reactions[Column1],[1]!Reactions[Reaction Type],[1]!Reactions[Datetime])</f>
        <v>peeking</v>
      </c>
      <c r="F384" s="1">
        <f>_xlfn.XLOOKUP(content[[#This Row],[Column1]],[1]!Reactions[Column1],[1]!Reactions[Datetime])</f>
        <v>44336.743750000001</v>
      </c>
      <c r="G384" t="str">
        <f>_xlfn.XLOOKUP(content[[#This Row],[Reaction Type]],[1]ReactionTypes!$I$3:$I$18,[1]ReactionTypes!$J$3:$J$18)</f>
        <v>neutral</v>
      </c>
      <c r="H384">
        <f>_xlfn.XLOOKUP(content[[#This Row],[Reaction Type]],[1]ReactionTypes!$I$3:$I$18,[1]ReactionTypes!$K$3:$K$18)</f>
        <v>35</v>
      </c>
    </row>
    <row r="385" spans="1:8" x14ac:dyDescent="0.25">
      <c r="A385">
        <v>400</v>
      </c>
      <c r="B385" t="s">
        <v>421</v>
      </c>
      <c r="C385" t="s">
        <v>24</v>
      </c>
      <c r="D385" t="s">
        <v>31</v>
      </c>
      <c r="E385" t="str" cm="1">
        <f t="array" ref="E385">_xlfn.XLOOKUP(content[[#This Row],[Column1]],[1]!Reactions[Column1],[1]!Reactions[Reaction Type],[1]!Reactions[Datetime])</f>
        <v>hate</v>
      </c>
      <c r="F385" s="1">
        <f>_xlfn.XLOOKUP(content[[#This Row],[Column1]],[1]!Reactions[Column1],[1]!Reactions[Datetime])</f>
        <v>44104.756249999999</v>
      </c>
      <c r="G385" t="str">
        <f>_xlfn.XLOOKUP(content[[#This Row],[Reaction Type]],[1]ReactionTypes!$I$3:$I$18,[1]ReactionTypes!$J$3:$J$18)</f>
        <v>negative</v>
      </c>
      <c r="H385">
        <f>_xlfn.XLOOKUP(content[[#This Row],[Reaction Type]],[1]ReactionTypes!$I$3:$I$18,[1]ReactionTypes!$K$3:$K$18)</f>
        <v>5</v>
      </c>
    </row>
    <row r="386" spans="1:8" x14ac:dyDescent="0.25">
      <c r="A386">
        <v>401</v>
      </c>
      <c r="B386" t="s">
        <v>422</v>
      </c>
      <c r="C386" t="s">
        <v>10</v>
      </c>
      <c r="D386" t="s">
        <v>28</v>
      </c>
      <c r="E386" t="str" cm="1">
        <f t="array" ref="E386">_xlfn.XLOOKUP(content[[#This Row],[Column1]],[1]!Reactions[Column1],[1]!Reactions[Reaction Type],[1]!Reactions[Datetime])</f>
        <v>super love</v>
      </c>
      <c r="F386" s="1">
        <f>_xlfn.XLOOKUP(content[[#This Row],[Column1]],[1]!Reactions[Column1],[1]!Reactions[Datetime])</f>
        <v>44111.668749999997</v>
      </c>
      <c r="G386" t="str">
        <f>_xlfn.XLOOKUP(content[[#This Row],[Reaction Type]],[1]ReactionTypes!$I$3:$I$18,[1]ReactionTypes!$J$3:$J$18)</f>
        <v>positive</v>
      </c>
      <c r="H386">
        <f>_xlfn.XLOOKUP(content[[#This Row],[Reaction Type]],[1]ReactionTypes!$I$3:$I$18,[1]ReactionTypes!$K$3:$K$18)</f>
        <v>75</v>
      </c>
    </row>
    <row r="387" spans="1:8" x14ac:dyDescent="0.25">
      <c r="A387">
        <v>402</v>
      </c>
      <c r="B387" t="s">
        <v>423</v>
      </c>
      <c r="C387" t="s">
        <v>21</v>
      </c>
      <c r="D387" t="s">
        <v>34</v>
      </c>
      <c r="E387" t="str" cm="1">
        <f t="array" ref="E387">_xlfn.XLOOKUP(content[[#This Row],[Column1]],[1]!Reactions[Column1],[1]!Reactions[Reaction Type],[1]!Reactions[Datetime])</f>
        <v>scared</v>
      </c>
      <c r="F387" s="1">
        <f>_xlfn.XLOOKUP(content[[#This Row],[Column1]],[1]!Reactions[Column1],[1]!Reactions[Datetime])</f>
        <v>44111.058333333334</v>
      </c>
      <c r="G387" t="str">
        <f>_xlfn.XLOOKUP(content[[#This Row],[Reaction Type]],[1]ReactionTypes!$I$3:$I$18,[1]ReactionTypes!$J$3:$J$18)</f>
        <v>negative</v>
      </c>
      <c r="H387">
        <f>_xlfn.XLOOKUP(content[[#This Row],[Reaction Type]],[1]ReactionTypes!$I$3:$I$18,[1]ReactionTypes!$K$3:$K$18)</f>
        <v>15</v>
      </c>
    </row>
    <row r="388" spans="1:8" x14ac:dyDescent="0.25">
      <c r="A388">
        <v>403</v>
      </c>
      <c r="B388" t="s">
        <v>424</v>
      </c>
      <c r="C388" t="s">
        <v>10</v>
      </c>
      <c r="D388" t="s">
        <v>26</v>
      </c>
      <c r="E388" t="str" cm="1">
        <f t="array" ref="E388">_xlfn.XLOOKUP(content[[#This Row],[Column1]],[1]!Reactions[Column1],[1]!Reactions[Reaction Type],[1]!Reactions[Datetime])</f>
        <v>scared</v>
      </c>
      <c r="F388" s="1">
        <f>_xlfn.XLOOKUP(content[[#This Row],[Column1]],[1]!Reactions[Column1],[1]!Reactions[Datetime])</f>
        <v>44207.675694444442</v>
      </c>
      <c r="G388" t="str">
        <f>_xlfn.XLOOKUP(content[[#This Row],[Reaction Type]],[1]ReactionTypes!$I$3:$I$18,[1]ReactionTypes!$J$3:$J$18)</f>
        <v>negative</v>
      </c>
      <c r="H388">
        <f>_xlfn.XLOOKUP(content[[#This Row],[Reaction Type]],[1]ReactionTypes!$I$3:$I$18,[1]ReactionTypes!$K$3:$K$18)</f>
        <v>15</v>
      </c>
    </row>
    <row r="389" spans="1:8" x14ac:dyDescent="0.25">
      <c r="A389">
        <v>404</v>
      </c>
      <c r="B389" t="s">
        <v>425</v>
      </c>
      <c r="C389" t="s">
        <v>39</v>
      </c>
      <c r="D389" t="s">
        <v>11</v>
      </c>
      <c r="E389" t="str" cm="1">
        <f t="array" ref="E389">_xlfn.XLOOKUP(content[[#This Row],[Column1]],[1]!Reactions[Column1],[1]!Reactions[Reaction Type],[1]!Reactions[Datetime])</f>
        <v>disgust</v>
      </c>
      <c r="F389" s="1">
        <f>_xlfn.XLOOKUP(content[[#This Row],[Column1]],[1]!Reactions[Column1],[1]!Reactions[Datetime])</f>
        <v>44191.259027777778</v>
      </c>
      <c r="G389" t="str">
        <f>_xlfn.XLOOKUP(content[[#This Row],[Reaction Type]],[1]ReactionTypes!$I$3:$I$18,[1]ReactionTypes!$J$3:$J$18)</f>
        <v>negative</v>
      </c>
      <c r="H389">
        <f>_xlfn.XLOOKUP(content[[#This Row],[Reaction Type]],[1]ReactionTypes!$I$3:$I$18,[1]ReactionTypes!$K$3:$K$18)</f>
        <v>0</v>
      </c>
    </row>
    <row r="390" spans="1:8" x14ac:dyDescent="0.25">
      <c r="A390">
        <v>405</v>
      </c>
      <c r="B390" t="s">
        <v>426</v>
      </c>
      <c r="C390" t="s">
        <v>39</v>
      </c>
      <c r="D390" t="s">
        <v>26</v>
      </c>
      <c r="E390" t="str" cm="1">
        <f t="array" ref="E390">_xlfn.XLOOKUP(content[[#This Row],[Column1]],[1]!Reactions[Column1],[1]!Reactions[Reaction Type],[1]!Reactions[Datetime])</f>
        <v>disgust</v>
      </c>
      <c r="F390" s="1">
        <f>_xlfn.XLOOKUP(content[[#This Row],[Column1]],[1]!Reactions[Column1],[1]!Reactions[Datetime])</f>
        <v>44362.729861111111</v>
      </c>
      <c r="G390" t="str">
        <f>_xlfn.XLOOKUP(content[[#This Row],[Reaction Type]],[1]ReactionTypes!$I$3:$I$18,[1]ReactionTypes!$J$3:$J$18)</f>
        <v>negative</v>
      </c>
      <c r="H390">
        <f>_xlfn.XLOOKUP(content[[#This Row],[Reaction Type]],[1]ReactionTypes!$I$3:$I$18,[1]ReactionTypes!$K$3:$K$18)</f>
        <v>0</v>
      </c>
    </row>
    <row r="391" spans="1:8" x14ac:dyDescent="0.25">
      <c r="A391">
        <v>406</v>
      </c>
      <c r="B391" t="s">
        <v>427</v>
      </c>
      <c r="C391" t="s">
        <v>24</v>
      </c>
      <c r="D391" t="s">
        <v>18</v>
      </c>
      <c r="E391" t="str" cm="1">
        <f t="array" ref="E391">_xlfn.XLOOKUP(content[[#This Row],[Column1]],[1]!Reactions[Column1],[1]!Reactions[Reaction Type],[1]!Reactions[Datetime])</f>
        <v>scared</v>
      </c>
      <c r="F391" s="1">
        <f>_xlfn.XLOOKUP(content[[#This Row],[Column1]],[1]!Reactions[Column1],[1]!Reactions[Datetime])</f>
        <v>44337.392361111109</v>
      </c>
      <c r="G391" t="str">
        <f>_xlfn.XLOOKUP(content[[#This Row],[Reaction Type]],[1]ReactionTypes!$I$3:$I$18,[1]ReactionTypes!$J$3:$J$18)</f>
        <v>negative</v>
      </c>
      <c r="H391">
        <f>_xlfn.XLOOKUP(content[[#This Row],[Reaction Type]],[1]ReactionTypes!$I$3:$I$18,[1]ReactionTypes!$K$3:$K$18)</f>
        <v>15</v>
      </c>
    </row>
    <row r="392" spans="1:8" x14ac:dyDescent="0.25">
      <c r="A392">
        <v>407</v>
      </c>
      <c r="B392" t="s">
        <v>428</v>
      </c>
      <c r="C392" t="s">
        <v>21</v>
      </c>
      <c r="D392" t="s">
        <v>25</v>
      </c>
      <c r="E392" t="str" cm="1">
        <f t="array" ref="E392">_xlfn.XLOOKUP(content[[#This Row],[Column1]],[1]!Reactions[Column1],[1]!Reactions[Reaction Type],[1]!Reactions[Datetime])</f>
        <v>intrigued</v>
      </c>
      <c r="F392" s="1">
        <f>_xlfn.XLOOKUP(content[[#This Row],[Column1]],[1]!Reactions[Column1],[1]!Reactions[Datetime])</f>
        <v>44149.632638888892</v>
      </c>
      <c r="G392" t="str">
        <f>_xlfn.XLOOKUP(content[[#This Row],[Reaction Type]],[1]ReactionTypes!$I$3:$I$18,[1]ReactionTypes!$J$3:$J$18)</f>
        <v>positive</v>
      </c>
      <c r="H392">
        <f>_xlfn.XLOOKUP(content[[#This Row],[Reaction Type]],[1]ReactionTypes!$I$3:$I$18,[1]ReactionTypes!$K$3:$K$18)</f>
        <v>45</v>
      </c>
    </row>
    <row r="393" spans="1:8" x14ac:dyDescent="0.25">
      <c r="A393">
        <v>408</v>
      </c>
      <c r="B393" t="s">
        <v>429</v>
      </c>
      <c r="C393" t="s">
        <v>10</v>
      </c>
      <c r="D393" t="s">
        <v>40</v>
      </c>
      <c r="E393" t="str" cm="1">
        <f t="array" ref="E393">_xlfn.XLOOKUP(content[[#This Row],[Column1]],[1]!Reactions[Column1],[1]!Reactions[Reaction Type],[1]!Reactions[Datetime])</f>
        <v>super love</v>
      </c>
      <c r="F393" s="1">
        <f>_xlfn.XLOOKUP(content[[#This Row],[Column1]],[1]!Reactions[Column1],[1]!Reactions[Datetime])</f>
        <v>44321.651388888888</v>
      </c>
      <c r="G393" t="str">
        <f>_xlfn.XLOOKUP(content[[#This Row],[Reaction Type]],[1]ReactionTypes!$I$3:$I$18,[1]ReactionTypes!$J$3:$J$18)</f>
        <v>positive</v>
      </c>
      <c r="H393">
        <f>_xlfn.XLOOKUP(content[[#This Row],[Reaction Type]],[1]ReactionTypes!$I$3:$I$18,[1]ReactionTypes!$K$3:$K$18)</f>
        <v>75</v>
      </c>
    </row>
    <row r="394" spans="1:8" x14ac:dyDescent="0.25">
      <c r="A394">
        <v>409</v>
      </c>
      <c r="B394" t="s">
        <v>430</v>
      </c>
      <c r="C394" t="s">
        <v>24</v>
      </c>
      <c r="D394" t="s">
        <v>18</v>
      </c>
      <c r="E394" t="str" cm="1">
        <f t="array" ref="E394">_xlfn.XLOOKUP(content[[#This Row],[Column1]],[1]!Reactions[Column1],[1]!Reactions[Reaction Type],[1]!Reactions[Datetime])</f>
        <v>interested</v>
      </c>
      <c r="F394" s="1">
        <f>_xlfn.XLOOKUP(content[[#This Row],[Column1]],[1]!Reactions[Column1],[1]!Reactions[Datetime])</f>
        <v>44060.422222222223</v>
      </c>
      <c r="G394" t="str">
        <f>_xlfn.XLOOKUP(content[[#This Row],[Reaction Type]],[1]ReactionTypes!$I$3:$I$18,[1]ReactionTypes!$J$3:$J$18)</f>
        <v>positive</v>
      </c>
      <c r="H394">
        <f>_xlfn.XLOOKUP(content[[#This Row],[Reaction Type]],[1]ReactionTypes!$I$3:$I$18,[1]ReactionTypes!$K$3:$K$18)</f>
        <v>30</v>
      </c>
    </row>
    <row r="395" spans="1:8" x14ac:dyDescent="0.25">
      <c r="A395">
        <v>410</v>
      </c>
      <c r="B395" t="s">
        <v>431</v>
      </c>
      <c r="C395" t="s">
        <v>24</v>
      </c>
      <c r="D395" t="s">
        <v>35</v>
      </c>
      <c r="E395" t="str" cm="1">
        <f t="array" ref="E395">_xlfn.XLOOKUP(content[[#This Row],[Column1]],[1]!Reactions[Column1],[1]!Reactions[Reaction Type],[1]!Reactions[Datetime])</f>
        <v>intrigued</v>
      </c>
      <c r="F395" s="1">
        <f>_xlfn.XLOOKUP(content[[#This Row],[Column1]],[1]!Reactions[Column1],[1]!Reactions[Datetime])</f>
        <v>44196.245138888888</v>
      </c>
      <c r="G395" t="str">
        <f>_xlfn.XLOOKUP(content[[#This Row],[Reaction Type]],[1]ReactionTypes!$I$3:$I$18,[1]ReactionTypes!$J$3:$J$18)</f>
        <v>positive</v>
      </c>
      <c r="H395">
        <f>_xlfn.XLOOKUP(content[[#This Row],[Reaction Type]],[1]ReactionTypes!$I$3:$I$18,[1]ReactionTypes!$K$3:$K$18)</f>
        <v>45</v>
      </c>
    </row>
    <row r="396" spans="1:8" x14ac:dyDescent="0.25">
      <c r="A396">
        <v>412</v>
      </c>
      <c r="B396" t="s">
        <v>432</v>
      </c>
      <c r="C396" t="s">
        <v>24</v>
      </c>
      <c r="D396" t="s">
        <v>18</v>
      </c>
      <c r="E396" t="str" cm="1">
        <f t="array" ref="E396">_xlfn.XLOOKUP(content[[#This Row],[Column1]],[1]!Reactions[Column1],[1]!Reactions[Reaction Type],[1]!Reactions[Datetime])</f>
        <v>disgust</v>
      </c>
      <c r="F396" s="1">
        <f>_xlfn.XLOOKUP(content[[#This Row],[Column1]],[1]!Reactions[Column1],[1]!Reactions[Datetime])</f>
        <v>44156.134722222225</v>
      </c>
      <c r="G396" t="str">
        <f>_xlfn.XLOOKUP(content[[#This Row],[Reaction Type]],[1]ReactionTypes!$I$3:$I$18,[1]ReactionTypes!$J$3:$J$18)</f>
        <v>negative</v>
      </c>
      <c r="H396">
        <f>_xlfn.XLOOKUP(content[[#This Row],[Reaction Type]],[1]ReactionTypes!$I$3:$I$18,[1]ReactionTypes!$K$3:$K$18)</f>
        <v>0</v>
      </c>
    </row>
    <row r="397" spans="1:8" x14ac:dyDescent="0.25">
      <c r="A397">
        <v>413</v>
      </c>
      <c r="B397" t="s">
        <v>433</v>
      </c>
      <c r="C397" t="s">
        <v>39</v>
      </c>
      <c r="D397" t="s">
        <v>22</v>
      </c>
      <c r="E397" t="str" cm="1">
        <f t="array" ref="E397">_xlfn.XLOOKUP(content[[#This Row],[Column1]],[1]!Reactions[Column1],[1]!Reactions[Reaction Type],[1]!Reactions[Datetime])</f>
        <v>hate</v>
      </c>
      <c r="F397" s="1">
        <f>_xlfn.XLOOKUP(content[[#This Row],[Column1]],[1]!Reactions[Column1],[1]!Reactions[Datetime])</f>
        <v>44109.75</v>
      </c>
      <c r="G397" t="str">
        <f>_xlfn.XLOOKUP(content[[#This Row],[Reaction Type]],[1]ReactionTypes!$I$3:$I$18,[1]ReactionTypes!$J$3:$J$18)</f>
        <v>negative</v>
      </c>
      <c r="H397">
        <f>_xlfn.XLOOKUP(content[[#This Row],[Reaction Type]],[1]ReactionTypes!$I$3:$I$18,[1]ReactionTypes!$K$3:$K$18)</f>
        <v>5</v>
      </c>
    </row>
    <row r="398" spans="1:8" x14ac:dyDescent="0.25">
      <c r="A398">
        <v>414</v>
      </c>
      <c r="B398" t="s">
        <v>434</v>
      </c>
      <c r="C398" t="s">
        <v>21</v>
      </c>
      <c r="D398" t="s">
        <v>16</v>
      </c>
      <c r="E398" t="str" cm="1">
        <f t="array" ref="E398">_xlfn.XLOOKUP(content[[#This Row],[Column1]],[1]!Reactions[Column1],[1]!Reactions[Reaction Type],[1]!Reactions[Datetime])</f>
        <v>cherish</v>
      </c>
      <c r="F398" s="1">
        <f>_xlfn.XLOOKUP(content[[#This Row],[Column1]],[1]!Reactions[Column1],[1]!Reactions[Datetime])</f>
        <v>44344.638888888891</v>
      </c>
      <c r="G398" t="str">
        <f>_xlfn.XLOOKUP(content[[#This Row],[Reaction Type]],[1]ReactionTypes!$I$3:$I$18,[1]ReactionTypes!$J$3:$J$18)</f>
        <v>positive</v>
      </c>
      <c r="H398">
        <f>_xlfn.XLOOKUP(content[[#This Row],[Reaction Type]],[1]ReactionTypes!$I$3:$I$18,[1]ReactionTypes!$K$3:$K$18)</f>
        <v>70</v>
      </c>
    </row>
    <row r="399" spans="1:8" x14ac:dyDescent="0.25">
      <c r="A399">
        <v>415</v>
      </c>
      <c r="B399" t="s">
        <v>435</v>
      </c>
      <c r="C399" t="s">
        <v>24</v>
      </c>
      <c r="D399" t="s">
        <v>19</v>
      </c>
      <c r="E399" t="str" cm="1">
        <f t="array" ref="E399">_xlfn.XLOOKUP(content[[#This Row],[Column1]],[1]!Reactions[Column1],[1]!Reactions[Reaction Type],[1]!Reactions[Datetime])</f>
        <v>hate</v>
      </c>
      <c r="F399" s="1">
        <f>_xlfn.XLOOKUP(content[[#This Row],[Column1]],[1]!Reactions[Column1],[1]!Reactions[Datetime])</f>
        <v>44208.509722222225</v>
      </c>
      <c r="G399" t="str">
        <f>_xlfn.XLOOKUP(content[[#This Row],[Reaction Type]],[1]ReactionTypes!$I$3:$I$18,[1]ReactionTypes!$J$3:$J$18)</f>
        <v>negative</v>
      </c>
      <c r="H399">
        <f>_xlfn.XLOOKUP(content[[#This Row],[Reaction Type]],[1]ReactionTypes!$I$3:$I$18,[1]ReactionTypes!$K$3:$K$18)</f>
        <v>5</v>
      </c>
    </row>
    <row r="400" spans="1:8" x14ac:dyDescent="0.25">
      <c r="A400">
        <v>416</v>
      </c>
      <c r="B400" t="s">
        <v>436</v>
      </c>
      <c r="C400" t="s">
        <v>21</v>
      </c>
      <c r="D400" t="s">
        <v>35</v>
      </c>
      <c r="E400" t="str" cm="1">
        <f t="array" ref="E400">_xlfn.XLOOKUP(content[[#This Row],[Column1]],[1]!Reactions[Column1],[1]!Reactions[Reaction Type],[1]!Reactions[Datetime])</f>
        <v>scared</v>
      </c>
      <c r="F400" s="1">
        <f>_xlfn.XLOOKUP(content[[#This Row],[Column1]],[1]!Reactions[Column1],[1]!Reactions[Datetime])</f>
        <v>44247.004861111112</v>
      </c>
      <c r="G400" t="str">
        <f>_xlfn.XLOOKUP(content[[#This Row],[Reaction Type]],[1]ReactionTypes!$I$3:$I$18,[1]ReactionTypes!$J$3:$J$18)</f>
        <v>negative</v>
      </c>
      <c r="H400">
        <f>_xlfn.XLOOKUP(content[[#This Row],[Reaction Type]],[1]ReactionTypes!$I$3:$I$18,[1]ReactionTypes!$K$3:$K$18)</f>
        <v>15</v>
      </c>
    </row>
    <row r="401" spans="1:8" x14ac:dyDescent="0.25">
      <c r="A401">
        <v>417</v>
      </c>
      <c r="B401" t="s">
        <v>437</v>
      </c>
      <c r="C401" t="s">
        <v>39</v>
      </c>
      <c r="D401" t="s">
        <v>18</v>
      </c>
      <c r="E401" t="str" cm="1">
        <f t="array" ref="E401">_xlfn.XLOOKUP(content[[#This Row],[Column1]],[1]!Reactions[Column1],[1]!Reactions[Reaction Type],[1]!Reactions[Datetime])</f>
        <v>intrigued</v>
      </c>
      <c r="F401" s="1">
        <f>_xlfn.XLOOKUP(content[[#This Row],[Column1]],[1]!Reactions[Column1],[1]!Reactions[Datetime])</f>
        <v>44026.875694444447</v>
      </c>
      <c r="G401" t="str">
        <f>_xlfn.XLOOKUP(content[[#This Row],[Reaction Type]],[1]ReactionTypes!$I$3:$I$18,[1]ReactionTypes!$J$3:$J$18)</f>
        <v>positive</v>
      </c>
      <c r="H401">
        <f>_xlfn.XLOOKUP(content[[#This Row],[Reaction Type]],[1]ReactionTypes!$I$3:$I$18,[1]ReactionTypes!$K$3:$K$18)</f>
        <v>45</v>
      </c>
    </row>
    <row r="402" spans="1:8" x14ac:dyDescent="0.25">
      <c r="A402">
        <v>418</v>
      </c>
      <c r="B402" t="s">
        <v>438</v>
      </c>
      <c r="C402" t="s">
        <v>39</v>
      </c>
      <c r="D402" t="s">
        <v>40</v>
      </c>
      <c r="E402" t="str" cm="1">
        <f t="array" ref="E402">_xlfn.XLOOKUP(content[[#This Row],[Column1]],[1]!Reactions[Column1],[1]!Reactions[Reaction Type],[1]!Reactions[Datetime])</f>
        <v>worried</v>
      </c>
      <c r="F402" s="1">
        <f>_xlfn.XLOOKUP(content[[#This Row],[Column1]],[1]!Reactions[Column1],[1]!Reactions[Datetime])</f>
        <v>44352.419444444444</v>
      </c>
      <c r="G402" t="str">
        <f>_xlfn.XLOOKUP(content[[#This Row],[Reaction Type]],[1]ReactionTypes!$I$3:$I$18,[1]ReactionTypes!$J$3:$J$18)</f>
        <v>negative</v>
      </c>
      <c r="H402">
        <f>_xlfn.XLOOKUP(content[[#This Row],[Reaction Type]],[1]ReactionTypes!$I$3:$I$18,[1]ReactionTypes!$K$3:$K$18)</f>
        <v>12</v>
      </c>
    </row>
    <row r="403" spans="1:8" x14ac:dyDescent="0.25">
      <c r="A403">
        <v>419</v>
      </c>
      <c r="B403" t="s">
        <v>439</v>
      </c>
      <c r="C403" t="s">
        <v>10</v>
      </c>
      <c r="D403" t="s">
        <v>47</v>
      </c>
      <c r="E403" t="str" cm="1">
        <f t="array" ref="E403">_xlfn.XLOOKUP(content[[#This Row],[Column1]],[1]!Reactions[Column1],[1]!Reactions[Reaction Type],[1]!Reactions[Datetime])</f>
        <v>want</v>
      </c>
      <c r="F403" s="1">
        <f>_xlfn.XLOOKUP(content[[#This Row],[Column1]],[1]!Reactions[Column1],[1]!Reactions[Datetime])</f>
        <v>44278.079861111109</v>
      </c>
      <c r="G403" t="str">
        <f>_xlfn.XLOOKUP(content[[#This Row],[Reaction Type]],[1]ReactionTypes!$I$3:$I$18,[1]ReactionTypes!$J$3:$J$18)</f>
        <v>positive</v>
      </c>
      <c r="H403">
        <f>_xlfn.XLOOKUP(content[[#This Row],[Reaction Type]],[1]ReactionTypes!$I$3:$I$18,[1]ReactionTypes!$K$3:$K$18)</f>
        <v>70</v>
      </c>
    </row>
    <row r="404" spans="1:8" x14ac:dyDescent="0.25">
      <c r="A404">
        <v>420</v>
      </c>
      <c r="B404" t="s">
        <v>440</v>
      </c>
      <c r="C404" t="s">
        <v>10</v>
      </c>
      <c r="D404" t="s">
        <v>236</v>
      </c>
      <c r="E404" t="str" cm="1">
        <f t="array" ref="E404">_xlfn.XLOOKUP(content[[#This Row],[Column1]],[1]!Reactions[Column1],[1]!Reactions[Reaction Type],[1]!Reactions[Datetime])</f>
        <v>cherish</v>
      </c>
      <c r="F404" s="1">
        <f>_xlfn.XLOOKUP(content[[#This Row],[Column1]],[1]!Reactions[Column1],[1]!Reactions[Datetime])</f>
        <v>44334.411111111112</v>
      </c>
      <c r="G404" t="str">
        <f>_xlfn.XLOOKUP(content[[#This Row],[Reaction Type]],[1]ReactionTypes!$I$3:$I$18,[1]ReactionTypes!$J$3:$J$18)</f>
        <v>positive</v>
      </c>
      <c r="H404">
        <f>_xlfn.XLOOKUP(content[[#This Row],[Reaction Type]],[1]ReactionTypes!$I$3:$I$18,[1]ReactionTypes!$K$3:$K$18)</f>
        <v>70</v>
      </c>
    </row>
    <row r="405" spans="1:8" x14ac:dyDescent="0.25">
      <c r="A405">
        <v>421</v>
      </c>
      <c r="B405" t="s">
        <v>441</v>
      </c>
      <c r="C405" t="s">
        <v>39</v>
      </c>
      <c r="D405" t="s">
        <v>26</v>
      </c>
      <c r="E405" t="str" cm="1">
        <f t="array" ref="E405">_xlfn.XLOOKUP(content[[#This Row],[Column1]],[1]!Reactions[Column1],[1]!Reactions[Reaction Type],[1]!Reactions[Datetime])</f>
        <v>scared</v>
      </c>
      <c r="F405" s="1">
        <f>_xlfn.XLOOKUP(content[[#This Row],[Column1]],[1]!Reactions[Column1],[1]!Reactions[Datetime])</f>
        <v>44074.223611111112</v>
      </c>
      <c r="G405" t="str">
        <f>_xlfn.XLOOKUP(content[[#This Row],[Reaction Type]],[1]ReactionTypes!$I$3:$I$18,[1]ReactionTypes!$J$3:$J$18)</f>
        <v>negative</v>
      </c>
      <c r="H405">
        <f>_xlfn.XLOOKUP(content[[#This Row],[Reaction Type]],[1]ReactionTypes!$I$3:$I$18,[1]ReactionTypes!$K$3:$K$18)</f>
        <v>15</v>
      </c>
    </row>
    <row r="406" spans="1:8" x14ac:dyDescent="0.25">
      <c r="A406">
        <v>422</v>
      </c>
      <c r="B406" t="s">
        <v>442</v>
      </c>
      <c r="C406" t="s">
        <v>24</v>
      </c>
      <c r="D406" t="s">
        <v>18</v>
      </c>
      <c r="E406" t="str" cm="1">
        <f t="array" ref="E406">_xlfn.XLOOKUP(content[[#This Row],[Column1]],[1]!Reactions[Column1],[1]!Reactions[Reaction Type],[1]!Reactions[Datetime])</f>
        <v>like</v>
      </c>
      <c r="F406" s="1">
        <f>_xlfn.XLOOKUP(content[[#This Row],[Column1]],[1]!Reactions[Column1],[1]!Reactions[Datetime])</f>
        <v>44351.706250000003</v>
      </c>
      <c r="G406" t="str">
        <f>_xlfn.XLOOKUP(content[[#This Row],[Reaction Type]],[1]ReactionTypes!$I$3:$I$18,[1]ReactionTypes!$J$3:$J$18)</f>
        <v>positive</v>
      </c>
      <c r="H406">
        <f>_xlfn.XLOOKUP(content[[#This Row],[Reaction Type]],[1]ReactionTypes!$I$3:$I$18,[1]ReactionTypes!$K$3:$K$18)</f>
        <v>50</v>
      </c>
    </row>
    <row r="407" spans="1:8" x14ac:dyDescent="0.25">
      <c r="A407">
        <v>423</v>
      </c>
      <c r="B407" t="s">
        <v>443</v>
      </c>
      <c r="C407" t="s">
        <v>21</v>
      </c>
      <c r="D407" t="s">
        <v>22</v>
      </c>
      <c r="E407" t="str" cm="1">
        <f t="array" ref="E407">_xlfn.XLOOKUP(content[[#This Row],[Column1]],[1]!Reactions[Column1],[1]!Reactions[Reaction Type],[1]!Reactions[Datetime])</f>
        <v>disgust</v>
      </c>
      <c r="F407" s="1">
        <f>_xlfn.XLOOKUP(content[[#This Row],[Column1]],[1]!Reactions[Column1],[1]!Reactions[Datetime])</f>
        <v>44197.474305555559</v>
      </c>
      <c r="G407" t="str">
        <f>_xlfn.XLOOKUP(content[[#This Row],[Reaction Type]],[1]ReactionTypes!$I$3:$I$18,[1]ReactionTypes!$J$3:$J$18)</f>
        <v>negative</v>
      </c>
      <c r="H407">
        <f>_xlfn.XLOOKUP(content[[#This Row],[Reaction Type]],[1]ReactionTypes!$I$3:$I$18,[1]ReactionTypes!$K$3:$K$18)</f>
        <v>0</v>
      </c>
    </row>
    <row r="408" spans="1:8" x14ac:dyDescent="0.25">
      <c r="A408">
        <v>424</v>
      </c>
      <c r="B408" t="s">
        <v>444</v>
      </c>
      <c r="C408" t="s">
        <v>21</v>
      </c>
      <c r="D408" t="s">
        <v>19</v>
      </c>
      <c r="E408" t="str" cm="1">
        <f t="array" ref="E408">_xlfn.XLOOKUP(content[[#This Row],[Column1]],[1]!Reactions[Column1],[1]!Reactions[Reaction Type],[1]!Reactions[Datetime])</f>
        <v>dislike</v>
      </c>
      <c r="F408" s="1">
        <f>_xlfn.XLOOKUP(content[[#This Row],[Column1]],[1]!Reactions[Column1],[1]!Reactions[Datetime])</f>
        <v>44345.177777777775</v>
      </c>
      <c r="G408" t="str">
        <f>_xlfn.XLOOKUP(content[[#This Row],[Reaction Type]],[1]ReactionTypes!$I$3:$I$18,[1]ReactionTypes!$J$3:$J$18)</f>
        <v>negative</v>
      </c>
      <c r="H408">
        <f>_xlfn.XLOOKUP(content[[#This Row],[Reaction Type]],[1]ReactionTypes!$I$3:$I$18,[1]ReactionTypes!$K$3:$K$18)</f>
        <v>10</v>
      </c>
    </row>
    <row r="409" spans="1:8" x14ac:dyDescent="0.25">
      <c r="A409">
        <v>425</v>
      </c>
      <c r="B409" t="s">
        <v>445</v>
      </c>
      <c r="C409" t="s">
        <v>39</v>
      </c>
      <c r="D409" t="s">
        <v>32</v>
      </c>
      <c r="E409" t="str" cm="1">
        <f t="array" ref="E409">_xlfn.XLOOKUP(content[[#This Row],[Column1]],[1]!Reactions[Column1],[1]!Reactions[Reaction Type],[1]!Reactions[Datetime])</f>
        <v>interested</v>
      </c>
      <c r="F409" s="1">
        <f>_xlfn.XLOOKUP(content[[#This Row],[Column1]],[1]!Reactions[Column1],[1]!Reactions[Datetime])</f>
        <v>44030.446527777778</v>
      </c>
      <c r="G409" t="str">
        <f>_xlfn.XLOOKUP(content[[#This Row],[Reaction Type]],[1]ReactionTypes!$I$3:$I$18,[1]ReactionTypes!$J$3:$J$18)</f>
        <v>positive</v>
      </c>
      <c r="H409">
        <f>_xlfn.XLOOKUP(content[[#This Row],[Reaction Type]],[1]ReactionTypes!$I$3:$I$18,[1]ReactionTypes!$K$3:$K$18)</f>
        <v>30</v>
      </c>
    </row>
    <row r="410" spans="1:8" x14ac:dyDescent="0.25">
      <c r="A410">
        <v>426</v>
      </c>
      <c r="B410" t="s">
        <v>446</v>
      </c>
      <c r="C410" t="s">
        <v>24</v>
      </c>
      <c r="D410" t="s">
        <v>18</v>
      </c>
      <c r="E410" t="str" cm="1">
        <f t="array" ref="E410">_xlfn.XLOOKUP(content[[#This Row],[Column1]],[1]!Reactions[Column1],[1]!Reactions[Reaction Type],[1]!Reactions[Datetime])</f>
        <v>adore</v>
      </c>
      <c r="F410" s="1">
        <f>_xlfn.XLOOKUP(content[[#This Row],[Column1]],[1]!Reactions[Column1],[1]!Reactions[Datetime])</f>
        <v>44142.07916666667</v>
      </c>
      <c r="G410" t="str">
        <f>_xlfn.XLOOKUP(content[[#This Row],[Reaction Type]],[1]ReactionTypes!$I$3:$I$18,[1]ReactionTypes!$J$3:$J$18)</f>
        <v>positive</v>
      </c>
      <c r="H410">
        <f>_xlfn.XLOOKUP(content[[#This Row],[Reaction Type]],[1]ReactionTypes!$I$3:$I$18,[1]ReactionTypes!$K$3:$K$18)</f>
        <v>72</v>
      </c>
    </row>
    <row r="411" spans="1:8" x14ac:dyDescent="0.25">
      <c r="A411">
        <v>427</v>
      </c>
      <c r="B411" t="s">
        <v>447</v>
      </c>
      <c r="C411" t="s">
        <v>39</v>
      </c>
      <c r="D411" t="s">
        <v>42</v>
      </c>
      <c r="E411" t="str" cm="1">
        <f t="array" ref="E411">_xlfn.XLOOKUP(content[[#This Row],[Column1]],[1]!Reactions[Column1],[1]!Reactions[Reaction Type],[1]!Reactions[Datetime])</f>
        <v>like</v>
      </c>
      <c r="F411" s="1">
        <f>_xlfn.XLOOKUP(content[[#This Row],[Column1]],[1]!Reactions[Column1],[1]!Reactions[Datetime])</f>
        <v>44054.500694444447</v>
      </c>
      <c r="G411" t="str">
        <f>_xlfn.XLOOKUP(content[[#This Row],[Reaction Type]],[1]ReactionTypes!$I$3:$I$18,[1]ReactionTypes!$J$3:$J$18)</f>
        <v>positive</v>
      </c>
      <c r="H411">
        <f>_xlfn.XLOOKUP(content[[#This Row],[Reaction Type]],[1]ReactionTypes!$I$3:$I$18,[1]ReactionTypes!$K$3:$K$18)</f>
        <v>50</v>
      </c>
    </row>
    <row r="412" spans="1:8" x14ac:dyDescent="0.25">
      <c r="A412">
        <v>428</v>
      </c>
      <c r="B412" t="s">
        <v>448</v>
      </c>
      <c r="C412" t="s">
        <v>21</v>
      </c>
      <c r="D412" t="s">
        <v>34</v>
      </c>
      <c r="E412" t="str" cm="1">
        <f t="array" ref="E412">_xlfn.XLOOKUP(content[[#This Row],[Column1]],[1]!Reactions[Column1],[1]!Reactions[Reaction Type],[1]!Reactions[Datetime])</f>
        <v>dislike</v>
      </c>
      <c r="F412" s="1">
        <f>_xlfn.XLOOKUP(content[[#This Row],[Column1]],[1]!Reactions[Column1],[1]!Reactions[Datetime])</f>
        <v>44036.765972222223</v>
      </c>
      <c r="G412" t="str">
        <f>_xlfn.XLOOKUP(content[[#This Row],[Reaction Type]],[1]ReactionTypes!$I$3:$I$18,[1]ReactionTypes!$J$3:$J$18)</f>
        <v>negative</v>
      </c>
      <c r="H412">
        <f>_xlfn.XLOOKUP(content[[#This Row],[Reaction Type]],[1]ReactionTypes!$I$3:$I$18,[1]ReactionTypes!$K$3:$K$18)</f>
        <v>10</v>
      </c>
    </row>
    <row r="413" spans="1:8" x14ac:dyDescent="0.25">
      <c r="A413">
        <v>429</v>
      </c>
      <c r="B413" t="s">
        <v>449</v>
      </c>
      <c r="C413" t="s">
        <v>39</v>
      </c>
      <c r="D413" t="s">
        <v>19</v>
      </c>
      <c r="E413" t="str" cm="1">
        <f t="array" ref="E413">_xlfn.XLOOKUP(content[[#This Row],[Column1]],[1]!Reactions[Column1],[1]!Reactions[Reaction Type],[1]!Reactions[Datetime])</f>
        <v>scared</v>
      </c>
      <c r="F413" s="1">
        <f>_xlfn.XLOOKUP(content[[#This Row],[Column1]],[1]!Reactions[Column1],[1]!Reactions[Datetime])</f>
        <v>44112.359722222223</v>
      </c>
      <c r="G413" t="str">
        <f>_xlfn.XLOOKUP(content[[#This Row],[Reaction Type]],[1]ReactionTypes!$I$3:$I$18,[1]ReactionTypes!$J$3:$J$18)</f>
        <v>negative</v>
      </c>
      <c r="H413">
        <f>_xlfn.XLOOKUP(content[[#This Row],[Reaction Type]],[1]ReactionTypes!$I$3:$I$18,[1]ReactionTypes!$K$3:$K$18)</f>
        <v>15</v>
      </c>
    </row>
    <row r="414" spans="1:8" x14ac:dyDescent="0.25">
      <c r="A414">
        <v>430</v>
      </c>
      <c r="B414" t="s">
        <v>450</v>
      </c>
      <c r="C414" t="s">
        <v>21</v>
      </c>
      <c r="D414" t="s">
        <v>35</v>
      </c>
      <c r="E414" t="str" cm="1">
        <f t="array" ref="E414">_xlfn.XLOOKUP(content[[#This Row],[Column1]],[1]!Reactions[Column1],[1]!Reactions[Reaction Type],[1]!Reactions[Datetime])</f>
        <v>indifferent</v>
      </c>
      <c r="F414" s="1">
        <f>_xlfn.XLOOKUP(content[[#This Row],[Column1]],[1]!Reactions[Column1],[1]!Reactions[Datetime])</f>
        <v>44232.545138888891</v>
      </c>
      <c r="G414" t="str">
        <f>_xlfn.XLOOKUP(content[[#This Row],[Reaction Type]],[1]ReactionTypes!$I$3:$I$18,[1]ReactionTypes!$J$3:$J$18)</f>
        <v>neutral</v>
      </c>
      <c r="H414">
        <f>_xlfn.XLOOKUP(content[[#This Row],[Reaction Type]],[1]ReactionTypes!$I$3:$I$18,[1]ReactionTypes!$K$3:$K$18)</f>
        <v>20</v>
      </c>
    </row>
    <row r="415" spans="1:8" x14ac:dyDescent="0.25">
      <c r="A415">
        <v>431</v>
      </c>
      <c r="B415" t="s">
        <v>451</v>
      </c>
      <c r="C415" t="s">
        <v>10</v>
      </c>
      <c r="D415" t="s">
        <v>37</v>
      </c>
      <c r="E415" t="str" cm="1">
        <f t="array" ref="E415">_xlfn.XLOOKUP(content[[#This Row],[Column1]],[1]!Reactions[Column1],[1]!Reactions[Reaction Type],[1]!Reactions[Datetime])</f>
        <v>indifferent</v>
      </c>
      <c r="F415" s="1">
        <f>_xlfn.XLOOKUP(content[[#This Row],[Column1]],[1]!Reactions[Column1],[1]!Reactions[Datetime])</f>
        <v>44144.128472222219</v>
      </c>
      <c r="G415" t="str">
        <f>_xlfn.XLOOKUP(content[[#This Row],[Reaction Type]],[1]ReactionTypes!$I$3:$I$18,[1]ReactionTypes!$J$3:$J$18)</f>
        <v>neutral</v>
      </c>
      <c r="H415">
        <f>_xlfn.XLOOKUP(content[[#This Row],[Reaction Type]],[1]ReactionTypes!$I$3:$I$18,[1]ReactionTypes!$K$3:$K$18)</f>
        <v>20</v>
      </c>
    </row>
    <row r="416" spans="1:8" x14ac:dyDescent="0.25">
      <c r="A416">
        <v>432</v>
      </c>
      <c r="B416" t="s">
        <v>452</v>
      </c>
      <c r="C416" t="s">
        <v>10</v>
      </c>
      <c r="D416" t="s">
        <v>31</v>
      </c>
      <c r="E416" t="str" cm="1">
        <f t="array" ref="E416">_xlfn.XLOOKUP(content[[#This Row],[Column1]],[1]!Reactions[Column1],[1]!Reactions[Reaction Type],[1]!Reactions[Datetime])</f>
        <v>interested</v>
      </c>
      <c r="F416" s="1">
        <f>_xlfn.XLOOKUP(content[[#This Row],[Column1]],[1]!Reactions[Column1],[1]!Reactions[Datetime])</f>
        <v>44038.441666666666</v>
      </c>
      <c r="G416" t="str">
        <f>_xlfn.XLOOKUP(content[[#This Row],[Reaction Type]],[1]ReactionTypes!$I$3:$I$18,[1]ReactionTypes!$J$3:$J$18)</f>
        <v>positive</v>
      </c>
      <c r="H416">
        <f>_xlfn.XLOOKUP(content[[#This Row],[Reaction Type]],[1]ReactionTypes!$I$3:$I$18,[1]ReactionTypes!$K$3:$K$18)</f>
        <v>30</v>
      </c>
    </row>
    <row r="417" spans="1:8" x14ac:dyDescent="0.25">
      <c r="A417">
        <v>433</v>
      </c>
      <c r="B417" t="s">
        <v>453</v>
      </c>
      <c r="C417" t="s">
        <v>10</v>
      </c>
      <c r="D417" t="s">
        <v>42</v>
      </c>
      <c r="E417" t="str" cm="1">
        <f t="array" ref="E417">_xlfn.XLOOKUP(content[[#This Row],[Column1]],[1]!Reactions[Column1],[1]!Reactions[Reaction Type],[1]!Reactions[Datetime])</f>
        <v>like</v>
      </c>
      <c r="F417" s="1">
        <f>_xlfn.XLOOKUP(content[[#This Row],[Column1]],[1]!Reactions[Column1],[1]!Reactions[Datetime])</f>
        <v>44335.1875</v>
      </c>
      <c r="G417" t="str">
        <f>_xlfn.XLOOKUP(content[[#This Row],[Reaction Type]],[1]ReactionTypes!$I$3:$I$18,[1]ReactionTypes!$J$3:$J$18)</f>
        <v>positive</v>
      </c>
      <c r="H417">
        <f>_xlfn.XLOOKUP(content[[#This Row],[Reaction Type]],[1]ReactionTypes!$I$3:$I$18,[1]ReactionTypes!$K$3:$K$18)</f>
        <v>50</v>
      </c>
    </row>
    <row r="418" spans="1:8" x14ac:dyDescent="0.25">
      <c r="A418">
        <v>434</v>
      </c>
      <c r="B418" t="s">
        <v>454</v>
      </c>
      <c r="C418" t="s">
        <v>10</v>
      </c>
      <c r="D418" t="s">
        <v>22</v>
      </c>
      <c r="E418" t="str" cm="1">
        <f t="array" ref="E418">_xlfn.XLOOKUP(content[[#This Row],[Column1]],[1]!Reactions[Column1],[1]!Reactions[Reaction Type],[1]!Reactions[Datetime])</f>
        <v>super love</v>
      </c>
      <c r="F418" s="1">
        <f>_xlfn.XLOOKUP(content[[#This Row],[Column1]],[1]!Reactions[Column1],[1]!Reactions[Datetime])</f>
        <v>44150.953472222223</v>
      </c>
      <c r="G418" t="str">
        <f>_xlfn.XLOOKUP(content[[#This Row],[Reaction Type]],[1]ReactionTypes!$I$3:$I$18,[1]ReactionTypes!$J$3:$J$18)</f>
        <v>positive</v>
      </c>
      <c r="H418">
        <f>_xlfn.XLOOKUP(content[[#This Row],[Reaction Type]],[1]ReactionTypes!$I$3:$I$18,[1]ReactionTypes!$K$3:$K$18)</f>
        <v>75</v>
      </c>
    </row>
    <row r="419" spans="1:8" x14ac:dyDescent="0.25">
      <c r="A419">
        <v>435</v>
      </c>
      <c r="B419" t="s">
        <v>455</v>
      </c>
      <c r="C419" t="s">
        <v>10</v>
      </c>
      <c r="D419" t="s">
        <v>26</v>
      </c>
      <c r="E419" t="str" cm="1">
        <f t="array" ref="E419">_xlfn.XLOOKUP(content[[#This Row],[Column1]],[1]!Reactions[Column1],[1]!Reactions[Reaction Type],[1]!Reactions[Datetime])</f>
        <v>worried</v>
      </c>
      <c r="F419" s="1">
        <f>_xlfn.XLOOKUP(content[[#This Row],[Column1]],[1]!Reactions[Column1],[1]!Reactions[Datetime])</f>
        <v>44231.572916666664</v>
      </c>
      <c r="G419" t="str">
        <f>_xlfn.XLOOKUP(content[[#This Row],[Reaction Type]],[1]ReactionTypes!$I$3:$I$18,[1]ReactionTypes!$J$3:$J$18)</f>
        <v>negative</v>
      </c>
      <c r="H419">
        <f>_xlfn.XLOOKUP(content[[#This Row],[Reaction Type]],[1]ReactionTypes!$I$3:$I$18,[1]ReactionTypes!$K$3:$K$18)</f>
        <v>12</v>
      </c>
    </row>
    <row r="420" spans="1:8" x14ac:dyDescent="0.25">
      <c r="A420">
        <v>436</v>
      </c>
      <c r="B420" t="s">
        <v>456</v>
      </c>
      <c r="C420" t="s">
        <v>39</v>
      </c>
      <c r="D420" t="s">
        <v>28</v>
      </c>
      <c r="E420" t="str" cm="1">
        <f t="array" ref="E420">_xlfn.XLOOKUP(content[[#This Row],[Column1]],[1]!Reactions[Column1],[1]!Reactions[Reaction Type],[1]!Reactions[Datetime])</f>
        <v>intrigued</v>
      </c>
      <c r="F420" s="1">
        <f>_xlfn.XLOOKUP(content[[#This Row],[Column1]],[1]!Reactions[Column1],[1]!Reactions[Datetime])</f>
        <v>44044.984722222223</v>
      </c>
      <c r="G420" t="str">
        <f>_xlfn.XLOOKUP(content[[#This Row],[Reaction Type]],[1]ReactionTypes!$I$3:$I$18,[1]ReactionTypes!$J$3:$J$18)</f>
        <v>positive</v>
      </c>
      <c r="H420">
        <f>_xlfn.XLOOKUP(content[[#This Row],[Reaction Type]],[1]ReactionTypes!$I$3:$I$18,[1]ReactionTypes!$K$3:$K$18)</f>
        <v>45</v>
      </c>
    </row>
    <row r="421" spans="1:8" x14ac:dyDescent="0.25">
      <c r="A421">
        <v>437</v>
      </c>
      <c r="B421" t="s">
        <v>457</v>
      </c>
      <c r="C421" t="s">
        <v>10</v>
      </c>
      <c r="D421" t="s">
        <v>31</v>
      </c>
      <c r="E421" t="str" cm="1">
        <f t="array" ref="E421">_xlfn.XLOOKUP(content[[#This Row],[Column1]],[1]!Reactions[Column1],[1]!Reactions[Reaction Type],[1]!Reactions[Datetime])</f>
        <v>super love</v>
      </c>
      <c r="F421" s="1">
        <f>_xlfn.XLOOKUP(content[[#This Row],[Column1]],[1]!Reactions[Column1],[1]!Reactions[Datetime])</f>
        <v>44096.713194444441</v>
      </c>
      <c r="G421" t="str">
        <f>_xlfn.XLOOKUP(content[[#This Row],[Reaction Type]],[1]ReactionTypes!$I$3:$I$18,[1]ReactionTypes!$J$3:$J$18)</f>
        <v>positive</v>
      </c>
      <c r="H421">
        <f>_xlfn.XLOOKUP(content[[#This Row],[Reaction Type]],[1]ReactionTypes!$I$3:$I$18,[1]ReactionTypes!$K$3:$K$18)</f>
        <v>75</v>
      </c>
    </row>
    <row r="422" spans="1:8" x14ac:dyDescent="0.25">
      <c r="A422">
        <v>439</v>
      </c>
      <c r="B422" t="s">
        <v>458</v>
      </c>
      <c r="C422" t="s">
        <v>10</v>
      </c>
      <c r="D422" t="s">
        <v>11</v>
      </c>
      <c r="E422" t="str" cm="1">
        <f t="array" ref="E422">_xlfn.XLOOKUP(content[[#This Row],[Column1]],[1]!Reactions[Column1],[1]!Reactions[Reaction Type],[1]!Reactions[Datetime])</f>
        <v>adore</v>
      </c>
      <c r="F422" s="1">
        <f>_xlfn.XLOOKUP(content[[#This Row],[Column1]],[1]!Reactions[Column1],[1]!Reactions[Datetime])</f>
        <v>44337.532638888886</v>
      </c>
      <c r="G422" t="str">
        <f>_xlfn.XLOOKUP(content[[#This Row],[Reaction Type]],[1]ReactionTypes!$I$3:$I$18,[1]ReactionTypes!$J$3:$J$18)</f>
        <v>positive</v>
      </c>
      <c r="H422">
        <f>_xlfn.XLOOKUP(content[[#This Row],[Reaction Type]],[1]ReactionTypes!$I$3:$I$18,[1]ReactionTypes!$K$3:$K$18)</f>
        <v>72</v>
      </c>
    </row>
    <row r="423" spans="1:8" x14ac:dyDescent="0.25">
      <c r="A423">
        <v>440</v>
      </c>
      <c r="B423" t="s">
        <v>459</v>
      </c>
      <c r="C423" t="s">
        <v>24</v>
      </c>
      <c r="D423" t="s">
        <v>25</v>
      </c>
      <c r="E423" t="str" cm="1">
        <f t="array" ref="E423">_xlfn.XLOOKUP(content[[#This Row],[Column1]],[1]!Reactions[Column1],[1]!Reactions[Reaction Type],[1]!Reactions[Datetime])</f>
        <v>peeking</v>
      </c>
      <c r="F423" s="1">
        <f>_xlfn.XLOOKUP(content[[#This Row],[Column1]],[1]!Reactions[Column1],[1]!Reactions[Datetime])</f>
        <v>44252.503472222219</v>
      </c>
      <c r="G423" t="str">
        <f>_xlfn.XLOOKUP(content[[#This Row],[Reaction Type]],[1]ReactionTypes!$I$3:$I$18,[1]ReactionTypes!$J$3:$J$18)</f>
        <v>neutral</v>
      </c>
      <c r="H423">
        <f>_xlfn.XLOOKUP(content[[#This Row],[Reaction Type]],[1]ReactionTypes!$I$3:$I$18,[1]ReactionTypes!$K$3:$K$18)</f>
        <v>35</v>
      </c>
    </row>
    <row r="424" spans="1:8" x14ac:dyDescent="0.25">
      <c r="A424">
        <v>441</v>
      </c>
      <c r="B424" t="s">
        <v>460</v>
      </c>
      <c r="C424" t="s">
        <v>39</v>
      </c>
      <c r="D424" t="s">
        <v>34</v>
      </c>
      <c r="E424" t="str" cm="1">
        <f t="array" ref="E424">_xlfn.XLOOKUP(content[[#This Row],[Column1]],[1]!Reactions[Column1],[1]!Reactions[Reaction Type],[1]!Reactions[Datetime])</f>
        <v>disgust</v>
      </c>
      <c r="F424" s="1">
        <f>_xlfn.XLOOKUP(content[[#This Row],[Column1]],[1]!Reactions[Column1],[1]!Reactions[Datetime])</f>
        <v>44296.40347222222</v>
      </c>
      <c r="G424" t="str">
        <f>_xlfn.XLOOKUP(content[[#This Row],[Reaction Type]],[1]ReactionTypes!$I$3:$I$18,[1]ReactionTypes!$J$3:$J$18)</f>
        <v>negative</v>
      </c>
      <c r="H424">
        <f>_xlfn.XLOOKUP(content[[#This Row],[Reaction Type]],[1]ReactionTypes!$I$3:$I$18,[1]ReactionTypes!$K$3:$K$18)</f>
        <v>0</v>
      </c>
    </row>
    <row r="425" spans="1:8" x14ac:dyDescent="0.25">
      <c r="A425">
        <v>442</v>
      </c>
      <c r="B425" t="s">
        <v>461</v>
      </c>
      <c r="C425" t="s">
        <v>24</v>
      </c>
      <c r="D425" t="s">
        <v>47</v>
      </c>
      <c r="E425" t="str" cm="1">
        <f t="array" ref="E425">_xlfn.XLOOKUP(content[[#This Row],[Column1]],[1]!Reactions[Column1],[1]!Reactions[Reaction Type],[1]!Reactions[Datetime])</f>
        <v>worried</v>
      </c>
      <c r="F425" s="1">
        <f>_xlfn.XLOOKUP(content[[#This Row],[Column1]],[1]!Reactions[Column1],[1]!Reactions[Datetime])</f>
        <v>44292.830555555556</v>
      </c>
      <c r="G425" t="str">
        <f>_xlfn.XLOOKUP(content[[#This Row],[Reaction Type]],[1]ReactionTypes!$I$3:$I$18,[1]ReactionTypes!$J$3:$J$18)</f>
        <v>negative</v>
      </c>
      <c r="H425">
        <f>_xlfn.XLOOKUP(content[[#This Row],[Reaction Type]],[1]ReactionTypes!$I$3:$I$18,[1]ReactionTypes!$K$3:$K$18)</f>
        <v>12</v>
      </c>
    </row>
    <row r="426" spans="1:8" x14ac:dyDescent="0.25">
      <c r="A426">
        <v>443</v>
      </c>
      <c r="B426" t="s">
        <v>462</v>
      </c>
      <c r="C426" t="s">
        <v>10</v>
      </c>
      <c r="D426" t="s">
        <v>47</v>
      </c>
      <c r="E426" t="str" cm="1">
        <f t="array" ref="E426">_xlfn.XLOOKUP(content[[#This Row],[Column1]],[1]!Reactions[Column1],[1]!Reactions[Reaction Type],[1]!Reactions[Datetime])</f>
        <v>worried</v>
      </c>
      <c r="F426" s="1">
        <f>_xlfn.XLOOKUP(content[[#This Row],[Column1]],[1]!Reactions[Column1],[1]!Reactions[Datetime])</f>
        <v>44291.695833333331</v>
      </c>
      <c r="G426" t="str">
        <f>_xlfn.XLOOKUP(content[[#This Row],[Reaction Type]],[1]ReactionTypes!$I$3:$I$18,[1]ReactionTypes!$J$3:$J$18)</f>
        <v>negative</v>
      </c>
      <c r="H426">
        <f>_xlfn.XLOOKUP(content[[#This Row],[Reaction Type]],[1]ReactionTypes!$I$3:$I$18,[1]ReactionTypes!$K$3:$K$18)</f>
        <v>12</v>
      </c>
    </row>
    <row r="427" spans="1:8" x14ac:dyDescent="0.25">
      <c r="A427">
        <v>444</v>
      </c>
      <c r="B427" t="s">
        <v>463</v>
      </c>
      <c r="C427" t="s">
        <v>39</v>
      </c>
      <c r="D427" t="s">
        <v>25</v>
      </c>
      <c r="E427" t="str" cm="1">
        <f t="array" ref="E427">_xlfn.XLOOKUP(content[[#This Row],[Column1]],[1]!Reactions[Column1],[1]!Reactions[Reaction Type],[1]!Reactions[Datetime])</f>
        <v>disgust</v>
      </c>
      <c r="F427" s="1">
        <f>_xlfn.XLOOKUP(content[[#This Row],[Column1]],[1]!Reactions[Column1],[1]!Reactions[Datetime])</f>
        <v>44179.536805555559</v>
      </c>
      <c r="G427" t="str">
        <f>_xlfn.XLOOKUP(content[[#This Row],[Reaction Type]],[1]ReactionTypes!$I$3:$I$18,[1]ReactionTypes!$J$3:$J$18)</f>
        <v>negative</v>
      </c>
      <c r="H427">
        <f>_xlfn.XLOOKUP(content[[#This Row],[Reaction Type]],[1]ReactionTypes!$I$3:$I$18,[1]ReactionTypes!$K$3:$K$18)</f>
        <v>0</v>
      </c>
    </row>
    <row r="428" spans="1:8" x14ac:dyDescent="0.25">
      <c r="A428">
        <v>445</v>
      </c>
      <c r="B428" t="s">
        <v>464</v>
      </c>
      <c r="C428" t="s">
        <v>10</v>
      </c>
      <c r="D428" t="s">
        <v>18</v>
      </c>
      <c r="E428" t="str" cm="1">
        <f t="array" ref="E428">_xlfn.XLOOKUP(content[[#This Row],[Column1]],[1]!Reactions[Column1],[1]!Reactions[Reaction Type],[1]!Reactions[Datetime])</f>
        <v>heart</v>
      </c>
      <c r="F428" s="1">
        <f>_xlfn.XLOOKUP(content[[#This Row],[Column1]],[1]!Reactions[Column1],[1]!Reactions[Datetime])</f>
        <v>44261.418749999997</v>
      </c>
      <c r="G428" t="str">
        <f>_xlfn.XLOOKUP(content[[#This Row],[Reaction Type]],[1]ReactionTypes!$I$3:$I$18,[1]ReactionTypes!$J$3:$J$18)</f>
        <v>positive</v>
      </c>
      <c r="H428">
        <f>_xlfn.XLOOKUP(content[[#This Row],[Reaction Type]],[1]ReactionTypes!$I$3:$I$18,[1]ReactionTypes!$K$3:$K$18)</f>
        <v>60</v>
      </c>
    </row>
    <row r="429" spans="1:8" x14ac:dyDescent="0.25">
      <c r="A429">
        <v>446</v>
      </c>
      <c r="B429" t="s">
        <v>465</v>
      </c>
      <c r="C429" t="s">
        <v>39</v>
      </c>
      <c r="D429" t="s">
        <v>34</v>
      </c>
      <c r="E429" t="str" cm="1">
        <f t="array" ref="E429">_xlfn.XLOOKUP(content[[#This Row],[Column1]],[1]!Reactions[Column1],[1]!Reactions[Reaction Type],[1]!Reactions[Datetime])</f>
        <v>hate</v>
      </c>
      <c r="F429" s="1">
        <f>_xlfn.XLOOKUP(content[[#This Row],[Column1]],[1]!Reactions[Column1],[1]!Reactions[Datetime])</f>
        <v>44116.070833333331</v>
      </c>
      <c r="G429" t="str">
        <f>_xlfn.XLOOKUP(content[[#This Row],[Reaction Type]],[1]ReactionTypes!$I$3:$I$18,[1]ReactionTypes!$J$3:$J$18)</f>
        <v>negative</v>
      </c>
      <c r="H429">
        <f>_xlfn.XLOOKUP(content[[#This Row],[Reaction Type]],[1]ReactionTypes!$I$3:$I$18,[1]ReactionTypes!$K$3:$K$18)</f>
        <v>5</v>
      </c>
    </row>
    <row r="430" spans="1:8" x14ac:dyDescent="0.25">
      <c r="A430">
        <v>447</v>
      </c>
      <c r="B430" t="s">
        <v>466</v>
      </c>
      <c r="C430" t="s">
        <v>10</v>
      </c>
      <c r="D430" t="s">
        <v>11</v>
      </c>
      <c r="E430" t="str" cm="1">
        <f t="array" ref="E430">_xlfn.XLOOKUP(content[[#This Row],[Column1]],[1]!Reactions[Column1],[1]!Reactions[Reaction Type],[1]!Reactions[Datetime])</f>
        <v>like</v>
      </c>
      <c r="F430" s="1">
        <f>_xlfn.XLOOKUP(content[[#This Row],[Column1]],[1]!Reactions[Column1],[1]!Reactions[Datetime])</f>
        <v>44149.434027777781</v>
      </c>
      <c r="G430" t="str">
        <f>_xlfn.XLOOKUP(content[[#This Row],[Reaction Type]],[1]ReactionTypes!$I$3:$I$18,[1]ReactionTypes!$J$3:$J$18)</f>
        <v>positive</v>
      </c>
      <c r="H430">
        <f>_xlfn.XLOOKUP(content[[#This Row],[Reaction Type]],[1]ReactionTypes!$I$3:$I$18,[1]ReactionTypes!$K$3:$K$18)</f>
        <v>50</v>
      </c>
    </row>
    <row r="431" spans="1:8" x14ac:dyDescent="0.25">
      <c r="A431">
        <v>448</v>
      </c>
      <c r="B431" t="s">
        <v>467</v>
      </c>
      <c r="C431" t="s">
        <v>21</v>
      </c>
      <c r="D431" t="s">
        <v>35</v>
      </c>
      <c r="E431" t="str" cm="1">
        <f t="array" ref="E431">_xlfn.XLOOKUP(content[[#This Row],[Column1]],[1]!Reactions[Column1],[1]!Reactions[Reaction Type],[1]!Reactions[Datetime])</f>
        <v>scared</v>
      </c>
      <c r="F431" s="1">
        <f>_xlfn.XLOOKUP(content[[#This Row],[Column1]],[1]!Reactions[Column1],[1]!Reactions[Datetime])</f>
        <v>44354.530555555553</v>
      </c>
      <c r="G431" t="str">
        <f>_xlfn.XLOOKUP(content[[#This Row],[Reaction Type]],[1]ReactionTypes!$I$3:$I$18,[1]ReactionTypes!$J$3:$J$18)</f>
        <v>negative</v>
      </c>
      <c r="H431">
        <f>_xlfn.XLOOKUP(content[[#This Row],[Reaction Type]],[1]ReactionTypes!$I$3:$I$18,[1]ReactionTypes!$K$3:$K$18)</f>
        <v>15</v>
      </c>
    </row>
    <row r="432" spans="1:8" x14ac:dyDescent="0.25">
      <c r="A432">
        <v>449</v>
      </c>
      <c r="B432" t="s">
        <v>468</v>
      </c>
      <c r="C432" t="s">
        <v>39</v>
      </c>
      <c r="D432" t="s">
        <v>47</v>
      </c>
      <c r="E432" t="str" cm="1">
        <f t="array" ref="E432">_xlfn.XLOOKUP(content[[#This Row],[Column1]],[1]!Reactions[Column1],[1]!Reactions[Reaction Type],[1]!Reactions[Datetime])</f>
        <v>hate</v>
      </c>
      <c r="F432" s="1">
        <f>_xlfn.XLOOKUP(content[[#This Row],[Column1]],[1]!Reactions[Column1],[1]!Reactions[Datetime])</f>
        <v>44240.572916666664</v>
      </c>
      <c r="G432" t="str">
        <f>_xlfn.XLOOKUP(content[[#This Row],[Reaction Type]],[1]ReactionTypes!$I$3:$I$18,[1]ReactionTypes!$J$3:$J$18)</f>
        <v>negative</v>
      </c>
      <c r="H432">
        <f>_xlfn.XLOOKUP(content[[#This Row],[Reaction Type]],[1]ReactionTypes!$I$3:$I$18,[1]ReactionTypes!$K$3:$K$18)</f>
        <v>5</v>
      </c>
    </row>
    <row r="433" spans="1:8" x14ac:dyDescent="0.25">
      <c r="A433">
        <v>450</v>
      </c>
      <c r="B433" t="s">
        <v>469</v>
      </c>
      <c r="C433" t="s">
        <v>21</v>
      </c>
      <c r="D433" t="s">
        <v>42</v>
      </c>
      <c r="E433" t="str" cm="1">
        <f t="array" ref="E433">_xlfn.XLOOKUP(content[[#This Row],[Column1]],[1]!Reactions[Column1],[1]!Reactions[Reaction Type],[1]!Reactions[Datetime])</f>
        <v>love</v>
      </c>
      <c r="F433" s="1">
        <f>_xlfn.XLOOKUP(content[[#This Row],[Column1]],[1]!Reactions[Column1],[1]!Reactions[Datetime])</f>
        <v>44324.472916666666</v>
      </c>
      <c r="G433" t="str">
        <f>_xlfn.XLOOKUP(content[[#This Row],[Reaction Type]],[1]ReactionTypes!$I$3:$I$18,[1]ReactionTypes!$J$3:$J$18)</f>
        <v>positive</v>
      </c>
      <c r="H433">
        <f>_xlfn.XLOOKUP(content[[#This Row],[Reaction Type]],[1]ReactionTypes!$I$3:$I$18,[1]ReactionTypes!$K$3:$K$18)</f>
        <v>65</v>
      </c>
    </row>
    <row r="434" spans="1:8" x14ac:dyDescent="0.25">
      <c r="A434">
        <v>451</v>
      </c>
      <c r="B434" s="15" t="s">
        <v>470</v>
      </c>
      <c r="C434" t="s">
        <v>24</v>
      </c>
      <c r="D434" t="s">
        <v>28</v>
      </c>
      <c r="E434" t="str" cm="1">
        <f t="array" ref="E434">_xlfn.XLOOKUP(content[[#This Row],[Column1]],[1]!Reactions[Column1],[1]!Reactions[Reaction Type],[1]!Reactions[Datetime])</f>
        <v>scared</v>
      </c>
      <c r="F434" s="1">
        <f>_xlfn.XLOOKUP(content[[#This Row],[Column1]],[1]!Reactions[Column1],[1]!Reactions[Datetime])</f>
        <v>44155.79791666667</v>
      </c>
      <c r="G434" t="str">
        <f>_xlfn.XLOOKUP(content[[#This Row],[Reaction Type]],[1]ReactionTypes!$I$3:$I$18,[1]ReactionTypes!$J$3:$J$18)</f>
        <v>negative</v>
      </c>
      <c r="H434">
        <f>_xlfn.XLOOKUP(content[[#This Row],[Reaction Type]],[1]ReactionTypes!$I$3:$I$18,[1]ReactionTypes!$K$3:$K$18)</f>
        <v>15</v>
      </c>
    </row>
    <row r="435" spans="1:8" x14ac:dyDescent="0.25">
      <c r="A435">
        <v>452</v>
      </c>
      <c r="B435" t="s">
        <v>471</v>
      </c>
      <c r="C435" t="s">
        <v>24</v>
      </c>
      <c r="D435" t="s">
        <v>25</v>
      </c>
      <c r="E435" t="str" cm="1">
        <f t="array" ref="E435">_xlfn.XLOOKUP(content[[#This Row],[Column1]],[1]!Reactions[Column1],[1]!Reactions[Reaction Type],[1]!Reactions[Datetime])</f>
        <v>want</v>
      </c>
      <c r="F435" s="1">
        <f>_xlfn.XLOOKUP(content[[#This Row],[Column1]],[1]!Reactions[Column1],[1]!Reactions[Datetime])</f>
        <v>44030.161111111112</v>
      </c>
      <c r="G435" t="str">
        <f>_xlfn.XLOOKUP(content[[#This Row],[Reaction Type]],[1]ReactionTypes!$I$3:$I$18,[1]ReactionTypes!$J$3:$J$18)</f>
        <v>positive</v>
      </c>
      <c r="H435">
        <f>_xlfn.XLOOKUP(content[[#This Row],[Reaction Type]],[1]ReactionTypes!$I$3:$I$18,[1]ReactionTypes!$K$3:$K$18)</f>
        <v>70</v>
      </c>
    </row>
    <row r="436" spans="1:8" x14ac:dyDescent="0.25">
      <c r="A436">
        <v>453</v>
      </c>
      <c r="B436" t="s">
        <v>472</v>
      </c>
      <c r="C436" t="s">
        <v>10</v>
      </c>
      <c r="D436" t="s">
        <v>18</v>
      </c>
      <c r="E436" t="str" cm="1">
        <f t="array" ref="E436">_xlfn.XLOOKUP(content[[#This Row],[Column1]],[1]!Reactions[Column1],[1]!Reactions[Reaction Type],[1]!Reactions[Datetime])</f>
        <v>love</v>
      </c>
      <c r="F436" s="1">
        <f>_xlfn.XLOOKUP(content[[#This Row],[Column1]],[1]!Reactions[Column1],[1]!Reactions[Datetime])</f>
        <v>44070.640972222223</v>
      </c>
      <c r="G436" t="str">
        <f>_xlfn.XLOOKUP(content[[#This Row],[Reaction Type]],[1]ReactionTypes!$I$3:$I$18,[1]ReactionTypes!$J$3:$J$18)</f>
        <v>positive</v>
      </c>
      <c r="H436">
        <f>_xlfn.XLOOKUP(content[[#This Row],[Reaction Type]],[1]ReactionTypes!$I$3:$I$18,[1]ReactionTypes!$K$3:$K$18)</f>
        <v>65</v>
      </c>
    </row>
    <row r="437" spans="1:8" x14ac:dyDescent="0.25">
      <c r="A437">
        <v>454</v>
      </c>
      <c r="B437" t="s">
        <v>473</v>
      </c>
      <c r="C437" t="s">
        <v>21</v>
      </c>
      <c r="D437" t="s">
        <v>40</v>
      </c>
      <c r="E437" t="str" cm="1">
        <f t="array" ref="E437">_xlfn.XLOOKUP(content[[#This Row],[Column1]],[1]!Reactions[Column1],[1]!Reactions[Reaction Type],[1]!Reactions[Datetime])</f>
        <v>dislike</v>
      </c>
      <c r="F437" s="1">
        <f>_xlfn.XLOOKUP(content[[#This Row],[Column1]],[1]!Reactions[Column1],[1]!Reactions[Datetime])</f>
        <v>44103.117361111108</v>
      </c>
      <c r="G437" t="str">
        <f>_xlfn.XLOOKUP(content[[#This Row],[Reaction Type]],[1]ReactionTypes!$I$3:$I$18,[1]ReactionTypes!$J$3:$J$18)</f>
        <v>negative</v>
      </c>
      <c r="H437">
        <f>_xlfn.XLOOKUP(content[[#This Row],[Reaction Type]],[1]ReactionTypes!$I$3:$I$18,[1]ReactionTypes!$K$3:$K$18)</f>
        <v>10</v>
      </c>
    </row>
    <row r="438" spans="1:8" x14ac:dyDescent="0.25">
      <c r="A438">
        <v>455</v>
      </c>
      <c r="B438" t="s">
        <v>474</v>
      </c>
      <c r="C438" t="s">
        <v>39</v>
      </c>
      <c r="D438" t="s">
        <v>406</v>
      </c>
      <c r="E438" t="str" cm="1">
        <f t="array" ref="E438">_xlfn.XLOOKUP(content[[#This Row],[Column1]],[1]!Reactions[Column1],[1]!Reactions[Reaction Type],[1]!Reactions[Datetime])</f>
        <v>like</v>
      </c>
      <c r="F438" s="1">
        <f>_xlfn.XLOOKUP(content[[#This Row],[Column1]],[1]!Reactions[Column1],[1]!Reactions[Datetime])</f>
        <v>44060.603472222225</v>
      </c>
      <c r="G438" t="str">
        <f>_xlfn.XLOOKUP(content[[#This Row],[Reaction Type]],[1]ReactionTypes!$I$3:$I$18,[1]ReactionTypes!$J$3:$J$18)</f>
        <v>positive</v>
      </c>
      <c r="H438">
        <f>_xlfn.XLOOKUP(content[[#This Row],[Reaction Type]],[1]ReactionTypes!$I$3:$I$18,[1]ReactionTypes!$K$3:$K$18)</f>
        <v>50</v>
      </c>
    </row>
    <row r="439" spans="1:8" x14ac:dyDescent="0.25">
      <c r="A439">
        <v>456</v>
      </c>
      <c r="B439" t="s">
        <v>475</v>
      </c>
      <c r="C439" t="s">
        <v>10</v>
      </c>
      <c r="D439" t="s">
        <v>26</v>
      </c>
      <c r="E439" t="str" cm="1">
        <f t="array" ref="E439">_xlfn.XLOOKUP(content[[#This Row],[Column1]],[1]!Reactions[Column1],[1]!Reactions[Reaction Type],[1]!Reactions[Datetime])</f>
        <v>want</v>
      </c>
      <c r="F439" s="1">
        <f>_xlfn.XLOOKUP(content[[#This Row],[Column1]],[1]!Reactions[Column1],[1]!Reactions[Datetime])</f>
        <v>44059.739583333336</v>
      </c>
      <c r="G439" t="str">
        <f>_xlfn.XLOOKUP(content[[#This Row],[Reaction Type]],[1]ReactionTypes!$I$3:$I$18,[1]ReactionTypes!$J$3:$J$18)</f>
        <v>positive</v>
      </c>
      <c r="H439">
        <f>_xlfn.XLOOKUP(content[[#This Row],[Reaction Type]],[1]ReactionTypes!$I$3:$I$18,[1]ReactionTypes!$K$3:$K$18)</f>
        <v>70</v>
      </c>
    </row>
    <row r="440" spans="1:8" x14ac:dyDescent="0.25">
      <c r="A440">
        <v>457</v>
      </c>
      <c r="B440" t="s">
        <v>476</v>
      </c>
      <c r="C440" t="s">
        <v>39</v>
      </c>
      <c r="D440" t="s">
        <v>31</v>
      </c>
      <c r="E440" t="str" cm="1">
        <f t="array" ref="E440">_xlfn.XLOOKUP(content[[#This Row],[Column1]],[1]!Reactions[Column1],[1]!Reactions[Reaction Type],[1]!Reactions[Datetime])</f>
        <v>like</v>
      </c>
      <c r="F440" s="1">
        <f>_xlfn.XLOOKUP(content[[#This Row],[Column1]],[1]!Reactions[Column1],[1]!Reactions[Datetime])</f>
        <v>44018.005555555559</v>
      </c>
      <c r="G440" t="str">
        <f>_xlfn.XLOOKUP(content[[#This Row],[Reaction Type]],[1]ReactionTypes!$I$3:$I$18,[1]ReactionTypes!$J$3:$J$18)</f>
        <v>positive</v>
      </c>
      <c r="H440">
        <f>_xlfn.XLOOKUP(content[[#This Row],[Reaction Type]],[1]ReactionTypes!$I$3:$I$18,[1]ReactionTypes!$K$3:$K$18)</f>
        <v>50</v>
      </c>
    </row>
    <row r="441" spans="1:8" x14ac:dyDescent="0.25">
      <c r="A441">
        <v>458</v>
      </c>
      <c r="B441" t="s">
        <v>477</v>
      </c>
      <c r="C441" t="s">
        <v>24</v>
      </c>
      <c r="D441" t="s">
        <v>42</v>
      </c>
      <c r="E441" t="str" cm="1">
        <f t="array" ref="E441">_xlfn.XLOOKUP(content[[#This Row],[Column1]],[1]!Reactions[Column1],[1]!Reactions[Reaction Type],[1]!Reactions[Datetime])</f>
        <v>heart</v>
      </c>
      <c r="F441" s="1">
        <f>_xlfn.XLOOKUP(content[[#This Row],[Column1]],[1]!Reactions[Column1],[1]!Reactions[Datetime])</f>
        <v>44034.052083333336</v>
      </c>
      <c r="G441" t="str">
        <f>_xlfn.XLOOKUP(content[[#This Row],[Reaction Type]],[1]ReactionTypes!$I$3:$I$18,[1]ReactionTypes!$J$3:$J$18)</f>
        <v>positive</v>
      </c>
      <c r="H441">
        <f>_xlfn.XLOOKUP(content[[#This Row],[Reaction Type]],[1]ReactionTypes!$I$3:$I$18,[1]ReactionTypes!$K$3:$K$18)</f>
        <v>60</v>
      </c>
    </row>
    <row r="442" spans="1:8" x14ac:dyDescent="0.25">
      <c r="A442">
        <v>459</v>
      </c>
      <c r="B442" t="s">
        <v>478</v>
      </c>
      <c r="C442" t="s">
        <v>10</v>
      </c>
      <c r="D442" t="s">
        <v>26</v>
      </c>
      <c r="E442" t="str" cm="1">
        <f t="array" ref="E442">_xlfn.XLOOKUP(content[[#This Row],[Column1]],[1]!Reactions[Column1],[1]!Reactions[Reaction Type],[1]!Reactions[Datetime])</f>
        <v>scared</v>
      </c>
      <c r="F442" s="1">
        <f>_xlfn.XLOOKUP(content[[#This Row],[Column1]],[1]!Reactions[Column1],[1]!Reactions[Datetime])</f>
        <v>44332.558333333334</v>
      </c>
      <c r="G442" t="str">
        <f>_xlfn.XLOOKUP(content[[#This Row],[Reaction Type]],[1]ReactionTypes!$I$3:$I$18,[1]ReactionTypes!$J$3:$J$18)</f>
        <v>negative</v>
      </c>
      <c r="H442">
        <f>_xlfn.XLOOKUP(content[[#This Row],[Reaction Type]],[1]ReactionTypes!$I$3:$I$18,[1]ReactionTypes!$K$3:$K$18)</f>
        <v>15</v>
      </c>
    </row>
    <row r="443" spans="1:8" x14ac:dyDescent="0.25">
      <c r="A443">
        <v>460</v>
      </c>
      <c r="B443" t="s">
        <v>479</v>
      </c>
      <c r="C443" t="s">
        <v>39</v>
      </c>
      <c r="D443" t="s">
        <v>11</v>
      </c>
      <c r="E443" t="str" cm="1">
        <f t="array" ref="E443">_xlfn.XLOOKUP(content[[#This Row],[Column1]],[1]!Reactions[Column1],[1]!Reactions[Reaction Type],[1]!Reactions[Datetime])</f>
        <v>love</v>
      </c>
      <c r="F443" s="1">
        <f>_xlfn.XLOOKUP(content[[#This Row],[Column1]],[1]!Reactions[Column1],[1]!Reactions[Datetime])</f>
        <v>44336.92291666667</v>
      </c>
      <c r="G443" t="str">
        <f>_xlfn.XLOOKUP(content[[#This Row],[Reaction Type]],[1]ReactionTypes!$I$3:$I$18,[1]ReactionTypes!$J$3:$J$18)</f>
        <v>positive</v>
      </c>
      <c r="H443">
        <f>_xlfn.XLOOKUP(content[[#This Row],[Reaction Type]],[1]ReactionTypes!$I$3:$I$18,[1]ReactionTypes!$K$3:$K$18)</f>
        <v>65</v>
      </c>
    </row>
    <row r="444" spans="1:8" x14ac:dyDescent="0.25">
      <c r="A444">
        <v>461</v>
      </c>
      <c r="B444" t="s">
        <v>480</v>
      </c>
      <c r="C444" t="s">
        <v>24</v>
      </c>
      <c r="D444" t="s">
        <v>31</v>
      </c>
      <c r="E444" t="str" cm="1">
        <f t="array" ref="E444">_xlfn.XLOOKUP(content[[#This Row],[Column1]],[1]!Reactions[Column1],[1]!Reactions[Reaction Type],[1]!Reactions[Datetime])</f>
        <v>hate</v>
      </c>
      <c r="F444" s="1">
        <f>_xlfn.XLOOKUP(content[[#This Row],[Column1]],[1]!Reactions[Column1],[1]!Reactions[Datetime])</f>
        <v>44238.370833333334</v>
      </c>
      <c r="G444" t="str">
        <f>_xlfn.XLOOKUP(content[[#This Row],[Reaction Type]],[1]ReactionTypes!$I$3:$I$18,[1]ReactionTypes!$J$3:$J$18)</f>
        <v>negative</v>
      </c>
      <c r="H444">
        <f>_xlfn.XLOOKUP(content[[#This Row],[Reaction Type]],[1]ReactionTypes!$I$3:$I$18,[1]ReactionTypes!$K$3:$K$18)</f>
        <v>5</v>
      </c>
    </row>
    <row r="445" spans="1:8" x14ac:dyDescent="0.25">
      <c r="A445">
        <v>462</v>
      </c>
      <c r="B445" t="s">
        <v>481</v>
      </c>
      <c r="C445" t="s">
        <v>21</v>
      </c>
      <c r="D445" t="s">
        <v>35</v>
      </c>
      <c r="E445" t="str" cm="1">
        <f t="array" ref="E445">_xlfn.XLOOKUP(content[[#This Row],[Column1]],[1]!Reactions[Column1],[1]!Reactions[Reaction Type],[1]!Reactions[Datetime])</f>
        <v>intrigued</v>
      </c>
      <c r="F445" s="1">
        <f>_xlfn.XLOOKUP(content[[#This Row],[Column1]],[1]!Reactions[Column1],[1]!Reactions[Datetime])</f>
        <v>44046.748611111114</v>
      </c>
      <c r="G445" t="str">
        <f>_xlfn.XLOOKUP(content[[#This Row],[Reaction Type]],[1]ReactionTypes!$I$3:$I$18,[1]ReactionTypes!$J$3:$J$18)</f>
        <v>positive</v>
      </c>
      <c r="H445">
        <f>_xlfn.XLOOKUP(content[[#This Row],[Reaction Type]],[1]ReactionTypes!$I$3:$I$18,[1]ReactionTypes!$K$3:$K$18)</f>
        <v>45</v>
      </c>
    </row>
    <row r="446" spans="1:8" x14ac:dyDescent="0.25">
      <c r="A446">
        <v>463</v>
      </c>
      <c r="B446" t="s">
        <v>482</v>
      </c>
      <c r="C446" t="s">
        <v>24</v>
      </c>
      <c r="D446" t="s">
        <v>42</v>
      </c>
      <c r="E446" t="str" cm="1">
        <f t="array" ref="E446">_xlfn.XLOOKUP(content[[#This Row],[Column1]],[1]!Reactions[Column1],[1]!Reactions[Reaction Type],[1]!Reactions[Datetime])</f>
        <v>want</v>
      </c>
      <c r="F446" s="1">
        <f>_xlfn.XLOOKUP(content[[#This Row],[Column1]],[1]!Reactions[Column1],[1]!Reactions[Datetime])</f>
        <v>44092.686805555553</v>
      </c>
      <c r="G446" t="str">
        <f>_xlfn.XLOOKUP(content[[#This Row],[Reaction Type]],[1]ReactionTypes!$I$3:$I$18,[1]ReactionTypes!$J$3:$J$18)</f>
        <v>positive</v>
      </c>
      <c r="H446">
        <f>_xlfn.XLOOKUP(content[[#This Row],[Reaction Type]],[1]ReactionTypes!$I$3:$I$18,[1]ReactionTypes!$K$3:$K$18)</f>
        <v>70</v>
      </c>
    </row>
    <row r="447" spans="1:8" x14ac:dyDescent="0.25">
      <c r="A447">
        <v>464</v>
      </c>
      <c r="B447" t="s">
        <v>483</v>
      </c>
      <c r="C447" t="s">
        <v>39</v>
      </c>
      <c r="D447" t="s">
        <v>18</v>
      </c>
      <c r="E447" t="str" cm="1">
        <f t="array" ref="E447">_xlfn.XLOOKUP(content[[#This Row],[Column1]],[1]!Reactions[Column1],[1]!Reactions[Reaction Type],[1]!Reactions[Datetime])</f>
        <v>hate</v>
      </c>
      <c r="F447" s="1">
        <f>_xlfn.XLOOKUP(content[[#This Row],[Column1]],[1]!Reactions[Column1],[1]!Reactions[Datetime])</f>
        <v>44282.373611111114</v>
      </c>
      <c r="G447" t="str">
        <f>_xlfn.XLOOKUP(content[[#This Row],[Reaction Type]],[1]ReactionTypes!$I$3:$I$18,[1]ReactionTypes!$J$3:$J$18)</f>
        <v>negative</v>
      </c>
      <c r="H447">
        <f>_xlfn.XLOOKUP(content[[#This Row],[Reaction Type]],[1]ReactionTypes!$I$3:$I$18,[1]ReactionTypes!$K$3:$K$18)</f>
        <v>5</v>
      </c>
    </row>
    <row r="448" spans="1:8" x14ac:dyDescent="0.25">
      <c r="A448">
        <v>465</v>
      </c>
      <c r="B448" t="s">
        <v>484</v>
      </c>
      <c r="C448" t="s">
        <v>21</v>
      </c>
      <c r="D448" t="s">
        <v>31</v>
      </c>
      <c r="E448" t="str" cm="1">
        <f t="array" ref="E448">_xlfn.XLOOKUP(content[[#This Row],[Column1]],[1]!Reactions[Column1],[1]!Reactions[Reaction Type],[1]!Reactions[Datetime])</f>
        <v>dislike</v>
      </c>
      <c r="F448" s="1">
        <f>_xlfn.XLOOKUP(content[[#This Row],[Column1]],[1]!Reactions[Column1],[1]!Reactions[Datetime])</f>
        <v>44025.876388888886</v>
      </c>
      <c r="G448" t="str">
        <f>_xlfn.XLOOKUP(content[[#This Row],[Reaction Type]],[1]ReactionTypes!$I$3:$I$18,[1]ReactionTypes!$J$3:$J$18)</f>
        <v>negative</v>
      </c>
      <c r="H448">
        <f>_xlfn.XLOOKUP(content[[#This Row],[Reaction Type]],[1]ReactionTypes!$I$3:$I$18,[1]ReactionTypes!$K$3:$K$18)</f>
        <v>10</v>
      </c>
    </row>
    <row r="449" spans="1:8" x14ac:dyDescent="0.25">
      <c r="A449">
        <v>466</v>
      </c>
      <c r="B449" t="s">
        <v>485</v>
      </c>
      <c r="C449" t="s">
        <v>21</v>
      </c>
      <c r="D449" t="s">
        <v>42</v>
      </c>
      <c r="E449" t="str" cm="1">
        <f t="array" ref="E449">_xlfn.XLOOKUP(content[[#This Row],[Column1]],[1]!Reactions[Column1],[1]!Reactions[Reaction Type],[1]!Reactions[Datetime])</f>
        <v>super love</v>
      </c>
      <c r="F449" s="1">
        <f>_xlfn.XLOOKUP(content[[#This Row],[Column1]],[1]!Reactions[Column1],[1]!Reactions[Datetime])</f>
        <v>44215.129861111112</v>
      </c>
      <c r="G449" t="str">
        <f>_xlfn.XLOOKUP(content[[#This Row],[Reaction Type]],[1]ReactionTypes!$I$3:$I$18,[1]ReactionTypes!$J$3:$J$18)</f>
        <v>positive</v>
      </c>
      <c r="H449">
        <f>_xlfn.XLOOKUP(content[[#This Row],[Reaction Type]],[1]ReactionTypes!$I$3:$I$18,[1]ReactionTypes!$K$3:$K$18)</f>
        <v>75</v>
      </c>
    </row>
    <row r="450" spans="1:8" x14ac:dyDescent="0.25">
      <c r="A450">
        <v>467</v>
      </c>
      <c r="B450" t="s">
        <v>486</v>
      </c>
      <c r="C450" t="s">
        <v>39</v>
      </c>
      <c r="D450" t="s">
        <v>26</v>
      </c>
      <c r="E450" t="str" cm="1">
        <f t="array" ref="E450">_xlfn.XLOOKUP(content[[#This Row],[Column1]],[1]!Reactions[Column1],[1]!Reactions[Reaction Type],[1]!Reactions[Datetime])</f>
        <v>want</v>
      </c>
      <c r="F450" s="1">
        <f>_xlfn.XLOOKUP(content[[#This Row],[Column1]],[1]!Reactions[Column1],[1]!Reactions[Datetime])</f>
        <v>44316.257638888892</v>
      </c>
      <c r="G450" t="str">
        <f>_xlfn.XLOOKUP(content[[#This Row],[Reaction Type]],[1]ReactionTypes!$I$3:$I$18,[1]ReactionTypes!$J$3:$J$18)</f>
        <v>positive</v>
      </c>
      <c r="H450">
        <f>_xlfn.XLOOKUP(content[[#This Row],[Reaction Type]],[1]ReactionTypes!$I$3:$I$18,[1]ReactionTypes!$K$3:$K$18)</f>
        <v>70</v>
      </c>
    </row>
    <row r="451" spans="1:8" x14ac:dyDescent="0.25">
      <c r="A451">
        <v>468</v>
      </c>
      <c r="B451" t="s">
        <v>487</v>
      </c>
      <c r="C451" t="s">
        <v>21</v>
      </c>
      <c r="D451" t="s">
        <v>28</v>
      </c>
      <c r="E451" t="str" cm="1">
        <f t="array" ref="E451">_xlfn.XLOOKUP(content[[#This Row],[Column1]],[1]!Reactions[Column1],[1]!Reactions[Reaction Type],[1]!Reactions[Datetime])</f>
        <v>like</v>
      </c>
      <c r="F451" s="1">
        <f>_xlfn.XLOOKUP(content[[#This Row],[Column1]],[1]!Reactions[Column1],[1]!Reactions[Datetime])</f>
        <v>44290.06527777778</v>
      </c>
      <c r="G451" t="str">
        <f>_xlfn.XLOOKUP(content[[#This Row],[Reaction Type]],[1]ReactionTypes!$I$3:$I$18,[1]ReactionTypes!$J$3:$J$18)</f>
        <v>positive</v>
      </c>
      <c r="H451">
        <f>_xlfn.XLOOKUP(content[[#This Row],[Reaction Type]],[1]ReactionTypes!$I$3:$I$18,[1]ReactionTypes!$K$3:$K$18)</f>
        <v>50</v>
      </c>
    </row>
    <row r="452" spans="1:8" x14ac:dyDescent="0.25">
      <c r="A452">
        <v>469</v>
      </c>
      <c r="B452" t="s">
        <v>488</v>
      </c>
      <c r="C452" t="s">
        <v>10</v>
      </c>
      <c r="D452" t="s">
        <v>34</v>
      </c>
      <c r="E452" t="str" cm="1">
        <f t="array" ref="E452">_xlfn.XLOOKUP(content[[#This Row],[Column1]],[1]!Reactions[Column1],[1]!Reactions[Reaction Type],[1]!Reactions[Datetime])</f>
        <v>indifferent</v>
      </c>
      <c r="F452" s="1">
        <f>_xlfn.XLOOKUP(content[[#This Row],[Column1]],[1]!Reactions[Column1],[1]!Reactions[Datetime])</f>
        <v>44230.77847222222</v>
      </c>
      <c r="G452" t="str">
        <f>_xlfn.XLOOKUP(content[[#This Row],[Reaction Type]],[1]ReactionTypes!$I$3:$I$18,[1]ReactionTypes!$J$3:$J$18)</f>
        <v>neutral</v>
      </c>
      <c r="H452">
        <f>_xlfn.XLOOKUP(content[[#This Row],[Reaction Type]],[1]ReactionTypes!$I$3:$I$18,[1]ReactionTypes!$K$3:$K$18)</f>
        <v>20</v>
      </c>
    </row>
    <row r="453" spans="1:8" x14ac:dyDescent="0.25">
      <c r="A453">
        <v>470</v>
      </c>
      <c r="B453" t="s">
        <v>489</v>
      </c>
      <c r="C453" t="s">
        <v>39</v>
      </c>
      <c r="D453" t="s">
        <v>35</v>
      </c>
      <c r="E453" t="str" cm="1">
        <f t="array" ref="E453">_xlfn.XLOOKUP(content[[#This Row],[Column1]],[1]!Reactions[Column1],[1]!Reactions[Reaction Type],[1]!Reactions[Datetime])</f>
        <v>disgust</v>
      </c>
      <c r="F453" s="1">
        <f>_xlfn.XLOOKUP(content[[#This Row],[Column1]],[1]!Reactions[Column1],[1]!Reactions[Datetime])</f>
        <v>44110.430555555555</v>
      </c>
      <c r="G453" t="str">
        <f>_xlfn.XLOOKUP(content[[#This Row],[Reaction Type]],[1]ReactionTypes!$I$3:$I$18,[1]ReactionTypes!$J$3:$J$18)</f>
        <v>negative</v>
      </c>
      <c r="H453">
        <f>_xlfn.XLOOKUP(content[[#This Row],[Reaction Type]],[1]ReactionTypes!$I$3:$I$18,[1]ReactionTypes!$K$3:$K$18)</f>
        <v>0</v>
      </c>
    </row>
    <row r="454" spans="1:8" x14ac:dyDescent="0.25">
      <c r="A454">
        <v>471</v>
      </c>
      <c r="B454" t="s">
        <v>490</v>
      </c>
      <c r="C454" t="s">
        <v>10</v>
      </c>
      <c r="D454" t="s">
        <v>42</v>
      </c>
      <c r="E454" t="str" cm="1">
        <f t="array" ref="E454">_xlfn.XLOOKUP(content[[#This Row],[Column1]],[1]!Reactions[Column1],[1]!Reactions[Reaction Type],[1]!Reactions[Datetime])</f>
        <v>interested</v>
      </c>
      <c r="F454" s="1">
        <f>_xlfn.XLOOKUP(content[[#This Row],[Column1]],[1]!Reactions[Column1],[1]!Reactions[Datetime])</f>
        <v>44142.749305555553</v>
      </c>
      <c r="G454" t="str">
        <f>_xlfn.XLOOKUP(content[[#This Row],[Reaction Type]],[1]ReactionTypes!$I$3:$I$18,[1]ReactionTypes!$J$3:$J$18)</f>
        <v>positive</v>
      </c>
      <c r="H454">
        <f>_xlfn.XLOOKUP(content[[#This Row],[Reaction Type]],[1]ReactionTypes!$I$3:$I$18,[1]ReactionTypes!$K$3:$K$18)</f>
        <v>30</v>
      </c>
    </row>
    <row r="455" spans="1:8" x14ac:dyDescent="0.25">
      <c r="A455">
        <v>472</v>
      </c>
      <c r="B455" t="s">
        <v>491</v>
      </c>
      <c r="C455" t="s">
        <v>21</v>
      </c>
      <c r="D455" t="s">
        <v>35</v>
      </c>
      <c r="E455" t="str" cm="1">
        <f t="array" ref="E455">_xlfn.XLOOKUP(content[[#This Row],[Column1]],[1]!Reactions[Column1],[1]!Reactions[Reaction Type],[1]!Reactions[Datetime])</f>
        <v>dislike</v>
      </c>
      <c r="F455" s="1">
        <f>_xlfn.XLOOKUP(content[[#This Row],[Column1]],[1]!Reactions[Column1],[1]!Reactions[Datetime])</f>
        <v>44187.046527777777</v>
      </c>
      <c r="G455" t="str">
        <f>_xlfn.XLOOKUP(content[[#This Row],[Reaction Type]],[1]ReactionTypes!$I$3:$I$18,[1]ReactionTypes!$J$3:$J$18)</f>
        <v>negative</v>
      </c>
      <c r="H455">
        <f>_xlfn.XLOOKUP(content[[#This Row],[Reaction Type]],[1]ReactionTypes!$I$3:$I$18,[1]ReactionTypes!$K$3:$K$18)</f>
        <v>10</v>
      </c>
    </row>
    <row r="456" spans="1:8" x14ac:dyDescent="0.25">
      <c r="A456">
        <v>473</v>
      </c>
      <c r="B456" t="s">
        <v>492</v>
      </c>
      <c r="C456" t="s">
        <v>21</v>
      </c>
      <c r="D456" t="s">
        <v>11</v>
      </c>
      <c r="E456" t="str" cm="1">
        <f t="array" ref="E456">_xlfn.XLOOKUP(content[[#This Row],[Column1]],[1]!Reactions[Column1],[1]!Reactions[Reaction Type],[1]!Reactions[Datetime])</f>
        <v>indifferent</v>
      </c>
      <c r="F456" s="1">
        <f>_xlfn.XLOOKUP(content[[#This Row],[Column1]],[1]!Reactions[Column1],[1]!Reactions[Datetime])</f>
        <v>44275.614583333336</v>
      </c>
      <c r="G456" t="str">
        <f>_xlfn.XLOOKUP(content[[#This Row],[Reaction Type]],[1]ReactionTypes!$I$3:$I$18,[1]ReactionTypes!$J$3:$J$18)</f>
        <v>neutral</v>
      </c>
      <c r="H456">
        <f>_xlfn.XLOOKUP(content[[#This Row],[Reaction Type]],[1]ReactionTypes!$I$3:$I$18,[1]ReactionTypes!$K$3:$K$18)</f>
        <v>20</v>
      </c>
    </row>
    <row r="457" spans="1:8" x14ac:dyDescent="0.25">
      <c r="A457">
        <v>474</v>
      </c>
      <c r="B457" t="s">
        <v>493</v>
      </c>
      <c r="C457" t="s">
        <v>24</v>
      </c>
      <c r="D457" t="s">
        <v>35</v>
      </c>
      <c r="E457" t="str" cm="1">
        <f t="array" ref="E457">_xlfn.XLOOKUP(content[[#This Row],[Column1]],[1]!Reactions[Column1],[1]!Reactions[Reaction Type],[1]!Reactions[Datetime])</f>
        <v>intrigued</v>
      </c>
      <c r="F457" s="1">
        <f>_xlfn.XLOOKUP(content[[#This Row],[Column1]],[1]!Reactions[Column1],[1]!Reactions[Datetime])</f>
        <v>44057.376388888886</v>
      </c>
      <c r="G457" t="str">
        <f>_xlfn.XLOOKUP(content[[#This Row],[Reaction Type]],[1]ReactionTypes!$I$3:$I$18,[1]ReactionTypes!$J$3:$J$18)</f>
        <v>positive</v>
      </c>
      <c r="H457">
        <f>_xlfn.XLOOKUP(content[[#This Row],[Reaction Type]],[1]ReactionTypes!$I$3:$I$18,[1]ReactionTypes!$K$3:$K$18)</f>
        <v>45</v>
      </c>
    </row>
    <row r="458" spans="1:8" x14ac:dyDescent="0.25">
      <c r="A458">
        <v>475</v>
      </c>
      <c r="B458" t="s">
        <v>494</v>
      </c>
      <c r="C458" t="s">
        <v>10</v>
      </c>
      <c r="D458" t="s">
        <v>22</v>
      </c>
      <c r="E458" t="str" cm="1">
        <f t="array" ref="E458">_xlfn.XLOOKUP(content[[#This Row],[Column1]],[1]!Reactions[Column1],[1]!Reactions[Reaction Type],[1]!Reactions[Datetime])</f>
        <v>intrigued</v>
      </c>
      <c r="F458" s="1">
        <f>_xlfn.XLOOKUP(content[[#This Row],[Column1]],[1]!Reactions[Column1],[1]!Reactions[Datetime])</f>
        <v>44094.829861111109</v>
      </c>
      <c r="G458" t="str">
        <f>_xlfn.XLOOKUP(content[[#This Row],[Reaction Type]],[1]ReactionTypes!$I$3:$I$18,[1]ReactionTypes!$J$3:$J$18)</f>
        <v>positive</v>
      </c>
      <c r="H458">
        <f>_xlfn.XLOOKUP(content[[#This Row],[Reaction Type]],[1]ReactionTypes!$I$3:$I$18,[1]ReactionTypes!$K$3:$K$18)</f>
        <v>45</v>
      </c>
    </row>
    <row r="459" spans="1:8" x14ac:dyDescent="0.25">
      <c r="A459">
        <v>476</v>
      </c>
      <c r="B459" t="s">
        <v>495</v>
      </c>
      <c r="C459" t="s">
        <v>10</v>
      </c>
      <c r="D459" t="s">
        <v>47</v>
      </c>
      <c r="E459" t="str" cm="1">
        <f t="array" ref="E459">_xlfn.XLOOKUP(content[[#This Row],[Column1]],[1]!Reactions[Column1],[1]!Reactions[Reaction Type],[1]!Reactions[Datetime])</f>
        <v>scared</v>
      </c>
      <c r="F459" s="1">
        <f>_xlfn.XLOOKUP(content[[#This Row],[Column1]],[1]!Reactions[Column1],[1]!Reactions[Datetime])</f>
        <v>44185.675000000003</v>
      </c>
      <c r="G459" t="str">
        <f>_xlfn.XLOOKUP(content[[#This Row],[Reaction Type]],[1]ReactionTypes!$I$3:$I$18,[1]ReactionTypes!$J$3:$J$18)</f>
        <v>negative</v>
      </c>
      <c r="H459">
        <f>_xlfn.XLOOKUP(content[[#This Row],[Reaction Type]],[1]ReactionTypes!$I$3:$I$18,[1]ReactionTypes!$K$3:$K$18)</f>
        <v>15</v>
      </c>
    </row>
    <row r="460" spans="1:8" x14ac:dyDescent="0.25">
      <c r="A460">
        <v>477</v>
      </c>
      <c r="B460" t="s">
        <v>496</v>
      </c>
      <c r="C460" t="s">
        <v>10</v>
      </c>
      <c r="D460" t="s">
        <v>18</v>
      </c>
      <c r="E460" t="str" cm="1">
        <f t="array" ref="E460">_xlfn.XLOOKUP(content[[#This Row],[Column1]],[1]!Reactions[Column1],[1]!Reactions[Reaction Type],[1]!Reactions[Datetime])</f>
        <v>adore</v>
      </c>
      <c r="F460" s="1">
        <f>_xlfn.XLOOKUP(content[[#This Row],[Column1]],[1]!Reactions[Column1],[1]!Reactions[Datetime])</f>
        <v>44324.787499999999</v>
      </c>
      <c r="G460" t="str">
        <f>_xlfn.XLOOKUP(content[[#This Row],[Reaction Type]],[1]ReactionTypes!$I$3:$I$18,[1]ReactionTypes!$J$3:$J$18)</f>
        <v>positive</v>
      </c>
      <c r="H460">
        <f>_xlfn.XLOOKUP(content[[#This Row],[Reaction Type]],[1]ReactionTypes!$I$3:$I$18,[1]ReactionTypes!$K$3:$K$18)</f>
        <v>72</v>
      </c>
    </row>
    <row r="461" spans="1:8" x14ac:dyDescent="0.25">
      <c r="A461">
        <v>478</v>
      </c>
      <c r="B461" t="s">
        <v>497</v>
      </c>
      <c r="C461" t="s">
        <v>21</v>
      </c>
      <c r="D461" t="s">
        <v>42</v>
      </c>
      <c r="E461" t="str" cm="1">
        <f t="array" ref="E461">_xlfn.XLOOKUP(content[[#This Row],[Column1]],[1]!Reactions[Column1],[1]!Reactions[Reaction Type],[1]!Reactions[Datetime])</f>
        <v>peeking</v>
      </c>
      <c r="F461" s="1">
        <f>_xlfn.XLOOKUP(content[[#This Row],[Column1]],[1]!Reactions[Column1],[1]!Reactions[Datetime])</f>
        <v>44127.751388888886</v>
      </c>
      <c r="G461" t="str">
        <f>_xlfn.XLOOKUP(content[[#This Row],[Reaction Type]],[1]ReactionTypes!$I$3:$I$18,[1]ReactionTypes!$J$3:$J$18)</f>
        <v>neutral</v>
      </c>
      <c r="H461">
        <f>_xlfn.XLOOKUP(content[[#This Row],[Reaction Type]],[1]ReactionTypes!$I$3:$I$18,[1]ReactionTypes!$K$3:$K$18)</f>
        <v>35</v>
      </c>
    </row>
    <row r="462" spans="1:8" x14ac:dyDescent="0.25">
      <c r="A462">
        <v>479</v>
      </c>
      <c r="B462" t="s">
        <v>498</v>
      </c>
      <c r="C462" t="s">
        <v>39</v>
      </c>
      <c r="D462" t="s">
        <v>26</v>
      </c>
      <c r="E462" t="str" cm="1">
        <f t="array" ref="E462">_xlfn.XLOOKUP(content[[#This Row],[Column1]],[1]!Reactions[Column1],[1]!Reactions[Reaction Type],[1]!Reactions[Datetime])</f>
        <v>disgust</v>
      </c>
      <c r="F462" s="1">
        <f>_xlfn.XLOOKUP(content[[#This Row],[Column1]],[1]!Reactions[Column1],[1]!Reactions[Datetime])</f>
        <v>44070.630555555559</v>
      </c>
      <c r="G462" t="str">
        <f>_xlfn.XLOOKUP(content[[#This Row],[Reaction Type]],[1]ReactionTypes!$I$3:$I$18,[1]ReactionTypes!$J$3:$J$18)</f>
        <v>negative</v>
      </c>
      <c r="H462">
        <f>_xlfn.XLOOKUP(content[[#This Row],[Reaction Type]],[1]ReactionTypes!$I$3:$I$18,[1]ReactionTypes!$K$3:$K$18)</f>
        <v>0</v>
      </c>
    </row>
    <row r="463" spans="1:8" x14ac:dyDescent="0.25">
      <c r="A463">
        <v>480</v>
      </c>
      <c r="B463" t="s">
        <v>499</v>
      </c>
      <c r="C463" t="s">
        <v>10</v>
      </c>
      <c r="D463" t="s">
        <v>22</v>
      </c>
      <c r="E463" t="str" cm="1">
        <f t="array" ref="E463">_xlfn.XLOOKUP(content[[#This Row],[Column1]],[1]!Reactions[Column1],[1]!Reactions[Reaction Type],[1]!Reactions[Datetime])</f>
        <v>cherish</v>
      </c>
      <c r="F463" s="1">
        <f>_xlfn.XLOOKUP(content[[#This Row],[Column1]],[1]!Reactions[Column1],[1]!Reactions[Datetime])</f>
        <v>44339.207638888889</v>
      </c>
      <c r="G463" t="str">
        <f>_xlfn.XLOOKUP(content[[#This Row],[Reaction Type]],[1]ReactionTypes!$I$3:$I$18,[1]ReactionTypes!$J$3:$J$18)</f>
        <v>positive</v>
      </c>
      <c r="H463">
        <f>_xlfn.XLOOKUP(content[[#This Row],[Reaction Type]],[1]ReactionTypes!$I$3:$I$18,[1]ReactionTypes!$K$3:$K$18)</f>
        <v>70</v>
      </c>
    </row>
    <row r="464" spans="1:8" x14ac:dyDescent="0.25">
      <c r="A464">
        <v>481</v>
      </c>
      <c r="B464" t="s">
        <v>500</v>
      </c>
      <c r="C464" t="s">
        <v>24</v>
      </c>
      <c r="D464" t="s">
        <v>11</v>
      </c>
      <c r="E464" t="str" cm="1">
        <f t="array" ref="E464">_xlfn.XLOOKUP(content[[#This Row],[Column1]],[1]!Reactions[Column1],[1]!Reactions[Reaction Type],[1]!Reactions[Datetime])</f>
        <v>love</v>
      </c>
      <c r="F464" s="1">
        <f>_xlfn.XLOOKUP(content[[#This Row],[Column1]],[1]!Reactions[Column1],[1]!Reactions[Datetime])</f>
        <v>44162.118055555555</v>
      </c>
      <c r="G464" t="str">
        <f>_xlfn.XLOOKUP(content[[#This Row],[Reaction Type]],[1]ReactionTypes!$I$3:$I$18,[1]ReactionTypes!$J$3:$J$18)</f>
        <v>positive</v>
      </c>
      <c r="H464">
        <f>_xlfn.XLOOKUP(content[[#This Row],[Reaction Type]],[1]ReactionTypes!$I$3:$I$18,[1]ReactionTypes!$K$3:$K$18)</f>
        <v>65</v>
      </c>
    </row>
    <row r="465" spans="1:8" x14ac:dyDescent="0.25">
      <c r="A465">
        <v>482</v>
      </c>
      <c r="B465" t="s">
        <v>501</v>
      </c>
      <c r="C465" t="s">
        <v>21</v>
      </c>
      <c r="D465" t="s">
        <v>34</v>
      </c>
      <c r="E465" t="str" cm="1">
        <f t="array" ref="E465">_xlfn.XLOOKUP(content[[#This Row],[Column1]],[1]!Reactions[Column1],[1]!Reactions[Reaction Type],[1]!Reactions[Datetime])</f>
        <v>super love</v>
      </c>
      <c r="F465" s="1">
        <f>_xlfn.XLOOKUP(content[[#This Row],[Column1]],[1]!Reactions[Column1],[1]!Reactions[Datetime])</f>
        <v>44302.46875</v>
      </c>
      <c r="G465" t="str">
        <f>_xlfn.XLOOKUP(content[[#This Row],[Reaction Type]],[1]ReactionTypes!$I$3:$I$18,[1]ReactionTypes!$J$3:$J$18)</f>
        <v>positive</v>
      </c>
      <c r="H465">
        <f>_xlfn.XLOOKUP(content[[#This Row],[Reaction Type]],[1]ReactionTypes!$I$3:$I$18,[1]ReactionTypes!$K$3:$K$18)</f>
        <v>75</v>
      </c>
    </row>
    <row r="466" spans="1:8" x14ac:dyDescent="0.25">
      <c r="A466">
        <v>483</v>
      </c>
      <c r="B466" t="s">
        <v>502</v>
      </c>
      <c r="C466" t="s">
        <v>10</v>
      </c>
      <c r="D466" t="s">
        <v>34</v>
      </c>
      <c r="E466" t="str" cm="1">
        <f t="array" ref="E466">_xlfn.XLOOKUP(content[[#This Row],[Column1]],[1]!Reactions[Column1],[1]!Reactions[Reaction Type],[1]!Reactions[Datetime])</f>
        <v>hate</v>
      </c>
      <c r="F466" s="1">
        <f>_xlfn.XLOOKUP(content[[#This Row],[Column1]],[1]!Reactions[Column1],[1]!Reactions[Datetime])</f>
        <v>44345.175000000003</v>
      </c>
      <c r="G466" t="str">
        <f>_xlfn.XLOOKUP(content[[#This Row],[Reaction Type]],[1]ReactionTypes!$I$3:$I$18,[1]ReactionTypes!$J$3:$J$18)</f>
        <v>negative</v>
      </c>
      <c r="H466">
        <f>_xlfn.XLOOKUP(content[[#This Row],[Reaction Type]],[1]ReactionTypes!$I$3:$I$18,[1]ReactionTypes!$K$3:$K$18)</f>
        <v>5</v>
      </c>
    </row>
    <row r="467" spans="1:8" x14ac:dyDescent="0.25">
      <c r="A467">
        <v>485</v>
      </c>
      <c r="B467" t="s">
        <v>503</v>
      </c>
      <c r="C467" t="s">
        <v>10</v>
      </c>
      <c r="D467" t="s">
        <v>11</v>
      </c>
      <c r="E467" t="str" cm="1">
        <f t="array" ref="E467">_xlfn.XLOOKUP(content[[#This Row],[Column1]],[1]!Reactions[Column1],[1]!Reactions[Reaction Type],[1]!Reactions[Datetime])</f>
        <v>worried</v>
      </c>
      <c r="F467" s="1">
        <f>_xlfn.XLOOKUP(content[[#This Row],[Column1]],[1]!Reactions[Column1],[1]!Reactions[Datetime])</f>
        <v>44131.924305555556</v>
      </c>
      <c r="G467" t="str">
        <f>_xlfn.XLOOKUP(content[[#This Row],[Reaction Type]],[1]ReactionTypes!$I$3:$I$18,[1]ReactionTypes!$J$3:$J$18)</f>
        <v>negative</v>
      </c>
      <c r="H467">
        <f>_xlfn.XLOOKUP(content[[#This Row],[Reaction Type]],[1]ReactionTypes!$I$3:$I$18,[1]ReactionTypes!$K$3:$K$18)</f>
        <v>12</v>
      </c>
    </row>
    <row r="468" spans="1:8" x14ac:dyDescent="0.25">
      <c r="A468">
        <v>486</v>
      </c>
      <c r="B468" t="s">
        <v>504</v>
      </c>
      <c r="C468" t="s">
        <v>21</v>
      </c>
      <c r="D468" t="s">
        <v>32</v>
      </c>
      <c r="E468" t="str" cm="1">
        <f t="array" ref="E468">_xlfn.XLOOKUP(content[[#This Row],[Column1]],[1]!Reactions[Column1],[1]!Reactions[Reaction Type],[1]!Reactions[Datetime])</f>
        <v>intrigued</v>
      </c>
      <c r="F468" s="1">
        <f>_xlfn.XLOOKUP(content[[#This Row],[Column1]],[1]!Reactions[Column1],[1]!Reactions[Datetime])</f>
        <v>44289.238888888889</v>
      </c>
      <c r="G468" t="str">
        <f>_xlfn.XLOOKUP(content[[#This Row],[Reaction Type]],[1]ReactionTypes!$I$3:$I$18,[1]ReactionTypes!$J$3:$J$18)</f>
        <v>positive</v>
      </c>
      <c r="H468">
        <f>_xlfn.XLOOKUP(content[[#This Row],[Reaction Type]],[1]ReactionTypes!$I$3:$I$18,[1]ReactionTypes!$K$3:$K$18)</f>
        <v>45</v>
      </c>
    </row>
    <row r="469" spans="1:8" x14ac:dyDescent="0.25">
      <c r="A469">
        <v>487</v>
      </c>
      <c r="B469" t="s">
        <v>505</v>
      </c>
      <c r="C469" t="s">
        <v>24</v>
      </c>
      <c r="D469" t="s">
        <v>16</v>
      </c>
      <c r="E469" t="str" cm="1">
        <f t="array" ref="E469">_xlfn.XLOOKUP(content[[#This Row],[Column1]],[1]!Reactions[Column1],[1]!Reactions[Reaction Type],[1]!Reactions[Datetime])</f>
        <v>dislike</v>
      </c>
      <c r="F469" s="1">
        <f>_xlfn.XLOOKUP(content[[#This Row],[Column1]],[1]!Reactions[Column1],[1]!Reactions[Datetime])</f>
        <v>44011.306250000001</v>
      </c>
      <c r="G469" t="str">
        <f>_xlfn.XLOOKUP(content[[#This Row],[Reaction Type]],[1]ReactionTypes!$I$3:$I$18,[1]ReactionTypes!$J$3:$J$18)</f>
        <v>negative</v>
      </c>
      <c r="H469">
        <f>_xlfn.XLOOKUP(content[[#This Row],[Reaction Type]],[1]ReactionTypes!$I$3:$I$18,[1]ReactionTypes!$K$3:$K$18)</f>
        <v>10</v>
      </c>
    </row>
    <row r="470" spans="1:8" x14ac:dyDescent="0.25">
      <c r="A470">
        <v>488</v>
      </c>
      <c r="B470" t="s">
        <v>506</v>
      </c>
      <c r="C470" t="s">
        <v>39</v>
      </c>
      <c r="D470" t="s">
        <v>18</v>
      </c>
      <c r="E470" t="str" cm="1">
        <f t="array" ref="E470">_xlfn.XLOOKUP(content[[#This Row],[Column1]],[1]!Reactions[Column1],[1]!Reactions[Reaction Type],[1]!Reactions[Datetime])</f>
        <v>hate</v>
      </c>
      <c r="F470" s="1">
        <f>_xlfn.XLOOKUP(content[[#This Row],[Column1]],[1]!Reactions[Column1],[1]!Reactions[Datetime])</f>
        <v>44098.269444444442</v>
      </c>
      <c r="G470" t="str">
        <f>_xlfn.XLOOKUP(content[[#This Row],[Reaction Type]],[1]ReactionTypes!$I$3:$I$18,[1]ReactionTypes!$J$3:$J$18)</f>
        <v>negative</v>
      </c>
      <c r="H470">
        <f>_xlfn.XLOOKUP(content[[#This Row],[Reaction Type]],[1]ReactionTypes!$I$3:$I$18,[1]ReactionTypes!$K$3:$K$18)</f>
        <v>5</v>
      </c>
    </row>
    <row r="471" spans="1:8" x14ac:dyDescent="0.25">
      <c r="A471">
        <v>489</v>
      </c>
      <c r="B471" t="s">
        <v>507</v>
      </c>
      <c r="C471" t="s">
        <v>39</v>
      </c>
      <c r="D471" t="s">
        <v>18</v>
      </c>
      <c r="E471" t="str" cm="1">
        <f t="array" ref="E471">_xlfn.XLOOKUP(content[[#This Row],[Column1]],[1]!Reactions[Column1],[1]!Reactions[Reaction Type],[1]!Reactions[Datetime])</f>
        <v>disgust</v>
      </c>
      <c r="F471" s="1">
        <f>_xlfn.XLOOKUP(content[[#This Row],[Column1]],[1]!Reactions[Column1],[1]!Reactions[Datetime])</f>
        <v>44087.343055555553</v>
      </c>
      <c r="G471" t="str">
        <f>_xlfn.XLOOKUP(content[[#This Row],[Reaction Type]],[1]ReactionTypes!$I$3:$I$18,[1]ReactionTypes!$J$3:$J$18)</f>
        <v>negative</v>
      </c>
      <c r="H471">
        <f>_xlfn.XLOOKUP(content[[#This Row],[Reaction Type]],[1]ReactionTypes!$I$3:$I$18,[1]ReactionTypes!$K$3:$K$18)</f>
        <v>0</v>
      </c>
    </row>
    <row r="472" spans="1:8" x14ac:dyDescent="0.25">
      <c r="A472">
        <v>490</v>
      </c>
      <c r="B472" t="s">
        <v>508</v>
      </c>
      <c r="C472" t="s">
        <v>24</v>
      </c>
      <c r="D472" t="s">
        <v>236</v>
      </c>
      <c r="E472" t="str" cm="1">
        <f t="array" ref="E472">_xlfn.XLOOKUP(content[[#This Row],[Column1]],[1]!Reactions[Column1],[1]!Reactions[Reaction Type],[1]!Reactions[Datetime])</f>
        <v>disgust</v>
      </c>
      <c r="F472" s="1">
        <f>_xlfn.XLOOKUP(content[[#This Row],[Column1]],[1]!Reactions[Column1],[1]!Reactions[Datetime])</f>
        <v>44062.12777777778</v>
      </c>
      <c r="G472" t="str">
        <f>_xlfn.XLOOKUP(content[[#This Row],[Reaction Type]],[1]ReactionTypes!$I$3:$I$18,[1]ReactionTypes!$J$3:$J$18)</f>
        <v>negative</v>
      </c>
      <c r="H472">
        <f>_xlfn.XLOOKUP(content[[#This Row],[Reaction Type]],[1]ReactionTypes!$I$3:$I$18,[1]ReactionTypes!$K$3:$K$18)</f>
        <v>0</v>
      </c>
    </row>
    <row r="473" spans="1:8" x14ac:dyDescent="0.25">
      <c r="A473">
        <v>491</v>
      </c>
      <c r="B473" t="s">
        <v>509</v>
      </c>
      <c r="C473" t="s">
        <v>10</v>
      </c>
      <c r="D473" t="s">
        <v>28</v>
      </c>
      <c r="E473" t="str" cm="1">
        <f t="array" ref="E473">_xlfn.XLOOKUP(content[[#This Row],[Column1]],[1]!Reactions[Column1],[1]!Reactions[Reaction Type],[1]!Reactions[Datetime])</f>
        <v>cherish</v>
      </c>
      <c r="F473" s="1">
        <f>_xlfn.XLOOKUP(content[[#This Row],[Column1]],[1]!Reactions[Column1],[1]!Reactions[Datetime])</f>
        <v>44327.815972222219</v>
      </c>
      <c r="G473" t="str">
        <f>_xlfn.XLOOKUP(content[[#This Row],[Reaction Type]],[1]ReactionTypes!$I$3:$I$18,[1]ReactionTypes!$J$3:$J$18)</f>
        <v>positive</v>
      </c>
      <c r="H473">
        <f>_xlfn.XLOOKUP(content[[#This Row],[Reaction Type]],[1]ReactionTypes!$I$3:$I$18,[1]ReactionTypes!$K$3:$K$18)</f>
        <v>70</v>
      </c>
    </row>
    <row r="474" spans="1:8" x14ac:dyDescent="0.25">
      <c r="A474">
        <v>492</v>
      </c>
      <c r="B474" t="s">
        <v>510</v>
      </c>
      <c r="C474" t="s">
        <v>39</v>
      </c>
      <c r="D474" t="s">
        <v>40</v>
      </c>
      <c r="E474" t="str" cm="1">
        <f t="array" ref="E474">_xlfn.XLOOKUP(content[[#This Row],[Column1]],[1]!Reactions[Column1],[1]!Reactions[Reaction Type],[1]!Reactions[Datetime])</f>
        <v>indifferent</v>
      </c>
      <c r="F474" s="1">
        <f>_xlfn.XLOOKUP(content[[#This Row],[Column1]],[1]!Reactions[Column1],[1]!Reactions[Datetime])</f>
        <v>44288.826388888891</v>
      </c>
      <c r="G474" t="str">
        <f>_xlfn.XLOOKUP(content[[#This Row],[Reaction Type]],[1]ReactionTypes!$I$3:$I$18,[1]ReactionTypes!$J$3:$J$18)</f>
        <v>neutral</v>
      </c>
      <c r="H474">
        <f>_xlfn.XLOOKUP(content[[#This Row],[Reaction Type]],[1]ReactionTypes!$I$3:$I$18,[1]ReactionTypes!$K$3:$K$18)</f>
        <v>20</v>
      </c>
    </row>
    <row r="475" spans="1:8" x14ac:dyDescent="0.25">
      <c r="A475">
        <v>493</v>
      </c>
      <c r="B475" t="s">
        <v>511</v>
      </c>
      <c r="C475" t="s">
        <v>10</v>
      </c>
      <c r="D475" t="s">
        <v>16</v>
      </c>
      <c r="E475" t="str" cm="1">
        <f t="array" ref="E475">_xlfn.XLOOKUP(content[[#This Row],[Column1]],[1]!Reactions[Column1],[1]!Reactions[Reaction Type],[1]!Reactions[Datetime])</f>
        <v>cherish</v>
      </c>
      <c r="F475" s="1">
        <f>_xlfn.XLOOKUP(content[[#This Row],[Column1]],[1]!Reactions[Column1],[1]!Reactions[Datetime])</f>
        <v>44096.057638888888</v>
      </c>
      <c r="G475" t="str">
        <f>_xlfn.XLOOKUP(content[[#This Row],[Reaction Type]],[1]ReactionTypes!$I$3:$I$18,[1]ReactionTypes!$J$3:$J$18)</f>
        <v>positive</v>
      </c>
      <c r="H475">
        <f>_xlfn.XLOOKUP(content[[#This Row],[Reaction Type]],[1]ReactionTypes!$I$3:$I$18,[1]ReactionTypes!$K$3:$K$18)</f>
        <v>70</v>
      </c>
    </row>
    <row r="476" spans="1:8" x14ac:dyDescent="0.25">
      <c r="A476">
        <v>494</v>
      </c>
      <c r="B476" t="s">
        <v>512</v>
      </c>
      <c r="C476" t="s">
        <v>10</v>
      </c>
      <c r="D476" t="s">
        <v>25</v>
      </c>
      <c r="E476" t="str" cm="1">
        <f t="array" ref="E476">_xlfn.XLOOKUP(content[[#This Row],[Column1]],[1]!Reactions[Column1],[1]!Reactions[Reaction Type],[1]!Reactions[Datetime])</f>
        <v>scared</v>
      </c>
      <c r="F476" s="1">
        <f>_xlfn.XLOOKUP(content[[#This Row],[Column1]],[1]!Reactions[Column1],[1]!Reactions[Datetime])</f>
        <v>44048.666666666664</v>
      </c>
      <c r="G476" t="str">
        <f>_xlfn.XLOOKUP(content[[#This Row],[Reaction Type]],[1]ReactionTypes!$I$3:$I$18,[1]ReactionTypes!$J$3:$J$18)</f>
        <v>negative</v>
      </c>
      <c r="H476">
        <f>_xlfn.XLOOKUP(content[[#This Row],[Reaction Type]],[1]ReactionTypes!$I$3:$I$18,[1]ReactionTypes!$K$3:$K$18)</f>
        <v>15</v>
      </c>
    </row>
    <row r="477" spans="1:8" x14ac:dyDescent="0.25">
      <c r="A477">
        <v>495</v>
      </c>
      <c r="B477" t="s">
        <v>513</v>
      </c>
      <c r="C477" t="s">
        <v>10</v>
      </c>
      <c r="D477" t="s">
        <v>34</v>
      </c>
      <c r="E477" t="str" cm="1">
        <f t="array" ref="E477">_xlfn.XLOOKUP(content[[#This Row],[Column1]],[1]!Reactions[Column1],[1]!Reactions[Reaction Type],[1]!Reactions[Datetime])</f>
        <v>indifferent</v>
      </c>
      <c r="F477" s="1">
        <f>_xlfn.XLOOKUP(content[[#This Row],[Column1]],[1]!Reactions[Column1],[1]!Reactions[Datetime])</f>
        <v>44180.899305555555</v>
      </c>
      <c r="G477" t="str">
        <f>_xlfn.XLOOKUP(content[[#This Row],[Reaction Type]],[1]ReactionTypes!$I$3:$I$18,[1]ReactionTypes!$J$3:$J$18)</f>
        <v>neutral</v>
      </c>
      <c r="H477">
        <f>_xlfn.XLOOKUP(content[[#This Row],[Reaction Type]],[1]ReactionTypes!$I$3:$I$18,[1]ReactionTypes!$K$3:$K$18)</f>
        <v>20</v>
      </c>
    </row>
    <row r="478" spans="1:8" x14ac:dyDescent="0.25">
      <c r="A478">
        <v>496</v>
      </c>
      <c r="B478" t="s">
        <v>514</v>
      </c>
      <c r="C478" t="s">
        <v>10</v>
      </c>
      <c r="D478" t="s">
        <v>11</v>
      </c>
      <c r="E478" t="str" cm="1">
        <f t="array" ref="E478">_xlfn.XLOOKUP(content[[#This Row],[Column1]],[1]!Reactions[Column1],[1]!Reactions[Reaction Type],[1]!Reactions[Datetime])</f>
        <v>love</v>
      </c>
      <c r="F478" s="1">
        <f>_xlfn.XLOOKUP(content[[#This Row],[Column1]],[1]!Reactions[Column1],[1]!Reactions[Datetime])</f>
        <v>44344.331250000003</v>
      </c>
      <c r="G478" t="str">
        <f>_xlfn.XLOOKUP(content[[#This Row],[Reaction Type]],[1]ReactionTypes!$I$3:$I$18,[1]ReactionTypes!$J$3:$J$18)</f>
        <v>positive</v>
      </c>
      <c r="H478">
        <f>_xlfn.XLOOKUP(content[[#This Row],[Reaction Type]],[1]ReactionTypes!$I$3:$I$18,[1]ReactionTypes!$K$3:$K$18)</f>
        <v>65</v>
      </c>
    </row>
    <row r="479" spans="1:8" x14ac:dyDescent="0.25">
      <c r="A479">
        <v>497</v>
      </c>
      <c r="B479" t="s">
        <v>515</v>
      </c>
      <c r="C479" t="s">
        <v>39</v>
      </c>
      <c r="D479" t="s">
        <v>16</v>
      </c>
      <c r="E479" t="str" cm="1">
        <f t="array" ref="E479">_xlfn.XLOOKUP(content[[#This Row],[Column1]],[1]!Reactions[Column1],[1]!Reactions[Reaction Type],[1]!Reactions[Datetime])</f>
        <v>love</v>
      </c>
      <c r="F479" s="1">
        <f>_xlfn.XLOOKUP(content[[#This Row],[Column1]],[1]!Reactions[Column1],[1]!Reactions[Datetime])</f>
        <v>44356.163194444445</v>
      </c>
      <c r="G479" t="str">
        <f>_xlfn.XLOOKUP(content[[#This Row],[Reaction Type]],[1]ReactionTypes!$I$3:$I$18,[1]ReactionTypes!$J$3:$J$18)</f>
        <v>positive</v>
      </c>
      <c r="H479">
        <f>_xlfn.XLOOKUP(content[[#This Row],[Reaction Type]],[1]ReactionTypes!$I$3:$I$18,[1]ReactionTypes!$K$3:$K$18)</f>
        <v>65</v>
      </c>
    </row>
    <row r="480" spans="1:8" x14ac:dyDescent="0.25">
      <c r="A480">
        <v>498</v>
      </c>
      <c r="B480" t="s">
        <v>516</v>
      </c>
      <c r="C480" t="s">
        <v>39</v>
      </c>
      <c r="D480" t="s">
        <v>32</v>
      </c>
      <c r="E480" t="str" cm="1">
        <f t="array" ref="E480">_xlfn.XLOOKUP(content[[#This Row],[Column1]],[1]!Reactions[Column1],[1]!Reactions[Reaction Type],[1]!Reactions[Datetime])</f>
        <v>cherish</v>
      </c>
      <c r="F480" s="1">
        <f>_xlfn.XLOOKUP(content[[#This Row],[Column1]],[1]!Reactions[Column1],[1]!Reactions[Datetime])</f>
        <v>44081.63958333333</v>
      </c>
      <c r="G480" t="str">
        <f>_xlfn.XLOOKUP(content[[#This Row],[Reaction Type]],[1]ReactionTypes!$I$3:$I$18,[1]ReactionTypes!$J$3:$J$18)</f>
        <v>positive</v>
      </c>
      <c r="H480">
        <f>_xlfn.XLOOKUP(content[[#This Row],[Reaction Type]],[1]ReactionTypes!$I$3:$I$18,[1]ReactionTypes!$K$3:$K$18)</f>
        <v>70</v>
      </c>
    </row>
    <row r="481" spans="1:8" x14ac:dyDescent="0.25">
      <c r="A481">
        <v>499</v>
      </c>
      <c r="B481" t="s">
        <v>517</v>
      </c>
      <c r="C481" t="s">
        <v>21</v>
      </c>
      <c r="D481" t="s">
        <v>22</v>
      </c>
      <c r="E481" t="str" cm="1">
        <f t="array" ref="E481">_xlfn.XLOOKUP(content[[#This Row],[Column1]],[1]!Reactions[Column1],[1]!Reactions[Reaction Type],[1]!Reactions[Datetime])</f>
        <v>dislike</v>
      </c>
      <c r="F481" s="1">
        <f>_xlfn.XLOOKUP(content[[#This Row],[Column1]],[1]!Reactions[Column1],[1]!Reactions[Datetime])</f>
        <v>44051.020138888889</v>
      </c>
      <c r="G481" t="str">
        <f>_xlfn.XLOOKUP(content[[#This Row],[Reaction Type]],[1]ReactionTypes!$I$3:$I$18,[1]ReactionTypes!$J$3:$J$18)</f>
        <v>negative</v>
      </c>
      <c r="H481">
        <f>_xlfn.XLOOKUP(content[[#This Row],[Reaction Type]],[1]ReactionTypes!$I$3:$I$18,[1]ReactionTypes!$K$3:$K$18)</f>
        <v>10</v>
      </c>
    </row>
    <row r="482" spans="1:8" x14ac:dyDescent="0.25">
      <c r="A482">
        <v>500</v>
      </c>
      <c r="B482" s="15" t="s">
        <v>518</v>
      </c>
      <c r="C482" t="s">
        <v>10</v>
      </c>
      <c r="D482" t="s">
        <v>31</v>
      </c>
      <c r="E482" t="str" cm="1">
        <f t="array" ref="E482">_xlfn.XLOOKUP(content[[#This Row],[Column1]],[1]!Reactions[Column1],[1]!Reactions[Reaction Type],[1]!Reactions[Datetime])</f>
        <v>like</v>
      </c>
      <c r="F482" s="1">
        <f>_xlfn.XLOOKUP(content[[#This Row],[Column1]],[1]!Reactions[Column1],[1]!Reactions[Datetime])</f>
        <v>44184.813888888886</v>
      </c>
      <c r="G482" t="str">
        <f>_xlfn.XLOOKUP(content[[#This Row],[Reaction Type]],[1]ReactionTypes!$I$3:$I$18,[1]ReactionTypes!$J$3:$J$18)</f>
        <v>positive</v>
      </c>
      <c r="H482">
        <f>_xlfn.XLOOKUP(content[[#This Row],[Reaction Type]],[1]ReactionTypes!$I$3:$I$18,[1]ReactionTypes!$K$3:$K$18)</f>
        <v>50</v>
      </c>
    </row>
    <row r="483" spans="1:8" x14ac:dyDescent="0.25">
      <c r="A483">
        <v>501</v>
      </c>
      <c r="B483" t="s">
        <v>519</v>
      </c>
      <c r="C483" t="s">
        <v>24</v>
      </c>
      <c r="D483" t="s">
        <v>32</v>
      </c>
      <c r="E483" t="str" cm="1">
        <f t="array" ref="E483">_xlfn.XLOOKUP(content[[#This Row],[Column1]],[1]!Reactions[Column1],[1]!Reactions[Reaction Type],[1]!Reactions[Datetime])</f>
        <v>hate</v>
      </c>
      <c r="F483" s="1">
        <f>_xlfn.XLOOKUP(content[[#This Row],[Column1]],[1]!Reactions[Column1],[1]!Reactions[Datetime])</f>
        <v>44340.261805555558</v>
      </c>
      <c r="G483" t="str">
        <f>_xlfn.XLOOKUP(content[[#This Row],[Reaction Type]],[1]ReactionTypes!$I$3:$I$18,[1]ReactionTypes!$J$3:$J$18)</f>
        <v>negative</v>
      </c>
      <c r="H483">
        <f>_xlfn.XLOOKUP(content[[#This Row],[Reaction Type]],[1]ReactionTypes!$I$3:$I$18,[1]ReactionTypes!$K$3:$K$18)</f>
        <v>5</v>
      </c>
    </row>
    <row r="484" spans="1:8" x14ac:dyDescent="0.25">
      <c r="A484">
        <v>502</v>
      </c>
      <c r="B484" t="s">
        <v>520</v>
      </c>
      <c r="C484" t="s">
        <v>21</v>
      </c>
      <c r="D484" t="s">
        <v>26</v>
      </c>
      <c r="E484" t="str" cm="1">
        <f t="array" ref="E484">_xlfn.XLOOKUP(content[[#This Row],[Column1]],[1]!Reactions[Column1],[1]!Reactions[Reaction Type],[1]!Reactions[Datetime])</f>
        <v>worried</v>
      </c>
      <c r="F484" s="1">
        <f>_xlfn.XLOOKUP(content[[#This Row],[Column1]],[1]!Reactions[Column1],[1]!Reactions[Datetime])</f>
        <v>44222.309027777781</v>
      </c>
      <c r="G484" t="str">
        <f>_xlfn.XLOOKUP(content[[#This Row],[Reaction Type]],[1]ReactionTypes!$I$3:$I$18,[1]ReactionTypes!$J$3:$J$18)</f>
        <v>negative</v>
      </c>
      <c r="H484">
        <f>_xlfn.XLOOKUP(content[[#This Row],[Reaction Type]],[1]ReactionTypes!$I$3:$I$18,[1]ReactionTypes!$K$3:$K$18)</f>
        <v>12</v>
      </c>
    </row>
    <row r="485" spans="1:8" x14ac:dyDescent="0.25">
      <c r="A485">
        <v>503</v>
      </c>
      <c r="B485" t="s">
        <v>521</v>
      </c>
      <c r="C485" t="s">
        <v>39</v>
      </c>
      <c r="D485" t="s">
        <v>25</v>
      </c>
      <c r="E485" t="str" cm="1">
        <f t="array" ref="E485">_xlfn.XLOOKUP(content[[#This Row],[Column1]],[1]!Reactions[Column1],[1]!Reactions[Reaction Type],[1]!Reactions[Datetime])</f>
        <v>super love</v>
      </c>
      <c r="F485" s="1">
        <f>_xlfn.XLOOKUP(content[[#This Row],[Column1]],[1]!Reactions[Column1],[1]!Reactions[Datetime])</f>
        <v>44134.670138888891</v>
      </c>
      <c r="G485" t="str">
        <f>_xlfn.XLOOKUP(content[[#This Row],[Reaction Type]],[1]ReactionTypes!$I$3:$I$18,[1]ReactionTypes!$J$3:$J$18)</f>
        <v>positive</v>
      </c>
      <c r="H485">
        <f>_xlfn.XLOOKUP(content[[#This Row],[Reaction Type]],[1]ReactionTypes!$I$3:$I$18,[1]ReactionTypes!$K$3:$K$18)</f>
        <v>75</v>
      </c>
    </row>
    <row r="486" spans="1:8" x14ac:dyDescent="0.25">
      <c r="A486">
        <v>504</v>
      </c>
      <c r="B486" t="s">
        <v>522</v>
      </c>
      <c r="C486" t="s">
        <v>39</v>
      </c>
      <c r="D486" t="s">
        <v>42</v>
      </c>
      <c r="E486" t="str" cm="1">
        <f t="array" ref="E486">_xlfn.XLOOKUP(content[[#This Row],[Column1]],[1]!Reactions[Column1],[1]!Reactions[Reaction Type],[1]!Reactions[Datetime])</f>
        <v>heart</v>
      </c>
      <c r="F486" s="1">
        <f>_xlfn.XLOOKUP(content[[#This Row],[Column1]],[1]!Reactions[Column1],[1]!Reactions[Datetime])</f>
        <v>44360.670138888891</v>
      </c>
      <c r="G486" t="str">
        <f>_xlfn.XLOOKUP(content[[#This Row],[Reaction Type]],[1]ReactionTypes!$I$3:$I$18,[1]ReactionTypes!$J$3:$J$18)</f>
        <v>positive</v>
      </c>
      <c r="H486">
        <f>_xlfn.XLOOKUP(content[[#This Row],[Reaction Type]],[1]ReactionTypes!$I$3:$I$18,[1]ReactionTypes!$K$3:$K$18)</f>
        <v>60</v>
      </c>
    </row>
    <row r="487" spans="1:8" x14ac:dyDescent="0.25">
      <c r="A487">
        <v>505</v>
      </c>
      <c r="B487" t="s">
        <v>523</v>
      </c>
      <c r="C487" t="s">
        <v>24</v>
      </c>
      <c r="D487" t="s">
        <v>18</v>
      </c>
      <c r="E487" t="str" cm="1">
        <f t="array" ref="E487">_xlfn.XLOOKUP(content[[#This Row],[Column1]],[1]!Reactions[Column1],[1]!Reactions[Reaction Type],[1]!Reactions[Datetime])</f>
        <v>interested</v>
      </c>
      <c r="F487" s="1">
        <f>_xlfn.XLOOKUP(content[[#This Row],[Column1]],[1]!Reactions[Column1],[1]!Reactions[Datetime])</f>
        <v>44183.1</v>
      </c>
      <c r="G487" t="str">
        <f>_xlfn.XLOOKUP(content[[#This Row],[Reaction Type]],[1]ReactionTypes!$I$3:$I$18,[1]ReactionTypes!$J$3:$J$18)</f>
        <v>positive</v>
      </c>
      <c r="H487">
        <f>_xlfn.XLOOKUP(content[[#This Row],[Reaction Type]],[1]ReactionTypes!$I$3:$I$18,[1]ReactionTypes!$K$3:$K$18)</f>
        <v>30</v>
      </c>
    </row>
    <row r="488" spans="1:8" x14ac:dyDescent="0.25">
      <c r="A488">
        <v>506</v>
      </c>
      <c r="B488" t="s">
        <v>524</v>
      </c>
      <c r="C488" t="s">
        <v>39</v>
      </c>
      <c r="D488" t="s">
        <v>28</v>
      </c>
      <c r="E488" t="str" cm="1">
        <f t="array" ref="E488">_xlfn.XLOOKUP(content[[#This Row],[Column1]],[1]!Reactions[Column1],[1]!Reactions[Reaction Type],[1]!Reactions[Datetime])</f>
        <v>scared</v>
      </c>
      <c r="F488" s="1">
        <f>_xlfn.XLOOKUP(content[[#This Row],[Column1]],[1]!Reactions[Column1],[1]!Reactions[Datetime])</f>
        <v>44033.67291666667</v>
      </c>
      <c r="G488" t="str">
        <f>_xlfn.XLOOKUP(content[[#This Row],[Reaction Type]],[1]ReactionTypes!$I$3:$I$18,[1]ReactionTypes!$J$3:$J$18)</f>
        <v>negative</v>
      </c>
      <c r="H488">
        <f>_xlfn.XLOOKUP(content[[#This Row],[Reaction Type]],[1]ReactionTypes!$I$3:$I$18,[1]ReactionTypes!$K$3:$K$18)</f>
        <v>15</v>
      </c>
    </row>
    <row r="489" spans="1:8" x14ac:dyDescent="0.25">
      <c r="A489">
        <v>507</v>
      </c>
      <c r="B489" t="s">
        <v>525</v>
      </c>
      <c r="C489" t="s">
        <v>24</v>
      </c>
      <c r="D489" t="s">
        <v>42</v>
      </c>
      <c r="E489" t="str" cm="1">
        <f t="array" ref="E489">_xlfn.XLOOKUP(content[[#This Row],[Column1]],[1]!Reactions[Column1],[1]!Reactions[Reaction Type],[1]!Reactions[Datetime])</f>
        <v>like</v>
      </c>
      <c r="F489" s="1">
        <f>_xlfn.XLOOKUP(content[[#This Row],[Column1]],[1]!Reactions[Column1],[1]!Reactions[Datetime])</f>
        <v>44232.645833333336</v>
      </c>
      <c r="G489" t="str">
        <f>_xlfn.XLOOKUP(content[[#This Row],[Reaction Type]],[1]ReactionTypes!$I$3:$I$18,[1]ReactionTypes!$J$3:$J$18)</f>
        <v>positive</v>
      </c>
      <c r="H489">
        <f>_xlfn.XLOOKUP(content[[#This Row],[Reaction Type]],[1]ReactionTypes!$I$3:$I$18,[1]ReactionTypes!$K$3:$K$18)</f>
        <v>50</v>
      </c>
    </row>
    <row r="490" spans="1:8" x14ac:dyDescent="0.25">
      <c r="A490">
        <v>508</v>
      </c>
      <c r="B490" t="s">
        <v>526</v>
      </c>
      <c r="C490" t="s">
        <v>21</v>
      </c>
      <c r="D490" t="s">
        <v>22</v>
      </c>
      <c r="E490" t="str" cm="1">
        <f t="array" ref="E490">_xlfn.XLOOKUP(content[[#This Row],[Column1]],[1]!Reactions[Column1],[1]!Reactions[Reaction Type],[1]!Reactions[Datetime])</f>
        <v>cherish</v>
      </c>
      <c r="F490" s="1">
        <f>_xlfn.XLOOKUP(content[[#This Row],[Column1]],[1]!Reactions[Column1],[1]!Reactions[Datetime])</f>
        <v>44175.243750000001</v>
      </c>
      <c r="G490" t="str">
        <f>_xlfn.XLOOKUP(content[[#This Row],[Reaction Type]],[1]ReactionTypes!$I$3:$I$18,[1]ReactionTypes!$J$3:$J$18)</f>
        <v>positive</v>
      </c>
      <c r="H490">
        <f>_xlfn.XLOOKUP(content[[#This Row],[Reaction Type]],[1]ReactionTypes!$I$3:$I$18,[1]ReactionTypes!$K$3:$K$18)</f>
        <v>70</v>
      </c>
    </row>
    <row r="491" spans="1:8" x14ac:dyDescent="0.25">
      <c r="A491">
        <v>509</v>
      </c>
      <c r="B491" t="s">
        <v>527</v>
      </c>
      <c r="C491" t="s">
        <v>10</v>
      </c>
      <c r="D491" t="s">
        <v>32</v>
      </c>
      <c r="E491" t="str" cm="1">
        <f t="array" ref="E491">_xlfn.XLOOKUP(content[[#This Row],[Column1]],[1]!Reactions[Column1],[1]!Reactions[Reaction Type],[1]!Reactions[Datetime])</f>
        <v>love</v>
      </c>
      <c r="F491" s="1">
        <f>_xlfn.XLOOKUP(content[[#This Row],[Column1]],[1]!Reactions[Column1],[1]!Reactions[Datetime])</f>
        <v>44100.534722222219</v>
      </c>
      <c r="G491" t="str">
        <f>_xlfn.XLOOKUP(content[[#This Row],[Reaction Type]],[1]ReactionTypes!$I$3:$I$18,[1]ReactionTypes!$J$3:$J$18)</f>
        <v>positive</v>
      </c>
      <c r="H491">
        <f>_xlfn.XLOOKUP(content[[#This Row],[Reaction Type]],[1]ReactionTypes!$I$3:$I$18,[1]ReactionTypes!$K$3:$K$18)</f>
        <v>65</v>
      </c>
    </row>
    <row r="492" spans="1:8" x14ac:dyDescent="0.25">
      <c r="A492">
        <v>510</v>
      </c>
      <c r="B492" t="s">
        <v>528</v>
      </c>
      <c r="C492" t="s">
        <v>10</v>
      </c>
      <c r="D492" t="s">
        <v>31</v>
      </c>
      <c r="E492" t="str" cm="1">
        <f t="array" ref="E492">_xlfn.XLOOKUP(content[[#This Row],[Column1]],[1]!Reactions[Column1],[1]!Reactions[Reaction Type],[1]!Reactions[Datetime])</f>
        <v>want</v>
      </c>
      <c r="F492" s="1">
        <f>_xlfn.XLOOKUP(content[[#This Row],[Column1]],[1]!Reactions[Column1],[1]!Reactions[Datetime])</f>
        <v>44209.677777777775</v>
      </c>
      <c r="G492" t="str">
        <f>_xlfn.XLOOKUP(content[[#This Row],[Reaction Type]],[1]ReactionTypes!$I$3:$I$18,[1]ReactionTypes!$J$3:$J$18)</f>
        <v>positive</v>
      </c>
      <c r="H492">
        <f>_xlfn.XLOOKUP(content[[#This Row],[Reaction Type]],[1]ReactionTypes!$I$3:$I$18,[1]ReactionTypes!$K$3:$K$18)</f>
        <v>70</v>
      </c>
    </row>
    <row r="493" spans="1:8" x14ac:dyDescent="0.25">
      <c r="A493">
        <v>511</v>
      </c>
      <c r="B493" t="s">
        <v>529</v>
      </c>
      <c r="C493" t="s">
        <v>39</v>
      </c>
      <c r="D493" t="s">
        <v>19</v>
      </c>
      <c r="E493" t="str" cm="1">
        <f t="array" ref="E493">_xlfn.XLOOKUP(content[[#This Row],[Column1]],[1]!Reactions[Column1],[1]!Reactions[Reaction Type],[1]!Reactions[Datetime])</f>
        <v>like</v>
      </c>
      <c r="F493" s="1">
        <f>_xlfn.XLOOKUP(content[[#This Row],[Column1]],[1]!Reactions[Column1],[1]!Reactions[Datetime])</f>
        <v>44147.742361111108</v>
      </c>
      <c r="G493" t="str">
        <f>_xlfn.XLOOKUP(content[[#This Row],[Reaction Type]],[1]ReactionTypes!$I$3:$I$18,[1]ReactionTypes!$J$3:$J$18)</f>
        <v>positive</v>
      </c>
      <c r="H493">
        <f>_xlfn.XLOOKUP(content[[#This Row],[Reaction Type]],[1]ReactionTypes!$I$3:$I$18,[1]ReactionTypes!$K$3:$K$18)</f>
        <v>50</v>
      </c>
    </row>
    <row r="494" spans="1:8" x14ac:dyDescent="0.25">
      <c r="A494">
        <v>512</v>
      </c>
      <c r="B494" t="s">
        <v>530</v>
      </c>
      <c r="C494" t="s">
        <v>21</v>
      </c>
      <c r="D494" t="s">
        <v>19</v>
      </c>
      <c r="E494" t="str" cm="1">
        <f t="array" ref="E494">_xlfn.XLOOKUP(content[[#This Row],[Column1]],[1]!Reactions[Column1],[1]!Reactions[Reaction Type],[1]!Reactions[Datetime])</f>
        <v>disgust</v>
      </c>
      <c r="F494" s="1">
        <f>_xlfn.XLOOKUP(content[[#This Row],[Column1]],[1]!Reactions[Column1],[1]!Reactions[Datetime])</f>
        <v>44264.895833333336</v>
      </c>
      <c r="G494" t="str">
        <f>_xlfn.XLOOKUP(content[[#This Row],[Reaction Type]],[1]ReactionTypes!$I$3:$I$18,[1]ReactionTypes!$J$3:$J$18)</f>
        <v>negative</v>
      </c>
      <c r="H494">
        <f>_xlfn.XLOOKUP(content[[#This Row],[Reaction Type]],[1]ReactionTypes!$I$3:$I$18,[1]ReactionTypes!$K$3:$K$18)</f>
        <v>0</v>
      </c>
    </row>
    <row r="495" spans="1:8" x14ac:dyDescent="0.25">
      <c r="A495">
        <v>513</v>
      </c>
      <c r="B495" t="s">
        <v>531</v>
      </c>
      <c r="C495" t="s">
        <v>24</v>
      </c>
      <c r="D495" t="s">
        <v>37</v>
      </c>
      <c r="E495" t="str" cm="1">
        <f t="array" ref="E495">_xlfn.XLOOKUP(content[[#This Row],[Column1]],[1]!Reactions[Column1],[1]!Reactions[Reaction Type],[1]!Reactions[Datetime])</f>
        <v>heart</v>
      </c>
      <c r="F495" s="1">
        <f>_xlfn.XLOOKUP(content[[#This Row],[Column1]],[1]!Reactions[Column1],[1]!Reactions[Datetime])</f>
        <v>44334.157638888886</v>
      </c>
      <c r="G495" t="str">
        <f>_xlfn.XLOOKUP(content[[#This Row],[Reaction Type]],[1]ReactionTypes!$I$3:$I$18,[1]ReactionTypes!$J$3:$J$18)</f>
        <v>positive</v>
      </c>
      <c r="H495">
        <f>_xlfn.XLOOKUP(content[[#This Row],[Reaction Type]],[1]ReactionTypes!$I$3:$I$18,[1]ReactionTypes!$K$3:$K$18)</f>
        <v>60</v>
      </c>
    </row>
    <row r="496" spans="1:8" x14ac:dyDescent="0.25">
      <c r="A496">
        <v>514</v>
      </c>
      <c r="B496" t="s">
        <v>532</v>
      </c>
      <c r="C496" t="s">
        <v>21</v>
      </c>
      <c r="D496" t="s">
        <v>26</v>
      </c>
      <c r="E496" t="str" cm="1">
        <f t="array" ref="E496">_xlfn.XLOOKUP(content[[#This Row],[Column1]],[1]!Reactions[Column1],[1]!Reactions[Reaction Type],[1]!Reactions[Datetime])</f>
        <v>super love</v>
      </c>
      <c r="F496" s="1">
        <f>_xlfn.XLOOKUP(content[[#This Row],[Column1]],[1]!Reactions[Column1],[1]!Reactions[Datetime])</f>
        <v>44359.918749999997</v>
      </c>
      <c r="G496" t="str">
        <f>_xlfn.XLOOKUP(content[[#This Row],[Reaction Type]],[1]ReactionTypes!$I$3:$I$18,[1]ReactionTypes!$J$3:$J$18)</f>
        <v>positive</v>
      </c>
      <c r="H496">
        <f>_xlfn.XLOOKUP(content[[#This Row],[Reaction Type]],[1]ReactionTypes!$I$3:$I$18,[1]ReactionTypes!$K$3:$K$18)</f>
        <v>75</v>
      </c>
    </row>
    <row r="497" spans="1:8" x14ac:dyDescent="0.25">
      <c r="A497">
        <v>516</v>
      </c>
      <c r="B497" t="s">
        <v>533</v>
      </c>
      <c r="C497" t="s">
        <v>24</v>
      </c>
      <c r="D497" t="s">
        <v>32</v>
      </c>
      <c r="E497" t="str" cm="1">
        <f t="array" ref="E497">_xlfn.XLOOKUP(content[[#This Row],[Column1]],[1]!Reactions[Column1],[1]!Reactions[Reaction Type],[1]!Reactions[Datetime])</f>
        <v>super love</v>
      </c>
      <c r="F497" s="1">
        <f>_xlfn.XLOOKUP(content[[#This Row],[Column1]],[1]!Reactions[Column1],[1]!Reactions[Datetime])</f>
        <v>44045.774305555555</v>
      </c>
      <c r="G497" t="str">
        <f>_xlfn.XLOOKUP(content[[#This Row],[Reaction Type]],[1]ReactionTypes!$I$3:$I$18,[1]ReactionTypes!$J$3:$J$18)</f>
        <v>positive</v>
      </c>
      <c r="H497">
        <f>_xlfn.XLOOKUP(content[[#This Row],[Reaction Type]],[1]ReactionTypes!$I$3:$I$18,[1]ReactionTypes!$K$3:$K$18)</f>
        <v>75</v>
      </c>
    </row>
    <row r="498" spans="1:8" x14ac:dyDescent="0.25">
      <c r="A498">
        <v>517</v>
      </c>
      <c r="B498" t="s">
        <v>534</v>
      </c>
      <c r="C498" t="s">
        <v>39</v>
      </c>
      <c r="D498" t="s">
        <v>35</v>
      </c>
      <c r="E498" t="str" cm="1">
        <f t="array" ref="E498">_xlfn.XLOOKUP(content[[#This Row],[Column1]],[1]!Reactions[Column1],[1]!Reactions[Reaction Type],[1]!Reactions[Datetime])</f>
        <v>hate</v>
      </c>
      <c r="F498" s="1">
        <f>_xlfn.XLOOKUP(content[[#This Row],[Column1]],[1]!Reactions[Column1],[1]!Reactions[Datetime])</f>
        <v>44300.574999999997</v>
      </c>
      <c r="G498" t="str">
        <f>_xlfn.XLOOKUP(content[[#This Row],[Reaction Type]],[1]ReactionTypes!$I$3:$I$18,[1]ReactionTypes!$J$3:$J$18)</f>
        <v>negative</v>
      </c>
      <c r="H498">
        <f>_xlfn.XLOOKUP(content[[#This Row],[Reaction Type]],[1]ReactionTypes!$I$3:$I$18,[1]ReactionTypes!$K$3:$K$18)</f>
        <v>5</v>
      </c>
    </row>
    <row r="499" spans="1:8" x14ac:dyDescent="0.25">
      <c r="A499">
        <v>518</v>
      </c>
      <c r="B499" t="s">
        <v>535</v>
      </c>
      <c r="C499" t="s">
        <v>39</v>
      </c>
      <c r="D499" t="s">
        <v>35</v>
      </c>
      <c r="E499" t="str" cm="1">
        <f t="array" ref="E499">_xlfn.XLOOKUP(content[[#This Row],[Column1]],[1]!Reactions[Column1],[1]!Reactions[Reaction Type],[1]!Reactions[Datetime])</f>
        <v>disgust</v>
      </c>
      <c r="F499" s="1">
        <f>_xlfn.XLOOKUP(content[[#This Row],[Column1]],[1]!Reactions[Column1],[1]!Reactions[Datetime])</f>
        <v>44177.959722222222</v>
      </c>
      <c r="G499" t="str">
        <f>_xlfn.XLOOKUP(content[[#This Row],[Reaction Type]],[1]ReactionTypes!$I$3:$I$18,[1]ReactionTypes!$J$3:$J$18)</f>
        <v>negative</v>
      </c>
      <c r="H499">
        <f>_xlfn.XLOOKUP(content[[#This Row],[Reaction Type]],[1]ReactionTypes!$I$3:$I$18,[1]ReactionTypes!$K$3:$K$18)</f>
        <v>0</v>
      </c>
    </row>
    <row r="500" spans="1:8" x14ac:dyDescent="0.25">
      <c r="A500">
        <v>519</v>
      </c>
      <c r="B500" t="s">
        <v>536</v>
      </c>
      <c r="C500" t="s">
        <v>24</v>
      </c>
      <c r="D500" t="s">
        <v>37</v>
      </c>
      <c r="E500" t="str" cm="1">
        <f t="array" ref="E500">_xlfn.XLOOKUP(content[[#This Row],[Column1]],[1]!Reactions[Column1],[1]!Reactions[Reaction Type],[1]!Reactions[Datetime])</f>
        <v>indifferent</v>
      </c>
      <c r="F500" s="1">
        <f>_xlfn.XLOOKUP(content[[#This Row],[Column1]],[1]!Reactions[Column1],[1]!Reactions[Datetime])</f>
        <v>44067.413194444445</v>
      </c>
      <c r="G500" t="str">
        <f>_xlfn.XLOOKUP(content[[#This Row],[Reaction Type]],[1]ReactionTypes!$I$3:$I$18,[1]ReactionTypes!$J$3:$J$18)</f>
        <v>neutral</v>
      </c>
      <c r="H500">
        <f>_xlfn.XLOOKUP(content[[#This Row],[Reaction Type]],[1]ReactionTypes!$I$3:$I$18,[1]ReactionTypes!$K$3:$K$18)</f>
        <v>20</v>
      </c>
    </row>
    <row r="501" spans="1:8" x14ac:dyDescent="0.25">
      <c r="A501">
        <v>520</v>
      </c>
      <c r="B501" t="s">
        <v>537</v>
      </c>
      <c r="C501" t="s">
        <v>21</v>
      </c>
      <c r="D501" t="s">
        <v>37</v>
      </c>
      <c r="E501" t="str" cm="1">
        <f t="array" ref="E501">_xlfn.XLOOKUP(content[[#This Row],[Column1]],[1]!Reactions[Column1],[1]!Reactions[Reaction Type],[1]!Reactions[Datetime])</f>
        <v>like</v>
      </c>
      <c r="F501" s="1">
        <f>_xlfn.XLOOKUP(content[[#This Row],[Column1]],[1]!Reactions[Column1],[1]!Reactions[Datetime])</f>
        <v>44111.396527777775</v>
      </c>
      <c r="G501" t="str">
        <f>_xlfn.XLOOKUP(content[[#This Row],[Reaction Type]],[1]ReactionTypes!$I$3:$I$18,[1]ReactionTypes!$J$3:$J$18)</f>
        <v>positive</v>
      </c>
      <c r="H501">
        <f>_xlfn.XLOOKUP(content[[#This Row],[Reaction Type]],[1]ReactionTypes!$I$3:$I$18,[1]ReactionTypes!$K$3:$K$18)</f>
        <v>50</v>
      </c>
    </row>
    <row r="502" spans="1:8" x14ac:dyDescent="0.25">
      <c r="A502">
        <v>521</v>
      </c>
      <c r="B502" t="s">
        <v>538</v>
      </c>
      <c r="C502" t="s">
        <v>10</v>
      </c>
      <c r="D502" t="s">
        <v>32</v>
      </c>
      <c r="E502" t="str" cm="1">
        <f t="array" ref="E502">_xlfn.XLOOKUP(content[[#This Row],[Column1]],[1]!Reactions[Column1],[1]!Reactions[Reaction Type],[1]!Reactions[Datetime])</f>
        <v>like</v>
      </c>
      <c r="F502" s="1">
        <f>_xlfn.XLOOKUP(content[[#This Row],[Column1]],[1]!Reactions[Column1],[1]!Reactions[Datetime])</f>
        <v>44266.614583333336</v>
      </c>
      <c r="G502" t="str">
        <f>_xlfn.XLOOKUP(content[[#This Row],[Reaction Type]],[1]ReactionTypes!$I$3:$I$18,[1]ReactionTypes!$J$3:$J$18)</f>
        <v>positive</v>
      </c>
      <c r="H502">
        <f>_xlfn.XLOOKUP(content[[#This Row],[Reaction Type]],[1]ReactionTypes!$I$3:$I$18,[1]ReactionTypes!$K$3:$K$18)</f>
        <v>50</v>
      </c>
    </row>
    <row r="503" spans="1:8" x14ac:dyDescent="0.25">
      <c r="A503">
        <v>522</v>
      </c>
      <c r="B503" t="s">
        <v>539</v>
      </c>
      <c r="C503" t="s">
        <v>24</v>
      </c>
      <c r="D503" t="s">
        <v>32</v>
      </c>
      <c r="E503" t="str" cm="1">
        <f t="array" ref="E503">_xlfn.XLOOKUP(content[[#This Row],[Column1]],[1]!Reactions[Column1],[1]!Reactions[Reaction Type],[1]!Reactions[Datetime])</f>
        <v>disgust</v>
      </c>
      <c r="F503" s="1">
        <f>_xlfn.XLOOKUP(content[[#This Row],[Column1]],[1]!Reactions[Column1],[1]!Reactions[Datetime])</f>
        <v>44285.959027777775</v>
      </c>
      <c r="G503" t="str">
        <f>_xlfn.XLOOKUP(content[[#This Row],[Reaction Type]],[1]ReactionTypes!$I$3:$I$18,[1]ReactionTypes!$J$3:$J$18)</f>
        <v>negative</v>
      </c>
      <c r="H503">
        <f>_xlfn.XLOOKUP(content[[#This Row],[Reaction Type]],[1]ReactionTypes!$I$3:$I$18,[1]ReactionTypes!$K$3:$K$18)</f>
        <v>0</v>
      </c>
    </row>
    <row r="504" spans="1:8" x14ac:dyDescent="0.25">
      <c r="A504">
        <v>523</v>
      </c>
      <c r="B504" t="s">
        <v>540</v>
      </c>
      <c r="C504" t="s">
        <v>39</v>
      </c>
      <c r="D504" t="s">
        <v>16</v>
      </c>
      <c r="E504" t="str" cm="1">
        <f t="array" ref="E504">_xlfn.XLOOKUP(content[[#This Row],[Column1]],[1]!Reactions[Column1],[1]!Reactions[Reaction Type],[1]!Reactions[Datetime])</f>
        <v>peeking</v>
      </c>
      <c r="F504" s="1">
        <f>_xlfn.XLOOKUP(content[[#This Row],[Column1]],[1]!Reactions[Column1],[1]!Reactions[Datetime])</f>
        <v>44199.168055555558</v>
      </c>
      <c r="G504" t="str">
        <f>_xlfn.XLOOKUP(content[[#This Row],[Reaction Type]],[1]ReactionTypes!$I$3:$I$18,[1]ReactionTypes!$J$3:$J$18)</f>
        <v>neutral</v>
      </c>
      <c r="H504">
        <f>_xlfn.XLOOKUP(content[[#This Row],[Reaction Type]],[1]ReactionTypes!$I$3:$I$18,[1]ReactionTypes!$K$3:$K$18)</f>
        <v>35</v>
      </c>
    </row>
    <row r="505" spans="1:8" x14ac:dyDescent="0.25">
      <c r="A505">
        <v>524</v>
      </c>
      <c r="B505" t="s">
        <v>541</v>
      </c>
      <c r="C505" t="s">
        <v>39</v>
      </c>
      <c r="D505" t="s">
        <v>40</v>
      </c>
      <c r="E505" t="str" cm="1">
        <f t="array" ref="E505">_xlfn.XLOOKUP(content[[#This Row],[Column1]],[1]!Reactions[Column1],[1]!Reactions[Reaction Type],[1]!Reactions[Datetime])</f>
        <v>peeking</v>
      </c>
      <c r="F505" s="1">
        <f>_xlfn.XLOOKUP(content[[#This Row],[Column1]],[1]!Reactions[Column1],[1]!Reactions[Datetime])</f>
        <v>44346.396527777775</v>
      </c>
      <c r="G505" t="str">
        <f>_xlfn.XLOOKUP(content[[#This Row],[Reaction Type]],[1]ReactionTypes!$I$3:$I$18,[1]ReactionTypes!$J$3:$J$18)</f>
        <v>neutral</v>
      </c>
      <c r="H505">
        <f>_xlfn.XLOOKUP(content[[#This Row],[Reaction Type]],[1]ReactionTypes!$I$3:$I$18,[1]ReactionTypes!$K$3:$K$18)</f>
        <v>35</v>
      </c>
    </row>
    <row r="506" spans="1:8" x14ac:dyDescent="0.25">
      <c r="A506">
        <v>525</v>
      </c>
      <c r="B506" t="s">
        <v>542</v>
      </c>
      <c r="C506" t="s">
        <v>39</v>
      </c>
      <c r="D506" t="s">
        <v>543</v>
      </c>
      <c r="E506" t="str" cm="1">
        <f t="array" ref="E506">_xlfn.XLOOKUP(content[[#This Row],[Column1]],[1]!Reactions[Column1],[1]!Reactions[Reaction Type],[1]!Reactions[Datetime])</f>
        <v>interested</v>
      </c>
      <c r="F506" s="1">
        <f>_xlfn.XLOOKUP(content[[#This Row],[Column1]],[1]!Reactions[Column1],[1]!Reactions[Datetime])</f>
        <v>44313.847916666666</v>
      </c>
      <c r="G506" t="str">
        <f>_xlfn.XLOOKUP(content[[#This Row],[Reaction Type]],[1]ReactionTypes!$I$3:$I$18,[1]ReactionTypes!$J$3:$J$18)</f>
        <v>positive</v>
      </c>
      <c r="H506">
        <f>_xlfn.XLOOKUP(content[[#This Row],[Reaction Type]],[1]ReactionTypes!$I$3:$I$18,[1]ReactionTypes!$K$3:$K$18)</f>
        <v>30</v>
      </c>
    </row>
    <row r="507" spans="1:8" x14ac:dyDescent="0.25">
      <c r="A507">
        <v>526</v>
      </c>
      <c r="B507" t="s">
        <v>544</v>
      </c>
      <c r="C507" t="s">
        <v>10</v>
      </c>
      <c r="D507" t="s">
        <v>32</v>
      </c>
      <c r="E507" t="str" cm="1">
        <f t="array" ref="E507">_xlfn.XLOOKUP(content[[#This Row],[Column1]],[1]!Reactions[Column1],[1]!Reactions[Reaction Type],[1]!Reactions[Datetime])</f>
        <v>indifferent</v>
      </c>
      <c r="F507" s="1">
        <f>_xlfn.XLOOKUP(content[[#This Row],[Column1]],[1]!Reactions[Column1],[1]!Reactions[Datetime])</f>
        <v>44299.570833333331</v>
      </c>
      <c r="G507" t="str">
        <f>_xlfn.XLOOKUP(content[[#This Row],[Reaction Type]],[1]ReactionTypes!$I$3:$I$18,[1]ReactionTypes!$J$3:$J$18)</f>
        <v>neutral</v>
      </c>
      <c r="H507">
        <f>_xlfn.XLOOKUP(content[[#This Row],[Reaction Type]],[1]ReactionTypes!$I$3:$I$18,[1]ReactionTypes!$K$3:$K$18)</f>
        <v>20</v>
      </c>
    </row>
    <row r="508" spans="1:8" x14ac:dyDescent="0.25">
      <c r="A508">
        <v>527</v>
      </c>
      <c r="B508" t="s">
        <v>545</v>
      </c>
      <c r="C508" t="s">
        <v>21</v>
      </c>
      <c r="D508" t="s">
        <v>32</v>
      </c>
      <c r="E508" t="str" cm="1">
        <f t="array" ref="E508">_xlfn.XLOOKUP(content[[#This Row],[Column1]],[1]!Reactions[Column1],[1]!Reactions[Reaction Type],[1]!Reactions[Datetime])</f>
        <v>indifferent</v>
      </c>
      <c r="F508" s="1">
        <f>_xlfn.XLOOKUP(content[[#This Row],[Column1]],[1]!Reactions[Column1],[1]!Reactions[Datetime])</f>
        <v>44268.692361111112</v>
      </c>
      <c r="G508" t="str">
        <f>_xlfn.XLOOKUP(content[[#This Row],[Reaction Type]],[1]ReactionTypes!$I$3:$I$18,[1]ReactionTypes!$J$3:$J$18)</f>
        <v>neutral</v>
      </c>
      <c r="H508">
        <f>_xlfn.XLOOKUP(content[[#This Row],[Reaction Type]],[1]ReactionTypes!$I$3:$I$18,[1]ReactionTypes!$K$3:$K$18)</f>
        <v>20</v>
      </c>
    </row>
    <row r="509" spans="1:8" x14ac:dyDescent="0.25">
      <c r="A509">
        <v>528</v>
      </c>
      <c r="B509" t="s">
        <v>546</v>
      </c>
      <c r="C509" t="s">
        <v>24</v>
      </c>
      <c r="D509" t="s">
        <v>11</v>
      </c>
      <c r="E509" t="str" cm="1">
        <f t="array" ref="E509">_xlfn.XLOOKUP(content[[#This Row],[Column1]],[1]!Reactions[Column1],[1]!Reactions[Reaction Type],[1]!Reactions[Datetime])</f>
        <v>adore</v>
      </c>
      <c r="F509" s="1">
        <f>_xlfn.XLOOKUP(content[[#This Row],[Column1]],[1]!Reactions[Column1],[1]!Reactions[Datetime])</f>
        <v>44081.491666666669</v>
      </c>
      <c r="G509" t="str">
        <f>_xlfn.XLOOKUP(content[[#This Row],[Reaction Type]],[1]ReactionTypes!$I$3:$I$18,[1]ReactionTypes!$J$3:$J$18)</f>
        <v>positive</v>
      </c>
      <c r="H509">
        <f>_xlfn.XLOOKUP(content[[#This Row],[Reaction Type]],[1]ReactionTypes!$I$3:$I$18,[1]ReactionTypes!$K$3:$K$18)</f>
        <v>72</v>
      </c>
    </row>
    <row r="510" spans="1:8" x14ac:dyDescent="0.25">
      <c r="A510">
        <v>529</v>
      </c>
      <c r="B510" t="s">
        <v>547</v>
      </c>
      <c r="C510" t="s">
        <v>24</v>
      </c>
      <c r="D510" t="s">
        <v>25</v>
      </c>
      <c r="E510" t="str" cm="1">
        <f t="array" ref="E510">_xlfn.XLOOKUP(content[[#This Row],[Column1]],[1]!Reactions[Column1],[1]!Reactions[Reaction Type],[1]!Reactions[Datetime])</f>
        <v>interested</v>
      </c>
      <c r="F510" s="1">
        <f>_xlfn.XLOOKUP(content[[#This Row],[Column1]],[1]!Reactions[Column1],[1]!Reactions[Datetime])</f>
        <v>44233.554166666669</v>
      </c>
      <c r="G510" t="str">
        <f>_xlfn.XLOOKUP(content[[#This Row],[Reaction Type]],[1]ReactionTypes!$I$3:$I$18,[1]ReactionTypes!$J$3:$J$18)</f>
        <v>positive</v>
      </c>
      <c r="H510">
        <f>_xlfn.XLOOKUP(content[[#This Row],[Reaction Type]],[1]ReactionTypes!$I$3:$I$18,[1]ReactionTypes!$K$3:$K$18)</f>
        <v>30</v>
      </c>
    </row>
    <row r="511" spans="1:8" x14ac:dyDescent="0.25">
      <c r="A511">
        <v>530</v>
      </c>
      <c r="B511" t="s">
        <v>548</v>
      </c>
      <c r="C511" t="s">
        <v>24</v>
      </c>
      <c r="D511" t="s">
        <v>42</v>
      </c>
      <c r="E511" t="str" cm="1">
        <f t="array" ref="E511">_xlfn.XLOOKUP(content[[#This Row],[Column1]],[1]!Reactions[Column1],[1]!Reactions[Reaction Type],[1]!Reactions[Datetime])</f>
        <v>scared</v>
      </c>
      <c r="F511" s="1">
        <f>_xlfn.XLOOKUP(content[[#This Row],[Column1]],[1]!Reactions[Column1],[1]!Reactions[Datetime])</f>
        <v>44334.394444444442</v>
      </c>
      <c r="G511" t="str">
        <f>_xlfn.XLOOKUP(content[[#This Row],[Reaction Type]],[1]ReactionTypes!$I$3:$I$18,[1]ReactionTypes!$J$3:$J$18)</f>
        <v>negative</v>
      </c>
      <c r="H511">
        <f>_xlfn.XLOOKUP(content[[#This Row],[Reaction Type]],[1]ReactionTypes!$I$3:$I$18,[1]ReactionTypes!$K$3:$K$18)</f>
        <v>15</v>
      </c>
    </row>
    <row r="512" spans="1:8" x14ac:dyDescent="0.25">
      <c r="A512">
        <v>531</v>
      </c>
      <c r="B512" t="s">
        <v>549</v>
      </c>
      <c r="C512" t="s">
        <v>21</v>
      </c>
      <c r="D512" t="s">
        <v>35</v>
      </c>
      <c r="E512" t="str" cm="1">
        <f t="array" ref="E512">_xlfn.XLOOKUP(content[[#This Row],[Column1]],[1]!Reactions[Column1],[1]!Reactions[Reaction Type],[1]!Reactions[Datetime])</f>
        <v>super love</v>
      </c>
      <c r="F512" s="1">
        <f>_xlfn.XLOOKUP(content[[#This Row],[Column1]],[1]!Reactions[Column1],[1]!Reactions[Datetime])</f>
        <v>44311.405555555553</v>
      </c>
      <c r="G512" t="str">
        <f>_xlfn.XLOOKUP(content[[#This Row],[Reaction Type]],[1]ReactionTypes!$I$3:$I$18,[1]ReactionTypes!$J$3:$J$18)</f>
        <v>positive</v>
      </c>
      <c r="H512">
        <f>_xlfn.XLOOKUP(content[[#This Row],[Reaction Type]],[1]ReactionTypes!$I$3:$I$18,[1]ReactionTypes!$K$3:$K$18)</f>
        <v>75</v>
      </c>
    </row>
    <row r="513" spans="1:8" x14ac:dyDescent="0.25">
      <c r="A513">
        <v>532</v>
      </c>
      <c r="B513" t="s">
        <v>550</v>
      </c>
      <c r="C513" t="s">
        <v>21</v>
      </c>
      <c r="D513" t="s">
        <v>16</v>
      </c>
      <c r="E513" t="str" cm="1">
        <f t="array" ref="E513">_xlfn.XLOOKUP(content[[#This Row],[Column1]],[1]!Reactions[Column1],[1]!Reactions[Reaction Type],[1]!Reactions[Datetime])</f>
        <v>dislike</v>
      </c>
      <c r="F513" s="1">
        <f>_xlfn.XLOOKUP(content[[#This Row],[Column1]],[1]!Reactions[Column1],[1]!Reactions[Datetime])</f>
        <v>44255.677083333336</v>
      </c>
      <c r="G513" t="str">
        <f>_xlfn.XLOOKUP(content[[#This Row],[Reaction Type]],[1]ReactionTypes!$I$3:$I$18,[1]ReactionTypes!$J$3:$J$18)</f>
        <v>negative</v>
      </c>
      <c r="H513">
        <f>_xlfn.XLOOKUP(content[[#This Row],[Reaction Type]],[1]ReactionTypes!$I$3:$I$18,[1]ReactionTypes!$K$3:$K$18)</f>
        <v>10</v>
      </c>
    </row>
    <row r="514" spans="1:8" x14ac:dyDescent="0.25">
      <c r="A514">
        <v>533</v>
      </c>
      <c r="B514" t="s">
        <v>551</v>
      </c>
      <c r="C514" t="s">
        <v>24</v>
      </c>
      <c r="D514" t="s">
        <v>32</v>
      </c>
      <c r="E514" t="str" cm="1">
        <f t="array" ref="E514">_xlfn.XLOOKUP(content[[#This Row],[Column1]],[1]!Reactions[Column1],[1]!Reactions[Reaction Type],[1]!Reactions[Datetime])</f>
        <v>disgust</v>
      </c>
      <c r="F514" s="1">
        <f>_xlfn.XLOOKUP(content[[#This Row],[Column1]],[1]!Reactions[Column1],[1]!Reactions[Datetime])</f>
        <v>44126.152777777781</v>
      </c>
      <c r="G514" t="str">
        <f>_xlfn.XLOOKUP(content[[#This Row],[Reaction Type]],[1]ReactionTypes!$I$3:$I$18,[1]ReactionTypes!$J$3:$J$18)</f>
        <v>negative</v>
      </c>
      <c r="H514">
        <f>_xlfn.XLOOKUP(content[[#This Row],[Reaction Type]],[1]ReactionTypes!$I$3:$I$18,[1]ReactionTypes!$K$3:$K$18)</f>
        <v>0</v>
      </c>
    </row>
    <row r="515" spans="1:8" x14ac:dyDescent="0.25">
      <c r="A515">
        <v>534</v>
      </c>
      <c r="B515" t="s">
        <v>552</v>
      </c>
      <c r="C515" t="s">
        <v>24</v>
      </c>
      <c r="D515" t="s">
        <v>11</v>
      </c>
      <c r="E515" t="str" cm="1">
        <f t="array" ref="E515">_xlfn.XLOOKUP(content[[#This Row],[Column1]],[1]!Reactions[Column1],[1]!Reactions[Reaction Type],[1]!Reactions[Datetime])</f>
        <v>peeking</v>
      </c>
      <c r="F515" s="1">
        <f>_xlfn.XLOOKUP(content[[#This Row],[Column1]],[1]!Reactions[Column1],[1]!Reactions[Datetime])</f>
        <v>44340.929861111108</v>
      </c>
      <c r="G515" t="str">
        <f>_xlfn.XLOOKUP(content[[#This Row],[Reaction Type]],[1]ReactionTypes!$I$3:$I$18,[1]ReactionTypes!$J$3:$J$18)</f>
        <v>neutral</v>
      </c>
      <c r="H515">
        <f>_xlfn.XLOOKUP(content[[#This Row],[Reaction Type]],[1]ReactionTypes!$I$3:$I$18,[1]ReactionTypes!$K$3:$K$18)</f>
        <v>35</v>
      </c>
    </row>
    <row r="516" spans="1:8" x14ac:dyDescent="0.25">
      <c r="A516">
        <v>535</v>
      </c>
      <c r="B516" t="s">
        <v>553</v>
      </c>
      <c r="C516" t="s">
        <v>10</v>
      </c>
      <c r="D516" t="s">
        <v>31</v>
      </c>
      <c r="E516" t="str" cm="1">
        <f t="array" ref="E516">_xlfn.XLOOKUP(content[[#This Row],[Column1]],[1]!Reactions[Column1],[1]!Reactions[Reaction Type],[1]!Reactions[Datetime])</f>
        <v>intrigued</v>
      </c>
      <c r="F516" s="1">
        <f>_xlfn.XLOOKUP(content[[#This Row],[Column1]],[1]!Reactions[Column1],[1]!Reactions[Datetime])</f>
        <v>44221.265277777777</v>
      </c>
      <c r="G516" t="str">
        <f>_xlfn.XLOOKUP(content[[#This Row],[Reaction Type]],[1]ReactionTypes!$I$3:$I$18,[1]ReactionTypes!$J$3:$J$18)</f>
        <v>positive</v>
      </c>
      <c r="H516">
        <f>_xlfn.XLOOKUP(content[[#This Row],[Reaction Type]],[1]ReactionTypes!$I$3:$I$18,[1]ReactionTypes!$K$3:$K$18)</f>
        <v>45</v>
      </c>
    </row>
    <row r="517" spans="1:8" x14ac:dyDescent="0.25">
      <c r="A517">
        <v>536</v>
      </c>
      <c r="B517" t="s">
        <v>554</v>
      </c>
      <c r="C517" t="s">
        <v>10</v>
      </c>
      <c r="D517" t="s">
        <v>16</v>
      </c>
      <c r="E517" t="str" cm="1">
        <f t="array" ref="E517">_xlfn.XLOOKUP(content[[#This Row],[Column1]],[1]!Reactions[Column1],[1]!Reactions[Reaction Type],[1]!Reactions[Datetime])</f>
        <v>interested</v>
      </c>
      <c r="F517" s="1">
        <f>_xlfn.XLOOKUP(content[[#This Row],[Column1]],[1]!Reactions[Column1],[1]!Reactions[Datetime])</f>
        <v>44151.275694444441</v>
      </c>
      <c r="G517" t="str">
        <f>_xlfn.XLOOKUP(content[[#This Row],[Reaction Type]],[1]ReactionTypes!$I$3:$I$18,[1]ReactionTypes!$J$3:$J$18)</f>
        <v>positive</v>
      </c>
      <c r="H517">
        <f>_xlfn.XLOOKUP(content[[#This Row],[Reaction Type]],[1]ReactionTypes!$I$3:$I$18,[1]ReactionTypes!$K$3:$K$18)</f>
        <v>30</v>
      </c>
    </row>
    <row r="518" spans="1:8" x14ac:dyDescent="0.25">
      <c r="A518">
        <v>537</v>
      </c>
      <c r="B518" t="s">
        <v>555</v>
      </c>
      <c r="C518" t="s">
        <v>21</v>
      </c>
      <c r="D518" t="s">
        <v>16</v>
      </c>
      <c r="E518" t="str" cm="1">
        <f t="array" ref="E518">_xlfn.XLOOKUP(content[[#This Row],[Column1]],[1]!Reactions[Column1],[1]!Reactions[Reaction Type],[1]!Reactions[Datetime])</f>
        <v>dislike</v>
      </c>
      <c r="F518" s="1">
        <f>_xlfn.XLOOKUP(content[[#This Row],[Column1]],[1]!Reactions[Column1],[1]!Reactions[Datetime])</f>
        <v>44129.46875</v>
      </c>
      <c r="G518" t="str">
        <f>_xlfn.XLOOKUP(content[[#This Row],[Reaction Type]],[1]ReactionTypes!$I$3:$I$18,[1]ReactionTypes!$J$3:$J$18)</f>
        <v>negative</v>
      </c>
      <c r="H518">
        <f>_xlfn.XLOOKUP(content[[#This Row],[Reaction Type]],[1]ReactionTypes!$I$3:$I$18,[1]ReactionTypes!$K$3:$K$18)</f>
        <v>10</v>
      </c>
    </row>
    <row r="519" spans="1:8" x14ac:dyDescent="0.25">
      <c r="A519">
        <v>538</v>
      </c>
      <c r="B519" t="s">
        <v>556</v>
      </c>
      <c r="C519" t="s">
        <v>10</v>
      </c>
      <c r="D519" t="s">
        <v>32</v>
      </c>
      <c r="E519" t="str" cm="1">
        <f t="array" ref="E519">_xlfn.XLOOKUP(content[[#This Row],[Column1]],[1]!Reactions[Column1],[1]!Reactions[Reaction Type],[1]!Reactions[Datetime])</f>
        <v>interested</v>
      </c>
      <c r="F519" s="1">
        <f>_xlfn.XLOOKUP(content[[#This Row],[Column1]],[1]!Reactions[Column1],[1]!Reactions[Datetime])</f>
        <v>44304.488194444442</v>
      </c>
      <c r="G519" t="str">
        <f>_xlfn.XLOOKUP(content[[#This Row],[Reaction Type]],[1]ReactionTypes!$I$3:$I$18,[1]ReactionTypes!$J$3:$J$18)</f>
        <v>positive</v>
      </c>
      <c r="H519">
        <f>_xlfn.XLOOKUP(content[[#This Row],[Reaction Type]],[1]ReactionTypes!$I$3:$I$18,[1]ReactionTypes!$K$3:$K$18)</f>
        <v>30</v>
      </c>
    </row>
    <row r="520" spans="1:8" x14ac:dyDescent="0.25">
      <c r="A520">
        <v>539</v>
      </c>
      <c r="B520" t="s">
        <v>557</v>
      </c>
      <c r="C520" t="s">
        <v>10</v>
      </c>
      <c r="D520" t="s">
        <v>40</v>
      </c>
      <c r="E520" t="str" cm="1">
        <f t="array" ref="E520">_xlfn.XLOOKUP(content[[#This Row],[Column1]],[1]!Reactions[Column1],[1]!Reactions[Reaction Type],[1]!Reactions[Datetime])</f>
        <v>indifferent</v>
      </c>
      <c r="F520" s="1">
        <f>_xlfn.XLOOKUP(content[[#This Row],[Column1]],[1]!Reactions[Column1],[1]!Reactions[Datetime])</f>
        <v>44350.800694444442</v>
      </c>
      <c r="G520" t="str">
        <f>_xlfn.XLOOKUP(content[[#This Row],[Reaction Type]],[1]ReactionTypes!$I$3:$I$18,[1]ReactionTypes!$J$3:$J$18)</f>
        <v>neutral</v>
      </c>
      <c r="H520">
        <f>_xlfn.XLOOKUP(content[[#This Row],[Reaction Type]],[1]ReactionTypes!$I$3:$I$18,[1]ReactionTypes!$K$3:$K$18)</f>
        <v>20</v>
      </c>
    </row>
    <row r="521" spans="1:8" x14ac:dyDescent="0.25">
      <c r="A521">
        <v>540</v>
      </c>
      <c r="B521" t="s">
        <v>558</v>
      </c>
      <c r="C521" t="s">
        <v>39</v>
      </c>
      <c r="D521" t="s">
        <v>18</v>
      </c>
      <c r="E521" t="str" cm="1">
        <f t="array" ref="E521">_xlfn.XLOOKUP(content[[#This Row],[Column1]],[1]!Reactions[Column1],[1]!Reactions[Reaction Type],[1]!Reactions[Datetime])</f>
        <v>love</v>
      </c>
      <c r="F521" s="1">
        <f>_xlfn.XLOOKUP(content[[#This Row],[Column1]],[1]!Reactions[Column1],[1]!Reactions[Datetime])</f>
        <v>44130.534722222219</v>
      </c>
      <c r="G521" t="str">
        <f>_xlfn.XLOOKUP(content[[#This Row],[Reaction Type]],[1]ReactionTypes!$I$3:$I$18,[1]ReactionTypes!$J$3:$J$18)</f>
        <v>positive</v>
      </c>
      <c r="H521">
        <f>_xlfn.XLOOKUP(content[[#This Row],[Reaction Type]],[1]ReactionTypes!$I$3:$I$18,[1]ReactionTypes!$K$3:$K$18)</f>
        <v>65</v>
      </c>
    </row>
    <row r="522" spans="1:8" x14ac:dyDescent="0.25">
      <c r="A522">
        <v>541</v>
      </c>
      <c r="B522" t="s">
        <v>559</v>
      </c>
      <c r="C522" t="s">
        <v>24</v>
      </c>
      <c r="D522" t="s">
        <v>37</v>
      </c>
      <c r="E522" t="str" cm="1">
        <f t="array" ref="E522">_xlfn.XLOOKUP(content[[#This Row],[Column1]],[1]!Reactions[Column1],[1]!Reactions[Reaction Type],[1]!Reactions[Datetime])</f>
        <v>indifferent</v>
      </c>
      <c r="F522" s="1">
        <f>_xlfn.XLOOKUP(content[[#This Row],[Column1]],[1]!Reactions[Column1],[1]!Reactions[Datetime])</f>
        <v>44082.297222222223</v>
      </c>
      <c r="G522" t="str">
        <f>_xlfn.XLOOKUP(content[[#This Row],[Reaction Type]],[1]ReactionTypes!$I$3:$I$18,[1]ReactionTypes!$J$3:$J$18)</f>
        <v>neutral</v>
      </c>
      <c r="H522">
        <f>_xlfn.XLOOKUP(content[[#This Row],[Reaction Type]],[1]ReactionTypes!$I$3:$I$18,[1]ReactionTypes!$K$3:$K$18)</f>
        <v>20</v>
      </c>
    </row>
    <row r="523" spans="1:8" x14ac:dyDescent="0.25">
      <c r="A523">
        <v>542</v>
      </c>
      <c r="B523" t="s">
        <v>560</v>
      </c>
      <c r="C523" t="s">
        <v>24</v>
      </c>
      <c r="D523" t="s">
        <v>18</v>
      </c>
      <c r="E523" t="str" cm="1">
        <f t="array" ref="E523">_xlfn.XLOOKUP(content[[#This Row],[Column1]],[1]!Reactions[Column1],[1]!Reactions[Reaction Type],[1]!Reactions[Datetime])</f>
        <v>dislike</v>
      </c>
      <c r="F523" s="1">
        <f>_xlfn.XLOOKUP(content[[#This Row],[Column1]],[1]!Reactions[Column1],[1]!Reactions[Datetime])</f>
        <v>44167.37222222222</v>
      </c>
      <c r="G523" t="str">
        <f>_xlfn.XLOOKUP(content[[#This Row],[Reaction Type]],[1]ReactionTypes!$I$3:$I$18,[1]ReactionTypes!$J$3:$J$18)</f>
        <v>negative</v>
      </c>
      <c r="H523">
        <f>_xlfn.XLOOKUP(content[[#This Row],[Reaction Type]],[1]ReactionTypes!$I$3:$I$18,[1]ReactionTypes!$K$3:$K$18)</f>
        <v>10</v>
      </c>
    </row>
    <row r="524" spans="1:8" x14ac:dyDescent="0.25">
      <c r="A524">
        <v>543</v>
      </c>
      <c r="B524" t="s">
        <v>561</v>
      </c>
      <c r="C524" t="s">
        <v>24</v>
      </c>
      <c r="D524" t="s">
        <v>47</v>
      </c>
      <c r="E524" t="str" cm="1">
        <f t="array" ref="E524">_xlfn.XLOOKUP(content[[#This Row],[Column1]],[1]!Reactions[Column1],[1]!Reactions[Reaction Type],[1]!Reactions[Datetime])</f>
        <v>adore</v>
      </c>
      <c r="F524" s="1">
        <f>_xlfn.XLOOKUP(content[[#This Row],[Column1]],[1]!Reactions[Column1],[1]!Reactions[Datetime])</f>
        <v>44153.334722222222</v>
      </c>
      <c r="G524" t="str">
        <f>_xlfn.XLOOKUP(content[[#This Row],[Reaction Type]],[1]ReactionTypes!$I$3:$I$18,[1]ReactionTypes!$J$3:$J$18)</f>
        <v>positive</v>
      </c>
      <c r="H524">
        <f>_xlfn.XLOOKUP(content[[#This Row],[Reaction Type]],[1]ReactionTypes!$I$3:$I$18,[1]ReactionTypes!$K$3:$K$18)</f>
        <v>72</v>
      </c>
    </row>
    <row r="525" spans="1:8" x14ac:dyDescent="0.25">
      <c r="A525">
        <v>544</v>
      </c>
      <c r="B525" t="s">
        <v>562</v>
      </c>
      <c r="C525" t="s">
        <v>24</v>
      </c>
      <c r="D525" t="s">
        <v>47</v>
      </c>
      <c r="E525" t="str" cm="1">
        <f t="array" ref="E525">_xlfn.XLOOKUP(content[[#This Row],[Column1]],[1]!Reactions[Column1],[1]!Reactions[Reaction Type],[1]!Reactions[Datetime])</f>
        <v>adore</v>
      </c>
      <c r="F525" s="1">
        <f>_xlfn.XLOOKUP(content[[#This Row],[Column1]],[1]!Reactions[Column1],[1]!Reactions[Datetime])</f>
        <v>44341.593055555553</v>
      </c>
      <c r="G525" t="str">
        <f>_xlfn.XLOOKUP(content[[#This Row],[Reaction Type]],[1]ReactionTypes!$I$3:$I$18,[1]ReactionTypes!$J$3:$J$18)</f>
        <v>positive</v>
      </c>
      <c r="H525">
        <f>_xlfn.XLOOKUP(content[[#This Row],[Reaction Type]],[1]ReactionTypes!$I$3:$I$18,[1]ReactionTypes!$K$3:$K$18)</f>
        <v>72</v>
      </c>
    </row>
    <row r="526" spans="1:8" x14ac:dyDescent="0.25">
      <c r="A526">
        <v>545</v>
      </c>
      <c r="B526" t="s">
        <v>563</v>
      </c>
      <c r="C526" t="s">
        <v>21</v>
      </c>
      <c r="D526" t="s">
        <v>40</v>
      </c>
      <c r="E526" t="str" cm="1">
        <f t="array" ref="E526">_xlfn.XLOOKUP(content[[#This Row],[Column1]],[1]!Reactions[Column1],[1]!Reactions[Reaction Type],[1]!Reactions[Datetime])</f>
        <v>indifferent</v>
      </c>
      <c r="F526" s="1">
        <f>_xlfn.XLOOKUP(content[[#This Row],[Column1]],[1]!Reactions[Column1],[1]!Reactions[Datetime])</f>
        <v>44312.25</v>
      </c>
      <c r="G526" t="str">
        <f>_xlfn.XLOOKUP(content[[#This Row],[Reaction Type]],[1]ReactionTypes!$I$3:$I$18,[1]ReactionTypes!$J$3:$J$18)</f>
        <v>neutral</v>
      </c>
      <c r="H526">
        <f>_xlfn.XLOOKUP(content[[#This Row],[Reaction Type]],[1]ReactionTypes!$I$3:$I$18,[1]ReactionTypes!$K$3:$K$18)</f>
        <v>20</v>
      </c>
    </row>
    <row r="527" spans="1:8" x14ac:dyDescent="0.25">
      <c r="A527">
        <v>546</v>
      </c>
      <c r="B527" t="s">
        <v>564</v>
      </c>
      <c r="C527" t="s">
        <v>24</v>
      </c>
      <c r="D527" t="s">
        <v>32</v>
      </c>
      <c r="E527" t="str" cm="1">
        <f t="array" ref="E527">_xlfn.XLOOKUP(content[[#This Row],[Column1]],[1]!Reactions[Column1],[1]!Reactions[Reaction Type],[1]!Reactions[Datetime])</f>
        <v>peeking</v>
      </c>
      <c r="F527" s="1">
        <f>_xlfn.XLOOKUP(content[[#This Row],[Column1]],[1]!Reactions[Column1],[1]!Reactions[Datetime])</f>
        <v>44226.597916666666</v>
      </c>
      <c r="G527" t="str">
        <f>_xlfn.XLOOKUP(content[[#This Row],[Reaction Type]],[1]ReactionTypes!$I$3:$I$18,[1]ReactionTypes!$J$3:$J$18)</f>
        <v>neutral</v>
      </c>
      <c r="H527">
        <f>_xlfn.XLOOKUP(content[[#This Row],[Reaction Type]],[1]ReactionTypes!$I$3:$I$18,[1]ReactionTypes!$K$3:$K$18)</f>
        <v>35</v>
      </c>
    </row>
    <row r="528" spans="1:8" x14ac:dyDescent="0.25">
      <c r="A528">
        <v>547</v>
      </c>
      <c r="B528" t="s">
        <v>565</v>
      </c>
      <c r="C528" t="s">
        <v>10</v>
      </c>
      <c r="D528" t="s">
        <v>35</v>
      </c>
      <c r="E528" t="str" cm="1">
        <f t="array" ref="E528">_xlfn.XLOOKUP(content[[#This Row],[Column1]],[1]!Reactions[Column1],[1]!Reactions[Reaction Type],[1]!Reactions[Datetime])</f>
        <v>peeking</v>
      </c>
      <c r="F528" s="1">
        <f>_xlfn.XLOOKUP(content[[#This Row],[Column1]],[1]!Reactions[Column1],[1]!Reactions[Datetime])</f>
        <v>44035.097916666666</v>
      </c>
      <c r="G528" t="str">
        <f>_xlfn.XLOOKUP(content[[#This Row],[Reaction Type]],[1]ReactionTypes!$I$3:$I$18,[1]ReactionTypes!$J$3:$J$18)</f>
        <v>neutral</v>
      </c>
      <c r="H528">
        <f>_xlfn.XLOOKUP(content[[#This Row],[Reaction Type]],[1]ReactionTypes!$I$3:$I$18,[1]ReactionTypes!$K$3:$K$18)</f>
        <v>35</v>
      </c>
    </row>
    <row r="529" spans="1:8" x14ac:dyDescent="0.25">
      <c r="A529">
        <v>548</v>
      </c>
      <c r="B529" t="s">
        <v>566</v>
      </c>
      <c r="C529" t="s">
        <v>24</v>
      </c>
      <c r="D529" t="s">
        <v>25</v>
      </c>
      <c r="E529" t="str" cm="1">
        <f t="array" ref="E529">_xlfn.XLOOKUP(content[[#This Row],[Column1]],[1]!Reactions[Column1],[1]!Reactions[Reaction Type],[1]!Reactions[Datetime])</f>
        <v>cherish</v>
      </c>
      <c r="F529" s="1">
        <f>_xlfn.XLOOKUP(content[[#This Row],[Column1]],[1]!Reactions[Column1],[1]!Reactions[Datetime])</f>
        <v>44171.624305555553</v>
      </c>
      <c r="G529" t="str">
        <f>_xlfn.XLOOKUP(content[[#This Row],[Reaction Type]],[1]ReactionTypes!$I$3:$I$18,[1]ReactionTypes!$J$3:$J$18)</f>
        <v>positive</v>
      </c>
      <c r="H529">
        <f>_xlfn.XLOOKUP(content[[#This Row],[Reaction Type]],[1]ReactionTypes!$I$3:$I$18,[1]ReactionTypes!$K$3:$K$18)</f>
        <v>70</v>
      </c>
    </row>
    <row r="530" spans="1:8" x14ac:dyDescent="0.25">
      <c r="A530">
        <v>549</v>
      </c>
      <c r="B530" t="s">
        <v>567</v>
      </c>
      <c r="C530" t="s">
        <v>10</v>
      </c>
      <c r="D530" t="s">
        <v>25</v>
      </c>
      <c r="E530" t="str" cm="1">
        <f t="array" ref="E530">_xlfn.XLOOKUP(content[[#This Row],[Column1]],[1]!Reactions[Column1],[1]!Reactions[Reaction Type],[1]!Reactions[Datetime])</f>
        <v>cherish</v>
      </c>
      <c r="F530" s="1">
        <f>_xlfn.XLOOKUP(content[[#This Row],[Column1]],[1]!Reactions[Column1],[1]!Reactions[Datetime])</f>
        <v>44360.143750000003</v>
      </c>
      <c r="G530" t="str">
        <f>_xlfn.XLOOKUP(content[[#This Row],[Reaction Type]],[1]ReactionTypes!$I$3:$I$18,[1]ReactionTypes!$J$3:$J$18)</f>
        <v>positive</v>
      </c>
      <c r="H530">
        <f>_xlfn.XLOOKUP(content[[#This Row],[Reaction Type]],[1]ReactionTypes!$I$3:$I$18,[1]ReactionTypes!$K$3:$K$18)</f>
        <v>70</v>
      </c>
    </row>
    <row r="531" spans="1:8" x14ac:dyDescent="0.25">
      <c r="A531">
        <v>550</v>
      </c>
      <c r="B531" t="s">
        <v>568</v>
      </c>
      <c r="C531" t="s">
        <v>39</v>
      </c>
      <c r="D531" t="s">
        <v>22</v>
      </c>
      <c r="E531" t="str" cm="1">
        <f t="array" ref="E531">_xlfn.XLOOKUP(content[[#This Row],[Column1]],[1]!Reactions[Column1],[1]!Reactions[Reaction Type],[1]!Reactions[Datetime])</f>
        <v>intrigued</v>
      </c>
      <c r="F531" s="1">
        <f>_xlfn.XLOOKUP(content[[#This Row],[Column1]],[1]!Reactions[Column1],[1]!Reactions[Datetime])</f>
        <v>44219.097222222219</v>
      </c>
      <c r="G531" t="str">
        <f>_xlfn.XLOOKUP(content[[#This Row],[Reaction Type]],[1]ReactionTypes!$I$3:$I$18,[1]ReactionTypes!$J$3:$J$18)</f>
        <v>positive</v>
      </c>
      <c r="H531">
        <f>_xlfn.XLOOKUP(content[[#This Row],[Reaction Type]],[1]ReactionTypes!$I$3:$I$18,[1]ReactionTypes!$K$3:$K$18)</f>
        <v>45</v>
      </c>
    </row>
    <row r="532" spans="1:8" x14ac:dyDescent="0.25">
      <c r="A532">
        <v>551</v>
      </c>
      <c r="B532" t="s">
        <v>569</v>
      </c>
      <c r="C532" t="s">
        <v>39</v>
      </c>
      <c r="D532" t="s">
        <v>18</v>
      </c>
      <c r="E532" t="str" cm="1">
        <f t="array" ref="E532">_xlfn.XLOOKUP(content[[#This Row],[Column1]],[1]!Reactions[Column1],[1]!Reactions[Reaction Type],[1]!Reactions[Datetime])</f>
        <v>intrigued</v>
      </c>
      <c r="F532" s="1">
        <f>_xlfn.XLOOKUP(content[[#This Row],[Column1]],[1]!Reactions[Column1],[1]!Reactions[Datetime])</f>
        <v>44026.34097222222</v>
      </c>
      <c r="G532" t="str">
        <f>_xlfn.XLOOKUP(content[[#This Row],[Reaction Type]],[1]ReactionTypes!$I$3:$I$18,[1]ReactionTypes!$J$3:$J$18)</f>
        <v>positive</v>
      </c>
      <c r="H532">
        <f>_xlfn.XLOOKUP(content[[#This Row],[Reaction Type]],[1]ReactionTypes!$I$3:$I$18,[1]ReactionTypes!$K$3:$K$18)</f>
        <v>45</v>
      </c>
    </row>
    <row r="533" spans="1:8" x14ac:dyDescent="0.25">
      <c r="A533">
        <v>552</v>
      </c>
      <c r="B533" t="s">
        <v>570</v>
      </c>
      <c r="C533" t="s">
        <v>39</v>
      </c>
      <c r="D533" t="s">
        <v>40</v>
      </c>
      <c r="E533" t="str" cm="1">
        <f t="array" ref="E533">_xlfn.XLOOKUP(content[[#This Row],[Column1]],[1]!Reactions[Column1],[1]!Reactions[Reaction Type],[1]!Reactions[Datetime])</f>
        <v>heart</v>
      </c>
      <c r="F533" s="1">
        <f>_xlfn.XLOOKUP(content[[#This Row],[Column1]],[1]!Reactions[Column1],[1]!Reactions[Datetime])</f>
        <v>44309.930555555555</v>
      </c>
      <c r="G533" t="str">
        <f>_xlfn.XLOOKUP(content[[#This Row],[Reaction Type]],[1]ReactionTypes!$I$3:$I$18,[1]ReactionTypes!$J$3:$J$18)</f>
        <v>positive</v>
      </c>
      <c r="H533">
        <f>_xlfn.XLOOKUP(content[[#This Row],[Reaction Type]],[1]ReactionTypes!$I$3:$I$18,[1]ReactionTypes!$K$3:$K$18)</f>
        <v>60</v>
      </c>
    </row>
    <row r="534" spans="1:8" x14ac:dyDescent="0.25">
      <c r="A534">
        <v>554</v>
      </c>
      <c r="B534" t="s">
        <v>571</v>
      </c>
      <c r="C534" t="s">
        <v>24</v>
      </c>
      <c r="D534" t="s">
        <v>28</v>
      </c>
      <c r="E534" t="str" cm="1">
        <f t="array" ref="E534">_xlfn.XLOOKUP(content[[#This Row],[Column1]],[1]!Reactions[Column1],[1]!Reactions[Reaction Type],[1]!Reactions[Datetime])</f>
        <v>interested</v>
      </c>
      <c r="F534" s="1">
        <f>_xlfn.XLOOKUP(content[[#This Row],[Column1]],[1]!Reactions[Column1],[1]!Reactions[Datetime])</f>
        <v>44065.998611111114</v>
      </c>
      <c r="G534" t="str">
        <f>_xlfn.XLOOKUP(content[[#This Row],[Reaction Type]],[1]ReactionTypes!$I$3:$I$18,[1]ReactionTypes!$J$3:$J$18)</f>
        <v>positive</v>
      </c>
      <c r="H534">
        <f>_xlfn.XLOOKUP(content[[#This Row],[Reaction Type]],[1]ReactionTypes!$I$3:$I$18,[1]ReactionTypes!$K$3:$K$18)</f>
        <v>30</v>
      </c>
    </row>
    <row r="535" spans="1:8" x14ac:dyDescent="0.25">
      <c r="A535">
        <v>555</v>
      </c>
      <c r="B535" t="s">
        <v>572</v>
      </c>
      <c r="C535" t="s">
        <v>39</v>
      </c>
      <c r="D535" t="s">
        <v>34</v>
      </c>
      <c r="E535" t="str" cm="1">
        <f t="array" ref="E535">_xlfn.XLOOKUP(content[[#This Row],[Column1]],[1]!Reactions[Column1],[1]!Reactions[Reaction Type],[1]!Reactions[Datetime])</f>
        <v>like</v>
      </c>
      <c r="F535" s="1">
        <f>_xlfn.XLOOKUP(content[[#This Row],[Column1]],[1]!Reactions[Column1],[1]!Reactions[Datetime])</f>
        <v>44289.96597222222</v>
      </c>
      <c r="G535" t="str">
        <f>_xlfn.XLOOKUP(content[[#This Row],[Reaction Type]],[1]ReactionTypes!$I$3:$I$18,[1]ReactionTypes!$J$3:$J$18)</f>
        <v>positive</v>
      </c>
      <c r="H535">
        <f>_xlfn.XLOOKUP(content[[#This Row],[Reaction Type]],[1]ReactionTypes!$I$3:$I$18,[1]ReactionTypes!$K$3:$K$18)</f>
        <v>50</v>
      </c>
    </row>
    <row r="536" spans="1:8" x14ac:dyDescent="0.25">
      <c r="A536">
        <v>556</v>
      </c>
      <c r="B536" t="s">
        <v>573</v>
      </c>
      <c r="C536" t="s">
        <v>39</v>
      </c>
      <c r="D536" t="s">
        <v>16</v>
      </c>
      <c r="E536" t="str" cm="1">
        <f t="array" ref="E536">_xlfn.XLOOKUP(content[[#This Row],[Column1]],[1]!Reactions[Column1],[1]!Reactions[Reaction Type],[1]!Reactions[Datetime])</f>
        <v>cherish</v>
      </c>
      <c r="F536" s="1">
        <f>_xlfn.XLOOKUP(content[[#This Row],[Column1]],[1]!Reactions[Column1],[1]!Reactions[Datetime])</f>
        <v>44300.832638888889</v>
      </c>
      <c r="G536" t="str">
        <f>_xlfn.XLOOKUP(content[[#This Row],[Reaction Type]],[1]ReactionTypes!$I$3:$I$18,[1]ReactionTypes!$J$3:$J$18)</f>
        <v>positive</v>
      </c>
      <c r="H536">
        <f>_xlfn.XLOOKUP(content[[#This Row],[Reaction Type]],[1]ReactionTypes!$I$3:$I$18,[1]ReactionTypes!$K$3:$K$18)</f>
        <v>70</v>
      </c>
    </row>
    <row r="537" spans="1:8" x14ac:dyDescent="0.25">
      <c r="A537">
        <v>557</v>
      </c>
      <c r="B537" t="s">
        <v>574</v>
      </c>
      <c r="C537" t="s">
        <v>39</v>
      </c>
      <c r="D537" t="s">
        <v>19</v>
      </c>
      <c r="E537" t="str" cm="1">
        <f t="array" ref="E537">_xlfn.XLOOKUP(content[[#This Row],[Column1]],[1]!Reactions[Column1],[1]!Reactions[Reaction Type],[1]!Reactions[Datetime])</f>
        <v>adore</v>
      </c>
      <c r="F537" s="1">
        <f>_xlfn.XLOOKUP(content[[#This Row],[Column1]],[1]!Reactions[Column1],[1]!Reactions[Datetime])</f>
        <v>44301.710416666669</v>
      </c>
      <c r="G537" t="str">
        <f>_xlfn.XLOOKUP(content[[#This Row],[Reaction Type]],[1]ReactionTypes!$I$3:$I$18,[1]ReactionTypes!$J$3:$J$18)</f>
        <v>positive</v>
      </c>
      <c r="H537">
        <f>_xlfn.XLOOKUP(content[[#This Row],[Reaction Type]],[1]ReactionTypes!$I$3:$I$18,[1]ReactionTypes!$K$3:$K$18)</f>
        <v>72</v>
      </c>
    </row>
    <row r="538" spans="1:8" x14ac:dyDescent="0.25">
      <c r="A538">
        <v>558</v>
      </c>
      <c r="B538" t="s">
        <v>575</v>
      </c>
      <c r="C538" t="s">
        <v>24</v>
      </c>
      <c r="D538" t="s">
        <v>31</v>
      </c>
      <c r="E538" t="str" cm="1">
        <f t="array" ref="E538">_xlfn.XLOOKUP(content[[#This Row],[Column1]],[1]!Reactions[Column1],[1]!Reactions[Reaction Type],[1]!Reactions[Datetime])</f>
        <v>want</v>
      </c>
      <c r="F538" s="1">
        <f>_xlfn.XLOOKUP(content[[#This Row],[Column1]],[1]!Reactions[Column1],[1]!Reactions[Datetime])</f>
        <v>44339.681944444441</v>
      </c>
      <c r="G538" t="str">
        <f>_xlfn.XLOOKUP(content[[#This Row],[Reaction Type]],[1]ReactionTypes!$I$3:$I$18,[1]ReactionTypes!$J$3:$J$18)</f>
        <v>positive</v>
      </c>
      <c r="H538">
        <f>_xlfn.XLOOKUP(content[[#This Row],[Reaction Type]],[1]ReactionTypes!$I$3:$I$18,[1]ReactionTypes!$K$3:$K$18)</f>
        <v>70</v>
      </c>
    </row>
    <row r="539" spans="1:8" x14ac:dyDescent="0.25">
      <c r="A539">
        <v>559</v>
      </c>
      <c r="B539" t="s">
        <v>576</v>
      </c>
      <c r="C539" t="s">
        <v>10</v>
      </c>
      <c r="D539" t="s">
        <v>34</v>
      </c>
      <c r="E539" t="str" cm="1">
        <f t="array" ref="E539">_xlfn.XLOOKUP(content[[#This Row],[Column1]],[1]!Reactions[Column1],[1]!Reactions[Reaction Type],[1]!Reactions[Datetime])</f>
        <v>dislike</v>
      </c>
      <c r="F539" s="1">
        <f>_xlfn.XLOOKUP(content[[#This Row],[Column1]],[1]!Reactions[Column1],[1]!Reactions[Datetime])</f>
        <v>44107.573611111111</v>
      </c>
      <c r="G539" t="str">
        <f>_xlfn.XLOOKUP(content[[#This Row],[Reaction Type]],[1]ReactionTypes!$I$3:$I$18,[1]ReactionTypes!$J$3:$J$18)</f>
        <v>negative</v>
      </c>
      <c r="H539">
        <f>_xlfn.XLOOKUP(content[[#This Row],[Reaction Type]],[1]ReactionTypes!$I$3:$I$18,[1]ReactionTypes!$K$3:$K$18)</f>
        <v>10</v>
      </c>
    </row>
    <row r="540" spans="1:8" x14ac:dyDescent="0.25">
      <c r="A540">
        <v>560</v>
      </c>
      <c r="B540" t="s">
        <v>577</v>
      </c>
      <c r="C540" t="s">
        <v>24</v>
      </c>
      <c r="D540" t="s">
        <v>578</v>
      </c>
      <c r="E540" t="str" cm="1">
        <f t="array" ref="E540">_xlfn.XLOOKUP(content[[#This Row],[Column1]],[1]!Reactions[Column1],[1]!Reactions[Reaction Type],[1]!Reactions[Datetime])</f>
        <v>like</v>
      </c>
      <c r="F540" s="1">
        <f>_xlfn.XLOOKUP(content[[#This Row],[Column1]],[1]!Reactions[Column1],[1]!Reactions[Datetime])</f>
        <v>44052.331944444442</v>
      </c>
      <c r="G540" t="str">
        <f>_xlfn.XLOOKUP(content[[#This Row],[Reaction Type]],[1]ReactionTypes!$I$3:$I$18,[1]ReactionTypes!$J$3:$J$18)</f>
        <v>positive</v>
      </c>
      <c r="H540">
        <f>_xlfn.XLOOKUP(content[[#This Row],[Reaction Type]],[1]ReactionTypes!$I$3:$I$18,[1]ReactionTypes!$K$3:$K$18)</f>
        <v>50</v>
      </c>
    </row>
    <row r="541" spans="1:8" x14ac:dyDescent="0.25">
      <c r="A541">
        <v>561</v>
      </c>
      <c r="B541" t="s">
        <v>579</v>
      </c>
      <c r="C541" t="s">
        <v>10</v>
      </c>
      <c r="D541" t="s">
        <v>35</v>
      </c>
      <c r="E541" t="str" cm="1">
        <f t="array" ref="E541">_xlfn.XLOOKUP(content[[#This Row],[Column1]],[1]!Reactions[Column1],[1]!Reactions[Reaction Type],[1]!Reactions[Datetime])</f>
        <v>want</v>
      </c>
      <c r="F541" s="1">
        <f>_xlfn.XLOOKUP(content[[#This Row],[Column1]],[1]!Reactions[Column1],[1]!Reactions[Datetime])</f>
        <v>44181.06527777778</v>
      </c>
      <c r="G541" t="str">
        <f>_xlfn.XLOOKUP(content[[#This Row],[Reaction Type]],[1]ReactionTypes!$I$3:$I$18,[1]ReactionTypes!$J$3:$J$18)</f>
        <v>positive</v>
      </c>
      <c r="H541">
        <f>_xlfn.XLOOKUP(content[[#This Row],[Reaction Type]],[1]ReactionTypes!$I$3:$I$18,[1]ReactionTypes!$K$3:$K$18)</f>
        <v>70</v>
      </c>
    </row>
    <row r="542" spans="1:8" x14ac:dyDescent="0.25">
      <c r="A542">
        <v>562</v>
      </c>
      <c r="B542" t="s">
        <v>580</v>
      </c>
      <c r="C542" t="s">
        <v>39</v>
      </c>
      <c r="D542" t="s">
        <v>18</v>
      </c>
      <c r="E542" t="str" cm="1">
        <f t="array" ref="E542">_xlfn.XLOOKUP(content[[#This Row],[Column1]],[1]!Reactions[Column1],[1]!Reactions[Reaction Type],[1]!Reactions[Datetime])</f>
        <v>super love</v>
      </c>
      <c r="F542" s="1">
        <f>_xlfn.XLOOKUP(content[[#This Row],[Column1]],[1]!Reactions[Column1],[1]!Reactions[Datetime])</f>
        <v>44314.390972222223</v>
      </c>
      <c r="G542" t="str">
        <f>_xlfn.XLOOKUP(content[[#This Row],[Reaction Type]],[1]ReactionTypes!$I$3:$I$18,[1]ReactionTypes!$J$3:$J$18)</f>
        <v>positive</v>
      </c>
      <c r="H542">
        <f>_xlfn.XLOOKUP(content[[#This Row],[Reaction Type]],[1]ReactionTypes!$I$3:$I$18,[1]ReactionTypes!$K$3:$K$18)</f>
        <v>75</v>
      </c>
    </row>
    <row r="543" spans="1:8" x14ac:dyDescent="0.25">
      <c r="A543">
        <v>563</v>
      </c>
      <c r="B543" t="s">
        <v>581</v>
      </c>
      <c r="C543" t="s">
        <v>24</v>
      </c>
      <c r="D543" t="s">
        <v>18</v>
      </c>
      <c r="E543" t="str" cm="1">
        <f t="array" ref="E543">_xlfn.XLOOKUP(content[[#This Row],[Column1]],[1]!Reactions[Column1],[1]!Reactions[Reaction Type],[1]!Reactions[Datetime])</f>
        <v>scared</v>
      </c>
      <c r="F543" s="1">
        <f>_xlfn.XLOOKUP(content[[#This Row],[Column1]],[1]!Reactions[Column1],[1]!Reactions[Datetime])</f>
        <v>44286.042361111111</v>
      </c>
      <c r="G543" t="str">
        <f>_xlfn.XLOOKUP(content[[#This Row],[Reaction Type]],[1]ReactionTypes!$I$3:$I$18,[1]ReactionTypes!$J$3:$J$18)</f>
        <v>negative</v>
      </c>
      <c r="H543">
        <f>_xlfn.XLOOKUP(content[[#This Row],[Reaction Type]],[1]ReactionTypes!$I$3:$I$18,[1]ReactionTypes!$K$3:$K$18)</f>
        <v>15</v>
      </c>
    </row>
    <row r="544" spans="1:8" x14ac:dyDescent="0.25">
      <c r="A544">
        <v>564</v>
      </c>
      <c r="B544" t="s">
        <v>582</v>
      </c>
      <c r="C544" t="s">
        <v>39</v>
      </c>
      <c r="D544" t="s">
        <v>47</v>
      </c>
      <c r="E544" t="str" cm="1">
        <f t="array" ref="E544">_xlfn.XLOOKUP(content[[#This Row],[Column1]],[1]!Reactions[Column1],[1]!Reactions[Reaction Type],[1]!Reactions[Datetime])</f>
        <v>cherish</v>
      </c>
      <c r="F544" s="1">
        <f>_xlfn.XLOOKUP(content[[#This Row],[Column1]],[1]!Reactions[Column1],[1]!Reactions[Datetime])</f>
        <v>44267.029166666667</v>
      </c>
      <c r="G544" t="str">
        <f>_xlfn.XLOOKUP(content[[#This Row],[Reaction Type]],[1]ReactionTypes!$I$3:$I$18,[1]ReactionTypes!$J$3:$J$18)</f>
        <v>positive</v>
      </c>
      <c r="H544">
        <f>_xlfn.XLOOKUP(content[[#This Row],[Reaction Type]],[1]ReactionTypes!$I$3:$I$18,[1]ReactionTypes!$K$3:$K$18)</f>
        <v>70</v>
      </c>
    </row>
    <row r="545" spans="1:8" x14ac:dyDescent="0.25">
      <c r="A545">
        <v>565</v>
      </c>
      <c r="B545" t="s">
        <v>583</v>
      </c>
      <c r="C545" t="s">
        <v>21</v>
      </c>
      <c r="D545" t="s">
        <v>32</v>
      </c>
      <c r="E545" t="str" cm="1">
        <f t="array" ref="E545">_xlfn.XLOOKUP(content[[#This Row],[Column1]],[1]!Reactions[Column1],[1]!Reactions[Reaction Type],[1]!Reactions[Datetime])</f>
        <v>disgust</v>
      </c>
      <c r="F545" s="1">
        <f>_xlfn.XLOOKUP(content[[#This Row],[Column1]],[1]!Reactions[Column1],[1]!Reactions[Datetime])</f>
        <v>44286.011111111111</v>
      </c>
      <c r="G545" t="str">
        <f>_xlfn.XLOOKUP(content[[#This Row],[Reaction Type]],[1]ReactionTypes!$I$3:$I$18,[1]ReactionTypes!$J$3:$J$18)</f>
        <v>negative</v>
      </c>
      <c r="H545">
        <f>_xlfn.XLOOKUP(content[[#This Row],[Reaction Type]],[1]ReactionTypes!$I$3:$I$18,[1]ReactionTypes!$K$3:$K$18)</f>
        <v>0</v>
      </c>
    </row>
    <row r="546" spans="1:8" x14ac:dyDescent="0.25">
      <c r="A546">
        <v>566</v>
      </c>
      <c r="B546" t="s">
        <v>584</v>
      </c>
      <c r="C546" t="s">
        <v>39</v>
      </c>
      <c r="D546" t="s">
        <v>19</v>
      </c>
      <c r="E546" t="str" cm="1">
        <f t="array" ref="E546">_xlfn.XLOOKUP(content[[#This Row],[Column1]],[1]!Reactions[Column1],[1]!Reactions[Reaction Type],[1]!Reactions[Datetime])</f>
        <v>love</v>
      </c>
      <c r="F546" s="1">
        <f>_xlfn.XLOOKUP(content[[#This Row],[Column1]],[1]!Reactions[Column1],[1]!Reactions[Datetime])</f>
        <v>44363.009027777778</v>
      </c>
      <c r="G546" t="str">
        <f>_xlfn.XLOOKUP(content[[#This Row],[Reaction Type]],[1]ReactionTypes!$I$3:$I$18,[1]ReactionTypes!$J$3:$J$18)</f>
        <v>positive</v>
      </c>
      <c r="H546">
        <f>_xlfn.XLOOKUP(content[[#This Row],[Reaction Type]],[1]ReactionTypes!$I$3:$I$18,[1]ReactionTypes!$K$3:$K$18)</f>
        <v>65</v>
      </c>
    </row>
    <row r="547" spans="1:8" x14ac:dyDescent="0.25">
      <c r="A547">
        <v>567</v>
      </c>
      <c r="B547" t="s">
        <v>585</v>
      </c>
      <c r="C547" t="s">
        <v>10</v>
      </c>
      <c r="D547" t="s">
        <v>42</v>
      </c>
      <c r="E547" t="str" cm="1">
        <f t="array" ref="E547">_xlfn.XLOOKUP(content[[#This Row],[Column1]],[1]!Reactions[Column1],[1]!Reactions[Reaction Type],[1]!Reactions[Datetime])</f>
        <v>like</v>
      </c>
      <c r="F547" s="1">
        <f>_xlfn.XLOOKUP(content[[#This Row],[Column1]],[1]!Reactions[Column1],[1]!Reactions[Datetime])</f>
        <v>44350.53125</v>
      </c>
      <c r="G547" t="str">
        <f>_xlfn.XLOOKUP(content[[#This Row],[Reaction Type]],[1]ReactionTypes!$I$3:$I$18,[1]ReactionTypes!$J$3:$J$18)</f>
        <v>positive</v>
      </c>
      <c r="H547">
        <f>_xlfn.XLOOKUP(content[[#This Row],[Reaction Type]],[1]ReactionTypes!$I$3:$I$18,[1]ReactionTypes!$K$3:$K$18)</f>
        <v>50</v>
      </c>
    </row>
    <row r="548" spans="1:8" x14ac:dyDescent="0.25">
      <c r="A548">
        <v>568</v>
      </c>
      <c r="B548" t="s">
        <v>586</v>
      </c>
      <c r="C548" t="s">
        <v>21</v>
      </c>
      <c r="D548" t="s">
        <v>42</v>
      </c>
      <c r="E548" t="str" cm="1">
        <f t="array" ref="E548">_xlfn.XLOOKUP(content[[#This Row],[Column1]],[1]!Reactions[Column1],[1]!Reactions[Reaction Type],[1]!Reactions[Datetime])</f>
        <v>dislike</v>
      </c>
      <c r="F548" s="1">
        <f>_xlfn.XLOOKUP(content[[#This Row],[Column1]],[1]!Reactions[Column1],[1]!Reactions[Datetime])</f>
        <v>44305.21597222222</v>
      </c>
      <c r="G548" t="str">
        <f>_xlfn.XLOOKUP(content[[#This Row],[Reaction Type]],[1]ReactionTypes!$I$3:$I$18,[1]ReactionTypes!$J$3:$J$18)</f>
        <v>negative</v>
      </c>
      <c r="H548">
        <f>_xlfn.XLOOKUP(content[[#This Row],[Reaction Type]],[1]ReactionTypes!$I$3:$I$18,[1]ReactionTypes!$K$3:$K$18)</f>
        <v>10</v>
      </c>
    </row>
    <row r="549" spans="1:8" x14ac:dyDescent="0.25">
      <c r="A549">
        <v>569</v>
      </c>
      <c r="B549" t="s">
        <v>587</v>
      </c>
      <c r="C549" t="s">
        <v>10</v>
      </c>
      <c r="D549" t="s">
        <v>37</v>
      </c>
      <c r="E549" t="str" cm="1">
        <f t="array" ref="E549">_xlfn.XLOOKUP(content[[#This Row],[Column1]],[1]!Reactions[Column1],[1]!Reactions[Reaction Type],[1]!Reactions[Datetime])</f>
        <v>heart</v>
      </c>
      <c r="F549" s="1">
        <f>_xlfn.XLOOKUP(content[[#This Row],[Column1]],[1]!Reactions[Column1],[1]!Reactions[Datetime])</f>
        <v>44280.934027777781</v>
      </c>
      <c r="G549" t="str">
        <f>_xlfn.XLOOKUP(content[[#This Row],[Reaction Type]],[1]ReactionTypes!$I$3:$I$18,[1]ReactionTypes!$J$3:$J$18)</f>
        <v>positive</v>
      </c>
      <c r="H549">
        <f>_xlfn.XLOOKUP(content[[#This Row],[Reaction Type]],[1]ReactionTypes!$I$3:$I$18,[1]ReactionTypes!$K$3:$K$18)</f>
        <v>60</v>
      </c>
    </row>
    <row r="550" spans="1:8" x14ac:dyDescent="0.25">
      <c r="A550">
        <v>570</v>
      </c>
      <c r="B550" t="s">
        <v>588</v>
      </c>
      <c r="C550" t="s">
        <v>10</v>
      </c>
      <c r="D550" t="s">
        <v>18</v>
      </c>
      <c r="E550" t="str" cm="1">
        <f t="array" ref="E550">_xlfn.XLOOKUP(content[[#This Row],[Column1]],[1]!Reactions[Column1],[1]!Reactions[Reaction Type],[1]!Reactions[Datetime])</f>
        <v>indifferent</v>
      </c>
      <c r="F550" s="1">
        <f>_xlfn.XLOOKUP(content[[#This Row],[Column1]],[1]!Reactions[Column1],[1]!Reactions[Datetime])</f>
        <v>44169.693055555559</v>
      </c>
      <c r="G550" t="str">
        <f>_xlfn.XLOOKUP(content[[#This Row],[Reaction Type]],[1]ReactionTypes!$I$3:$I$18,[1]ReactionTypes!$J$3:$J$18)</f>
        <v>neutral</v>
      </c>
      <c r="H550">
        <f>_xlfn.XLOOKUP(content[[#This Row],[Reaction Type]],[1]ReactionTypes!$I$3:$I$18,[1]ReactionTypes!$K$3:$K$18)</f>
        <v>20</v>
      </c>
    </row>
    <row r="551" spans="1:8" x14ac:dyDescent="0.25">
      <c r="A551">
        <v>571</v>
      </c>
      <c r="B551" t="s">
        <v>589</v>
      </c>
      <c r="C551" t="s">
        <v>21</v>
      </c>
      <c r="D551" t="s">
        <v>26</v>
      </c>
      <c r="E551" t="str" cm="1">
        <f t="array" ref="E551">_xlfn.XLOOKUP(content[[#This Row],[Column1]],[1]!Reactions[Column1],[1]!Reactions[Reaction Type],[1]!Reactions[Datetime])</f>
        <v>interested</v>
      </c>
      <c r="F551" s="1">
        <f>_xlfn.XLOOKUP(content[[#This Row],[Column1]],[1]!Reactions[Column1],[1]!Reactions[Datetime])</f>
        <v>44182.28402777778</v>
      </c>
      <c r="G551" t="str">
        <f>_xlfn.XLOOKUP(content[[#This Row],[Reaction Type]],[1]ReactionTypes!$I$3:$I$18,[1]ReactionTypes!$J$3:$J$18)</f>
        <v>positive</v>
      </c>
      <c r="H551">
        <f>_xlfn.XLOOKUP(content[[#This Row],[Reaction Type]],[1]ReactionTypes!$I$3:$I$18,[1]ReactionTypes!$K$3:$K$18)</f>
        <v>30</v>
      </c>
    </row>
    <row r="552" spans="1:8" x14ac:dyDescent="0.25">
      <c r="A552">
        <v>572</v>
      </c>
      <c r="B552" t="s">
        <v>590</v>
      </c>
      <c r="C552" t="s">
        <v>10</v>
      </c>
      <c r="D552" t="s">
        <v>47</v>
      </c>
      <c r="E552" t="str" cm="1">
        <f t="array" ref="E552">_xlfn.XLOOKUP(content[[#This Row],[Column1]],[1]!Reactions[Column1],[1]!Reactions[Reaction Type],[1]!Reactions[Datetime])</f>
        <v>interested</v>
      </c>
      <c r="F552" s="1">
        <f>_xlfn.XLOOKUP(content[[#This Row],[Column1]],[1]!Reactions[Column1],[1]!Reactions[Datetime])</f>
        <v>44034.709027777775</v>
      </c>
      <c r="G552" t="str">
        <f>_xlfn.XLOOKUP(content[[#This Row],[Reaction Type]],[1]ReactionTypes!$I$3:$I$18,[1]ReactionTypes!$J$3:$J$18)</f>
        <v>positive</v>
      </c>
      <c r="H552">
        <f>_xlfn.XLOOKUP(content[[#This Row],[Reaction Type]],[1]ReactionTypes!$I$3:$I$18,[1]ReactionTypes!$K$3:$K$18)</f>
        <v>30</v>
      </c>
    </row>
    <row r="553" spans="1:8" x14ac:dyDescent="0.25">
      <c r="A553">
        <v>574</v>
      </c>
      <c r="B553" t="s">
        <v>591</v>
      </c>
      <c r="C553" t="s">
        <v>24</v>
      </c>
      <c r="D553" t="s">
        <v>34</v>
      </c>
      <c r="E553" t="str" cm="1">
        <f t="array" ref="E553">_xlfn.XLOOKUP(content[[#This Row],[Column1]],[1]!Reactions[Column1],[1]!Reactions[Reaction Type],[1]!Reactions[Datetime])</f>
        <v>want</v>
      </c>
      <c r="F553" s="1">
        <f>_xlfn.XLOOKUP(content[[#This Row],[Column1]],[1]!Reactions[Column1],[1]!Reactions[Datetime])</f>
        <v>44085.800694444442</v>
      </c>
      <c r="G553" t="str">
        <f>_xlfn.XLOOKUP(content[[#This Row],[Reaction Type]],[1]ReactionTypes!$I$3:$I$18,[1]ReactionTypes!$J$3:$J$18)</f>
        <v>positive</v>
      </c>
      <c r="H553">
        <f>_xlfn.XLOOKUP(content[[#This Row],[Reaction Type]],[1]ReactionTypes!$I$3:$I$18,[1]ReactionTypes!$K$3:$K$18)</f>
        <v>70</v>
      </c>
    </row>
    <row r="554" spans="1:8" x14ac:dyDescent="0.25">
      <c r="A554">
        <v>575</v>
      </c>
      <c r="B554" t="s">
        <v>592</v>
      </c>
      <c r="C554" t="s">
        <v>10</v>
      </c>
      <c r="D554" t="s">
        <v>25</v>
      </c>
      <c r="E554" t="str" cm="1">
        <f t="array" ref="E554">_xlfn.XLOOKUP(content[[#This Row],[Column1]],[1]!Reactions[Column1],[1]!Reactions[Reaction Type],[1]!Reactions[Datetime])</f>
        <v>super love</v>
      </c>
      <c r="F554" s="1">
        <f>_xlfn.XLOOKUP(content[[#This Row],[Column1]],[1]!Reactions[Column1],[1]!Reactions[Datetime])</f>
        <v>44316.390277777777</v>
      </c>
      <c r="G554" t="str">
        <f>_xlfn.XLOOKUP(content[[#This Row],[Reaction Type]],[1]ReactionTypes!$I$3:$I$18,[1]ReactionTypes!$J$3:$J$18)</f>
        <v>positive</v>
      </c>
      <c r="H554">
        <f>_xlfn.XLOOKUP(content[[#This Row],[Reaction Type]],[1]ReactionTypes!$I$3:$I$18,[1]ReactionTypes!$K$3:$K$18)</f>
        <v>75</v>
      </c>
    </row>
    <row r="555" spans="1:8" x14ac:dyDescent="0.25">
      <c r="A555">
        <v>576</v>
      </c>
      <c r="B555" t="s">
        <v>593</v>
      </c>
      <c r="C555" t="s">
        <v>39</v>
      </c>
      <c r="D555" t="s">
        <v>42</v>
      </c>
      <c r="E555" t="str" cm="1">
        <f t="array" ref="E555">_xlfn.XLOOKUP(content[[#This Row],[Column1]],[1]!Reactions[Column1],[1]!Reactions[Reaction Type],[1]!Reactions[Datetime])</f>
        <v>scared</v>
      </c>
      <c r="F555" s="1">
        <f>_xlfn.XLOOKUP(content[[#This Row],[Column1]],[1]!Reactions[Column1],[1]!Reactions[Datetime])</f>
        <v>44178.631944444445</v>
      </c>
      <c r="G555" t="str">
        <f>_xlfn.XLOOKUP(content[[#This Row],[Reaction Type]],[1]ReactionTypes!$I$3:$I$18,[1]ReactionTypes!$J$3:$J$18)</f>
        <v>negative</v>
      </c>
      <c r="H555">
        <f>_xlfn.XLOOKUP(content[[#This Row],[Reaction Type]],[1]ReactionTypes!$I$3:$I$18,[1]ReactionTypes!$K$3:$K$18)</f>
        <v>15</v>
      </c>
    </row>
    <row r="556" spans="1:8" x14ac:dyDescent="0.25">
      <c r="A556">
        <v>577</v>
      </c>
      <c r="B556" t="s">
        <v>594</v>
      </c>
      <c r="C556" t="s">
        <v>39</v>
      </c>
      <c r="D556" t="s">
        <v>35</v>
      </c>
      <c r="E556" t="str" cm="1">
        <f t="array" ref="E556">_xlfn.XLOOKUP(content[[#This Row],[Column1]],[1]!Reactions[Column1],[1]!Reactions[Reaction Type],[1]!Reactions[Datetime])</f>
        <v>love</v>
      </c>
      <c r="F556" s="1">
        <f>_xlfn.XLOOKUP(content[[#This Row],[Column1]],[1]!Reactions[Column1],[1]!Reactions[Datetime])</f>
        <v>44283.722222222219</v>
      </c>
      <c r="G556" t="str">
        <f>_xlfn.XLOOKUP(content[[#This Row],[Reaction Type]],[1]ReactionTypes!$I$3:$I$18,[1]ReactionTypes!$J$3:$J$18)</f>
        <v>positive</v>
      </c>
      <c r="H556">
        <f>_xlfn.XLOOKUP(content[[#This Row],[Reaction Type]],[1]ReactionTypes!$I$3:$I$18,[1]ReactionTypes!$K$3:$K$18)</f>
        <v>65</v>
      </c>
    </row>
    <row r="557" spans="1:8" x14ac:dyDescent="0.25">
      <c r="A557">
        <v>578</v>
      </c>
      <c r="B557" t="s">
        <v>595</v>
      </c>
      <c r="C557" t="s">
        <v>21</v>
      </c>
      <c r="D557" t="s">
        <v>26</v>
      </c>
      <c r="E557" t="str" cm="1">
        <f t="array" ref="E557">_xlfn.XLOOKUP(content[[#This Row],[Column1]],[1]!Reactions[Column1],[1]!Reactions[Reaction Type],[1]!Reactions[Datetime])</f>
        <v>hate</v>
      </c>
      <c r="F557" s="1">
        <f>_xlfn.XLOOKUP(content[[#This Row],[Column1]],[1]!Reactions[Column1],[1]!Reactions[Datetime])</f>
        <v>44278.561111111114</v>
      </c>
      <c r="G557" t="str">
        <f>_xlfn.XLOOKUP(content[[#This Row],[Reaction Type]],[1]ReactionTypes!$I$3:$I$18,[1]ReactionTypes!$J$3:$J$18)</f>
        <v>negative</v>
      </c>
      <c r="H557">
        <f>_xlfn.XLOOKUP(content[[#This Row],[Reaction Type]],[1]ReactionTypes!$I$3:$I$18,[1]ReactionTypes!$K$3:$K$18)</f>
        <v>5</v>
      </c>
    </row>
    <row r="558" spans="1:8" x14ac:dyDescent="0.25">
      <c r="A558">
        <v>579</v>
      </c>
      <c r="B558" t="s">
        <v>596</v>
      </c>
      <c r="C558" t="s">
        <v>24</v>
      </c>
      <c r="D558" t="s">
        <v>11</v>
      </c>
      <c r="E558" t="str" cm="1">
        <f t="array" ref="E558">_xlfn.XLOOKUP(content[[#This Row],[Column1]],[1]!Reactions[Column1],[1]!Reactions[Reaction Type],[1]!Reactions[Datetime])</f>
        <v>cherish</v>
      </c>
      <c r="F558" s="1">
        <f>_xlfn.XLOOKUP(content[[#This Row],[Column1]],[1]!Reactions[Column1],[1]!Reactions[Datetime])</f>
        <v>44044.095833333333</v>
      </c>
      <c r="G558" t="str">
        <f>_xlfn.XLOOKUP(content[[#This Row],[Reaction Type]],[1]ReactionTypes!$I$3:$I$18,[1]ReactionTypes!$J$3:$J$18)</f>
        <v>positive</v>
      </c>
      <c r="H558">
        <f>_xlfn.XLOOKUP(content[[#This Row],[Reaction Type]],[1]ReactionTypes!$I$3:$I$18,[1]ReactionTypes!$K$3:$K$18)</f>
        <v>70</v>
      </c>
    </row>
    <row r="559" spans="1:8" x14ac:dyDescent="0.25">
      <c r="A559">
        <v>580</v>
      </c>
      <c r="B559" t="s">
        <v>597</v>
      </c>
      <c r="C559" t="s">
        <v>10</v>
      </c>
      <c r="D559" t="s">
        <v>37</v>
      </c>
      <c r="E559" t="str" cm="1">
        <f t="array" ref="E559">_xlfn.XLOOKUP(content[[#This Row],[Column1]],[1]!Reactions[Column1],[1]!Reactions[Reaction Type],[1]!Reactions[Datetime])</f>
        <v>adore</v>
      </c>
      <c r="F559" s="1">
        <f>_xlfn.XLOOKUP(content[[#This Row],[Column1]],[1]!Reactions[Column1],[1]!Reactions[Datetime])</f>
        <v>44318.071527777778</v>
      </c>
      <c r="G559" t="str">
        <f>_xlfn.XLOOKUP(content[[#This Row],[Reaction Type]],[1]ReactionTypes!$I$3:$I$18,[1]ReactionTypes!$J$3:$J$18)</f>
        <v>positive</v>
      </c>
      <c r="H559">
        <f>_xlfn.XLOOKUP(content[[#This Row],[Reaction Type]],[1]ReactionTypes!$I$3:$I$18,[1]ReactionTypes!$K$3:$K$18)</f>
        <v>72</v>
      </c>
    </row>
    <row r="560" spans="1:8" x14ac:dyDescent="0.25">
      <c r="A560">
        <v>581</v>
      </c>
      <c r="B560" t="s">
        <v>598</v>
      </c>
      <c r="C560" t="s">
        <v>21</v>
      </c>
      <c r="D560" t="s">
        <v>25</v>
      </c>
      <c r="E560" t="str" cm="1">
        <f t="array" ref="E560">_xlfn.XLOOKUP(content[[#This Row],[Column1]],[1]!Reactions[Column1],[1]!Reactions[Reaction Type],[1]!Reactions[Datetime])</f>
        <v>love</v>
      </c>
      <c r="F560" s="1">
        <f>_xlfn.XLOOKUP(content[[#This Row],[Column1]],[1]!Reactions[Column1],[1]!Reactions[Datetime])</f>
        <v>44356.522916666669</v>
      </c>
      <c r="G560" t="str">
        <f>_xlfn.XLOOKUP(content[[#This Row],[Reaction Type]],[1]ReactionTypes!$I$3:$I$18,[1]ReactionTypes!$J$3:$J$18)</f>
        <v>positive</v>
      </c>
      <c r="H560">
        <f>_xlfn.XLOOKUP(content[[#This Row],[Reaction Type]],[1]ReactionTypes!$I$3:$I$18,[1]ReactionTypes!$K$3:$K$18)</f>
        <v>65</v>
      </c>
    </row>
    <row r="561" spans="1:8" x14ac:dyDescent="0.25">
      <c r="A561">
        <v>582</v>
      </c>
      <c r="B561" t="s">
        <v>599</v>
      </c>
      <c r="C561" t="s">
        <v>10</v>
      </c>
      <c r="D561" t="s">
        <v>22</v>
      </c>
      <c r="E561" t="str" cm="1">
        <f t="array" ref="E561">_xlfn.XLOOKUP(content[[#This Row],[Column1]],[1]!Reactions[Column1],[1]!Reactions[Reaction Type],[1]!Reactions[Datetime])</f>
        <v>dislike</v>
      </c>
      <c r="F561" s="1">
        <f>_xlfn.XLOOKUP(content[[#This Row],[Column1]],[1]!Reactions[Column1],[1]!Reactions[Datetime])</f>
        <v>44070.271527777775</v>
      </c>
      <c r="G561" t="str">
        <f>_xlfn.XLOOKUP(content[[#This Row],[Reaction Type]],[1]ReactionTypes!$I$3:$I$18,[1]ReactionTypes!$J$3:$J$18)</f>
        <v>negative</v>
      </c>
      <c r="H561">
        <f>_xlfn.XLOOKUP(content[[#This Row],[Reaction Type]],[1]ReactionTypes!$I$3:$I$18,[1]ReactionTypes!$K$3:$K$18)</f>
        <v>10</v>
      </c>
    </row>
    <row r="562" spans="1:8" x14ac:dyDescent="0.25">
      <c r="A562">
        <v>583</v>
      </c>
      <c r="B562" t="s">
        <v>600</v>
      </c>
      <c r="C562" t="s">
        <v>21</v>
      </c>
      <c r="D562" t="s">
        <v>32</v>
      </c>
      <c r="E562" t="str" cm="1">
        <f t="array" ref="E562">_xlfn.XLOOKUP(content[[#This Row],[Column1]],[1]!Reactions[Column1],[1]!Reactions[Reaction Type],[1]!Reactions[Datetime])</f>
        <v>intrigued</v>
      </c>
      <c r="F562" s="1">
        <f>_xlfn.XLOOKUP(content[[#This Row],[Column1]],[1]!Reactions[Column1],[1]!Reactions[Datetime])</f>
        <v>44298.681944444441</v>
      </c>
      <c r="G562" t="str">
        <f>_xlfn.XLOOKUP(content[[#This Row],[Reaction Type]],[1]ReactionTypes!$I$3:$I$18,[1]ReactionTypes!$J$3:$J$18)</f>
        <v>positive</v>
      </c>
      <c r="H562">
        <f>_xlfn.XLOOKUP(content[[#This Row],[Reaction Type]],[1]ReactionTypes!$I$3:$I$18,[1]ReactionTypes!$K$3:$K$18)</f>
        <v>45</v>
      </c>
    </row>
    <row r="563" spans="1:8" x14ac:dyDescent="0.25">
      <c r="A563">
        <v>584</v>
      </c>
      <c r="B563" t="s">
        <v>601</v>
      </c>
      <c r="C563" t="s">
        <v>39</v>
      </c>
      <c r="D563" t="s">
        <v>22</v>
      </c>
      <c r="E563" t="str" cm="1">
        <f t="array" ref="E563">_xlfn.XLOOKUP(content[[#This Row],[Column1]],[1]!Reactions[Column1],[1]!Reactions[Reaction Type],[1]!Reactions[Datetime])</f>
        <v>adore</v>
      </c>
      <c r="F563" s="1">
        <f>_xlfn.XLOOKUP(content[[#This Row],[Column1]],[1]!Reactions[Column1],[1]!Reactions[Datetime])</f>
        <v>44018.787499999999</v>
      </c>
      <c r="G563" t="str">
        <f>_xlfn.XLOOKUP(content[[#This Row],[Reaction Type]],[1]ReactionTypes!$I$3:$I$18,[1]ReactionTypes!$J$3:$J$18)</f>
        <v>positive</v>
      </c>
      <c r="H563">
        <f>_xlfn.XLOOKUP(content[[#This Row],[Reaction Type]],[1]ReactionTypes!$I$3:$I$18,[1]ReactionTypes!$K$3:$K$18)</f>
        <v>72</v>
      </c>
    </row>
    <row r="564" spans="1:8" x14ac:dyDescent="0.25">
      <c r="A564">
        <v>585</v>
      </c>
      <c r="B564" t="s">
        <v>602</v>
      </c>
      <c r="C564" t="s">
        <v>24</v>
      </c>
      <c r="D564" t="s">
        <v>31</v>
      </c>
      <c r="E564" t="str" cm="1">
        <f t="array" ref="E564">_xlfn.XLOOKUP(content[[#This Row],[Column1]],[1]!Reactions[Column1],[1]!Reactions[Reaction Type],[1]!Reactions[Datetime])</f>
        <v>hate</v>
      </c>
      <c r="F564" s="1">
        <f>_xlfn.XLOOKUP(content[[#This Row],[Column1]],[1]!Reactions[Column1],[1]!Reactions[Datetime])</f>
        <v>44218.647222222222</v>
      </c>
      <c r="G564" t="str">
        <f>_xlfn.XLOOKUP(content[[#This Row],[Reaction Type]],[1]ReactionTypes!$I$3:$I$18,[1]ReactionTypes!$J$3:$J$18)</f>
        <v>negative</v>
      </c>
      <c r="H564">
        <f>_xlfn.XLOOKUP(content[[#This Row],[Reaction Type]],[1]ReactionTypes!$I$3:$I$18,[1]ReactionTypes!$K$3:$K$18)</f>
        <v>5</v>
      </c>
    </row>
    <row r="565" spans="1:8" x14ac:dyDescent="0.25">
      <c r="A565">
        <v>586</v>
      </c>
      <c r="B565" t="s">
        <v>603</v>
      </c>
      <c r="C565" t="s">
        <v>39</v>
      </c>
      <c r="D565" t="s">
        <v>19</v>
      </c>
      <c r="E565" t="str" cm="1">
        <f t="array" ref="E565">_xlfn.XLOOKUP(content[[#This Row],[Column1]],[1]!Reactions[Column1],[1]!Reactions[Reaction Type],[1]!Reactions[Datetime])</f>
        <v>hate</v>
      </c>
      <c r="F565" s="1">
        <f>_xlfn.XLOOKUP(content[[#This Row],[Column1]],[1]!Reactions[Column1],[1]!Reactions[Datetime])</f>
        <v>44340.23333333333</v>
      </c>
      <c r="G565" t="str">
        <f>_xlfn.XLOOKUP(content[[#This Row],[Reaction Type]],[1]ReactionTypes!$I$3:$I$18,[1]ReactionTypes!$J$3:$J$18)</f>
        <v>negative</v>
      </c>
      <c r="H565">
        <f>_xlfn.XLOOKUP(content[[#This Row],[Reaction Type]],[1]ReactionTypes!$I$3:$I$18,[1]ReactionTypes!$K$3:$K$18)</f>
        <v>5</v>
      </c>
    </row>
    <row r="566" spans="1:8" x14ac:dyDescent="0.25">
      <c r="A566">
        <v>587</v>
      </c>
      <c r="B566" t="s">
        <v>604</v>
      </c>
      <c r="C566" t="s">
        <v>10</v>
      </c>
      <c r="D566" t="s">
        <v>28</v>
      </c>
      <c r="E566" t="str" cm="1">
        <f t="array" ref="E566">_xlfn.XLOOKUP(content[[#This Row],[Column1]],[1]!Reactions[Column1],[1]!Reactions[Reaction Type],[1]!Reactions[Datetime])</f>
        <v>cherish</v>
      </c>
      <c r="F566" s="1">
        <f>_xlfn.XLOOKUP(content[[#This Row],[Column1]],[1]!Reactions[Column1],[1]!Reactions[Datetime])</f>
        <v>44358.400000000001</v>
      </c>
      <c r="G566" t="str">
        <f>_xlfn.XLOOKUP(content[[#This Row],[Reaction Type]],[1]ReactionTypes!$I$3:$I$18,[1]ReactionTypes!$J$3:$J$18)</f>
        <v>positive</v>
      </c>
      <c r="H566">
        <f>_xlfn.XLOOKUP(content[[#This Row],[Reaction Type]],[1]ReactionTypes!$I$3:$I$18,[1]ReactionTypes!$K$3:$K$18)</f>
        <v>70</v>
      </c>
    </row>
    <row r="567" spans="1:8" x14ac:dyDescent="0.25">
      <c r="A567">
        <v>588</v>
      </c>
      <c r="B567" t="s">
        <v>605</v>
      </c>
      <c r="C567" t="s">
        <v>39</v>
      </c>
      <c r="D567" t="s">
        <v>31</v>
      </c>
      <c r="E567" t="str" cm="1">
        <f t="array" ref="E567">_xlfn.XLOOKUP(content[[#This Row],[Column1]],[1]!Reactions[Column1],[1]!Reactions[Reaction Type],[1]!Reactions[Datetime])</f>
        <v>like</v>
      </c>
      <c r="F567" s="1">
        <f>_xlfn.XLOOKUP(content[[#This Row],[Column1]],[1]!Reactions[Column1],[1]!Reactions[Datetime])</f>
        <v>44313.65625</v>
      </c>
      <c r="G567" t="str">
        <f>_xlfn.XLOOKUP(content[[#This Row],[Reaction Type]],[1]ReactionTypes!$I$3:$I$18,[1]ReactionTypes!$J$3:$J$18)</f>
        <v>positive</v>
      </c>
      <c r="H567">
        <f>_xlfn.XLOOKUP(content[[#This Row],[Reaction Type]],[1]ReactionTypes!$I$3:$I$18,[1]ReactionTypes!$K$3:$K$18)</f>
        <v>50</v>
      </c>
    </row>
    <row r="568" spans="1:8" x14ac:dyDescent="0.25">
      <c r="A568">
        <v>589</v>
      </c>
      <c r="B568" t="s">
        <v>606</v>
      </c>
      <c r="C568" t="s">
        <v>39</v>
      </c>
      <c r="D568" t="s">
        <v>16</v>
      </c>
      <c r="E568" t="str" cm="1">
        <f t="array" ref="E568">_xlfn.XLOOKUP(content[[#This Row],[Column1]],[1]!Reactions[Column1],[1]!Reactions[Reaction Type],[1]!Reactions[Datetime])</f>
        <v>love</v>
      </c>
      <c r="F568" s="1">
        <f>_xlfn.XLOOKUP(content[[#This Row],[Column1]],[1]!Reactions[Column1],[1]!Reactions[Datetime])</f>
        <v>44261.862500000003</v>
      </c>
      <c r="G568" t="str">
        <f>_xlfn.XLOOKUP(content[[#This Row],[Reaction Type]],[1]ReactionTypes!$I$3:$I$18,[1]ReactionTypes!$J$3:$J$18)</f>
        <v>positive</v>
      </c>
      <c r="H568">
        <f>_xlfn.XLOOKUP(content[[#This Row],[Reaction Type]],[1]ReactionTypes!$I$3:$I$18,[1]ReactionTypes!$K$3:$K$18)</f>
        <v>65</v>
      </c>
    </row>
    <row r="569" spans="1:8" x14ac:dyDescent="0.25">
      <c r="A569">
        <v>590</v>
      </c>
      <c r="B569" t="s">
        <v>607</v>
      </c>
      <c r="C569" t="s">
        <v>39</v>
      </c>
      <c r="D569" t="s">
        <v>47</v>
      </c>
      <c r="E569" t="str" cm="1">
        <f t="array" ref="E569">_xlfn.XLOOKUP(content[[#This Row],[Column1]],[1]!Reactions[Column1],[1]!Reactions[Reaction Type],[1]!Reactions[Datetime])</f>
        <v>heart</v>
      </c>
      <c r="F569" s="1">
        <f>_xlfn.XLOOKUP(content[[#This Row],[Column1]],[1]!Reactions[Column1],[1]!Reactions[Datetime])</f>
        <v>44152.507638888892</v>
      </c>
      <c r="G569" t="str">
        <f>_xlfn.XLOOKUP(content[[#This Row],[Reaction Type]],[1]ReactionTypes!$I$3:$I$18,[1]ReactionTypes!$J$3:$J$18)</f>
        <v>positive</v>
      </c>
      <c r="H569">
        <f>_xlfn.XLOOKUP(content[[#This Row],[Reaction Type]],[1]ReactionTypes!$I$3:$I$18,[1]ReactionTypes!$K$3:$K$18)</f>
        <v>60</v>
      </c>
    </row>
    <row r="570" spans="1:8" x14ac:dyDescent="0.25">
      <c r="A570">
        <v>591</v>
      </c>
      <c r="B570" t="s">
        <v>608</v>
      </c>
      <c r="C570" t="s">
        <v>10</v>
      </c>
      <c r="D570" t="s">
        <v>32</v>
      </c>
      <c r="E570" t="str" cm="1">
        <f t="array" ref="E570">_xlfn.XLOOKUP(content[[#This Row],[Column1]],[1]!Reactions[Column1],[1]!Reactions[Reaction Type],[1]!Reactions[Datetime])</f>
        <v>indifferent</v>
      </c>
      <c r="F570" s="1">
        <f>_xlfn.XLOOKUP(content[[#This Row],[Column1]],[1]!Reactions[Column1],[1]!Reactions[Datetime])</f>
        <v>44346.813888888886</v>
      </c>
      <c r="G570" t="str">
        <f>_xlfn.XLOOKUP(content[[#This Row],[Reaction Type]],[1]ReactionTypes!$I$3:$I$18,[1]ReactionTypes!$J$3:$J$18)</f>
        <v>neutral</v>
      </c>
      <c r="H570">
        <f>_xlfn.XLOOKUP(content[[#This Row],[Reaction Type]],[1]ReactionTypes!$I$3:$I$18,[1]ReactionTypes!$K$3:$K$18)</f>
        <v>20</v>
      </c>
    </row>
    <row r="571" spans="1:8" x14ac:dyDescent="0.25">
      <c r="A571">
        <v>592</v>
      </c>
      <c r="B571" t="s">
        <v>609</v>
      </c>
      <c r="C571" t="s">
        <v>21</v>
      </c>
      <c r="D571" t="s">
        <v>18</v>
      </c>
      <c r="E571" t="str" cm="1">
        <f t="array" ref="E571">_xlfn.XLOOKUP(content[[#This Row],[Column1]],[1]!Reactions[Column1],[1]!Reactions[Reaction Type],[1]!Reactions[Datetime])</f>
        <v>worried</v>
      </c>
      <c r="F571" s="1">
        <f>_xlfn.XLOOKUP(content[[#This Row],[Column1]],[1]!Reactions[Column1],[1]!Reactions[Datetime])</f>
        <v>44213.273611111108</v>
      </c>
      <c r="G571" t="str">
        <f>_xlfn.XLOOKUP(content[[#This Row],[Reaction Type]],[1]ReactionTypes!$I$3:$I$18,[1]ReactionTypes!$J$3:$J$18)</f>
        <v>negative</v>
      </c>
      <c r="H571">
        <f>_xlfn.XLOOKUP(content[[#This Row],[Reaction Type]],[1]ReactionTypes!$I$3:$I$18,[1]ReactionTypes!$K$3:$K$18)</f>
        <v>12</v>
      </c>
    </row>
    <row r="572" spans="1:8" x14ac:dyDescent="0.25">
      <c r="A572">
        <v>593</v>
      </c>
      <c r="B572" t="s">
        <v>610</v>
      </c>
      <c r="C572" t="s">
        <v>21</v>
      </c>
      <c r="D572" t="s">
        <v>28</v>
      </c>
      <c r="E572" t="str" cm="1">
        <f t="array" ref="E572">_xlfn.XLOOKUP(content[[#This Row],[Column1]],[1]!Reactions[Column1],[1]!Reactions[Reaction Type],[1]!Reactions[Datetime])</f>
        <v>adore</v>
      </c>
      <c r="F572" s="1">
        <f>_xlfn.XLOOKUP(content[[#This Row],[Column1]],[1]!Reactions[Column1],[1]!Reactions[Datetime])</f>
        <v>44327.087500000001</v>
      </c>
      <c r="G572" t="str">
        <f>_xlfn.XLOOKUP(content[[#This Row],[Reaction Type]],[1]ReactionTypes!$I$3:$I$18,[1]ReactionTypes!$J$3:$J$18)</f>
        <v>positive</v>
      </c>
      <c r="H572">
        <f>_xlfn.XLOOKUP(content[[#This Row],[Reaction Type]],[1]ReactionTypes!$I$3:$I$18,[1]ReactionTypes!$K$3:$K$18)</f>
        <v>72</v>
      </c>
    </row>
    <row r="573" spans="1:8" x14ac:dyDescent="0.25">
      <c r="A573">
        <v>594</v>
      </c>
      <c r="B573" t="s">
        <v>611</v>
      </c>
      <c r="C573" t="s">
        <v>24</v>
      </c>
      <c r="D573" t="s">
        <v>40</v>
      </c>
      <c r="E573" t="str" cm="1">
        <f t="array" ref="E573">_xlfn.XLOOKUP(content[[#This Row],[Column1]],[1]!Reactions[Column1],[1]!Reactions[Reaction Type],[1]!Reactions[Datetime])</f>
        <v>peeking</v>
      </c>
      <c r="F573" s="1">
        <f>_xlfn.XLOOKUP(content[[#This Row],[Column1]],[1]!Reactions[Column1],[1]!Reactions[Datetime])</f>
        <v>44080.123611111114</v>
      </c>
      <c r="G573" t="str">
        <f>_xlfn.XLOOKUP(content[[#This Row],[Reaction Type]],[1]ReactionTypes!$I$3:$I$18,[1]ReactionTypes!$J$3:$J$18)</f>
        <v>neutral</v>
      </c>
      <c r="H573">
        <f>_xlfn.XLOOKUP(content[[#This Row],[Reaction Type]],[1]ReactionTypes!$I$3:$I$18,[1]ReactionTypes!$K$3:$K$18)</f>
        <v>35</v>
      </c>
    </row>
    <row r="574" spans="1:8" x14ac:dyDescent="0.25">
      <c r="A574">
        <v>595</v>
      </c>
      <c r="B574" t="s">
        <v>612</v>
      </c>
      <c r="C574" t="s">
        <v>24</v>
      </c>
      <c r="D574" t="s">
        <v>613</v>
      </c>
      <c r="E574" t="str" cm="1">
        <f t="array" ref="E574">_xlfn.XLOOKUP(content[[#This Row],[Column1]],[1]!Reactions[Column1],[1]!Reactions[Reaction Type],[1]!Reactions[Datetime])</f>
        <v>love</v>
      </c>
      <c r="F574" s="1">
        <f>_xlfn.XLOOKUP(content[[#This Row],[Column1]],[1]!Reactions[Column1],[1]!Reactions[Datetime])</f>
        <v>44169.304861111108</v>
      </c>
      <c r="G574" t="str">
        <f>_xlfn.XLOOKUP(content[[#This Row],[Reaction Type]],[1]ReactionTypes!$I$3:$I$18,[1]ReactionTypes!$J$3:$J$18)</f>
        <v>positive</v>
      </c>
      <c r="H574">
        <f>_xlfn.XLOOKUP(content[[#This Row],[Reaction Type]],[1]ReactionTypes!$I$3:$I$18,[1]ReactionTypes!$K$3:$K$18)</f>
        <v>65</v>
      </c>
    </row>
    <row r="575" spans="1:8" x14ac:dyDescent="0.25">
      <c r="A575">
        <v>596</v>
      </c>
      <c r="B575" t="s">
        <v>614</v>
      </c>
      <c r="C575" t="s">
        <v>21</v>
      </c>
      <c r="D575" t="s">
        <v>22</v>
      </c>
      <c r="E575" t="str" cm="1">
        <f t="array" ref="E575">_xlfn.XLOOKUP(content[[#This Row],[Column1]],[1]!Reactions[Column1],[1]!Reactions[Reaction Type],[1]!Reactions[Datetime])</f>
        <v>worried</v>
      </c>
      <c r="F575" s="1">
        <f>_xlfn.XLOOKUP(content[[#This Row],[Column1]],[1]!Reactions[Column1],[1]!Reactions[Datetime])</f>
        <v>44024.76458333333</v>
      </c>
      <c r="G575" t="str">
        <f>_xlfn.XLOOKUP(content[[#This Row],[Reaction Type]],[1]ReactionTypes!$I$3:$I$18,[1]ReactionTypes!$J$3:$J$18)</f>
        <v>negative</v>
      </c>
      <c r="H575">
        <f>_xlfn.XLOOKUP(content[[#This Row],[Reaction Type]],[1]ReactionTypes!$I$3:$I$18,[1]ReactionTypes!$K$3:$K$18)</f>
        <v>12</v>
      </c>
    </row>
    <row r="576" spans="1:8" x14ac:dyDescent="0.25">
      <c r="A576">
        <v>597</v>
      </c>
      <c r="B576" t="s">
        <v>615</v>
      </c>
      <c r="C576" t="s">
        <v>21</v>
      </c>
      <c r="D576" t="s">
        <v>32</v>
      </c>
      <c r="E576" t="str" cm="1">
        <f t="array" ref="E576">_xlfn.XLOOKUP(content[[#This Row],[Column1]],[1]!Reactions[Column1],[1]!Reactions[Reaction Type],[1]!Reactions[Datetime])</f>
        <v>indifferent</v>
      </c>
      <c r="F576" s="1">
        <f>_xlfn.XLOOKUP(content[[#This Row],[Column1]],[1]!Reactions[Column1],[1]!Reactions[Datetime])</f>
        <v>44205.379166666666</v>
      </c>
      <c r="G576" t="str">
        <f>_xlfn.XLOOKUP(content[[#This Row],[Reaction Type]],[1]ReactionTypes!$I$3:$I$18,[1]ReactionTypes!$J$3:$J$18)</f>
        <v>neutral</v>
      </c>
      <c r="H576">
        <f>_xlfn.XLOOKUP(content[[#This Row],[Reaction Type]],[1]ReactionTypes!$I$3:$I$18,[1]ReactionTypes!$K$3:$K$18)</f>
        <v>20</v>
      </c>
    </row>
    <row r="577" spans="1:8" x14ac:dyDescent="0.25">
      <c r="A577">
        <v>598</v>
      </c>
      <c r="B577" t="s">
        <v>616</v>
      </c>
      <c r="C577" t="s">
        <v>24</v>
      </c>
      <c r="D577" t="s">
        <v>35</v>
      </c>
      <c r="E577" t="str" cm="1">
        <f t="array" ref="E577">_xlfn.XLOOKUP(content[[#This Row],[Column1]],[1]!Reactions[Column1],[1]!Reactions[Reaction Type],[1]!Reactions[Datetime])</f>
        <v>intrigued</v>
      </c>
      <c r="F577" s="1">
        <f>_xlfn.XLOOKUP(content[[#This Row],[Column1]],[1]!Reactions[Column1],[1]!Reactions[Datetime])</f>
        <v>44361.186805555553</v>
      </c>
      <c r="G577" t="str">
        <f>_xlfn.XLOOKUP(content[[#This Row],[Reaction Type]],[1]ReactionTypes!$I$3:$I$18,[1]ReactionTypes!$J$3:$J$18)</f>
        <v>positive</v>
      </c>
      <c r="H577">
        <f>_xlfn.XLOOKUP(content[[#This Row],[Reaction Type]],[1]ReactionTypes!$I$3:$I$18,[1]ReactionTypes!$K$3:$K$18)</f>
        <v>45</v>
      </c>
    </row>
    <row r="578" spans="1:8" x14ac:dyDescent="0.25">
      <c r="A578">
        <v>599</v>
      </c>
      <c r="B578" t="s">
        <v>617</v>
      </c>
      <c r="C578" t="s">
        <v>10</v>
      </c>
      <c r="D578" t="s">
        <v>28</v>
      </c>
      <c r="E578" t="str" cm="1">
        <f t="array" ref="E578">_xlfn.XLOOKUP(content[[#This Row],[Column1]],[1]!Reactions[Column1],[1]!Reactions[Reaction Type],[1]!Reactions[Datetime])</f>
        <v>heart</v>
      </c>
      <c r="F578" s="1">
        <f>_xlfn.XLOOKUP(content[[#This Row],[Column1]],[1]!Reactions[Column1],[1]!Reactions[Datetime])</f>
        <v>44291.571527777778</v>
      </c>
      <c r="G578" t="str">
        <f>_xlfn.XLOOKUP(content[[#This Row],[Reaction Type]],[1]ReactionTypes!$I$3:$I$18,[1]ReactionTypes!$J$3:$J$18)</f>
        <v>positive</v>
      </c>
      <c r="H578">
        <f>_xlfn.XLOOKUP(content[[#This Row],[Reaction Type]],[1]ReactionTypes!$I$3:$I$18,[1]ReactionTypes!$K$3:$K$18)</f>
        <v>60</v>
      </c>
    </row>
    <row r="579" spans="1:8" x14ac:dyDescent="0.25">
      <c r="A579">
        <v>600</v>
      </c>
      <c r="B579" t="s">
        <v>618</v>
      </c>
      <c r="C579" t="s">
        <v>10</v>
      </c>
      <c r="D579" t="s">
        <v>18</v>
      </c>
      <c r="E579" t="str" cm="1">
        <f t="array" ref="E579">_xlfn.XLOOKUP(content[[#This Row],[Column1]],[1]!Reactions[Column1],[1]!Reactions[Reaction Type],[1]!Reactions[Datetime])</f>
        <v>love</v>
      </c>
      <c r="F579" s="1">
        <f>_xlfn.XLOOKUP(content[[#This Row],[Column1]],[1]!Reactions[Column1],[1]!Reactions[Datetime])</f>
        <v>44084.151388888888</v>
      </c>
      <c r="G579" t="str">
        <f>_xlfn.XLOOKUP(content[[#This Row],[Reaction Type]],[1]ReactionTypes!$I$3:$I$18,[1]ReactionTypes!$J$3:$J$18)</f>
        <v>positive</v>
      </c>
      <c r="H579">
        <f>_xlfn.XLOOKUP(content[[#This Row],[Reaction Type]],[1]ReactionTypes!$I$3:$I$18,[1]ReactionTypes!$K$3:$K$18)</f>
        <v>65</v>
      </c>
    </row>
    <row r="580" spans="1:8" x14ac:dyDescent="0.25">
      <c r="A580">
        <v>601</v>
      </c>
      <c r="B580" t="s">
        <v>619</v>
      </c>
      <c r="C580" t="s">
        <v>39</v>
      </c>
      <c r="D580" t="s">
        <v>47</v>
      </c>
      <c r="E580" t="str" cm="1">
        <f t="array" ref="E580">_xlfn.XLOOKUP(content[[#This Row],[Column1]],[1]!Reactions[Column1],[1]!Reactions[Reaction Type],[1]!Reactions[Datetime])</f>
        <v>scared</v>
      </c>
      <c r="F580" s="1">
        <f>_xlfn.XLOOKUP(content[[#This Row],[Column1]],[1]!Reactions[Column1],[1]!Reactions[Datetime])</f>
        <v>44272.36041666667</v>
      </c>
      <c r="G580" t="str">
        <f>_xlfn.XLOOKUP(content[[#This Row],[Reaction Type]],[1]ReactionTypes!$I$3:$I$18,[1]ReactionTypes!$J$3:$J$18)</f>
        <v>negative</v>
      </c>
      <c r="H580">
        <f>_xlfn.XLOOKUP(content[[#This Row],[Reaction Type]],[1]ReactionTypes!$I$3:$I$18,[1]ReactionTypes!$K$3:$K$18)</f>
        <v>15</v>
      </c>
    </row>
    <row r="581" spans="1:8" x14ac:dyDescent="0.25">
      <c r="A581">
        <v>602</v>
      </c>
      <c r="B581" t="s">
        <v>620</v>
      </c>
      <c r="C581" t="s">
        <v>21</v>
      </c>
      <c r="D581" t="s">
        <v>18</v>
      </c>
      <c r="E581" t="str" cm="1">
        <f t="array" ref="E581">_xlfn.XLOOKUP(content[[#This Row],[Column1]],[1]!Reactions[Column1],[1]!Reactions[Reaction Type],[1]!Reactions[Datetime])</f>
        <v>scared</v>
      </c>
      <c r="F581" s="1">
        <f>_xlfn.XLOOKUP(content[[#This Row],[Column1]],[1]!Reactions[Column1],[1]!Reactions[Datetime])</f>
        <v>44183.009027777778</v>
      </c>
      <c r="G581" t="str">
        <f>_xlfn.XLOOKUP(content[[#This Row],[Reaction Type]],[1]ReactionTypes!$I$3:$I$18,[1]ReactionTypes!$J$3:$J$18)</f>
        <v>negative</v>
      </c>
      <c r="H581">
        <f>_xlfn.XLOOKUP(content[[#This Row],[Reaction Type]],[1]ReactionTypes!$I$3:$I$18,[1]ReactionTypes!$K$3:$K$18)</f>
        <v>15</v>
      </c>
    </row>
    <row r="582" spans="1:8" x14ac:dyDescent="0.25">
      <c r="A582">
        <v>603</v>
      </c>
      <c r="B582" t="s">
        <v>621</v>
      </c>
      <c r="C582" t="s">
        <v>21</v>
      </c>
      <c r="D582" t="s">
        <v>34</v>
      </c>
      <c r="E582" t="str" cm="1">
        <f t="array" ref="E582">_xlfn.XLOOKUP(content[[#This Row],[Column1]],[1]!Reactions[Column1],[1]!Reactions[Reaction Type],[1]!Reactions[Datetime])</f>
        <v>love</v>
      </c>
      <c r="F582" s="1">
        <f>_xlfn.XLOOKUP(content[[#This Row],[Column1]],[1]!Reactions[Column1],[1]!Reactions[Datetime])</f>
        <v>44257.031944444447</v>
      </c>
      <c r="G582" t="str">
        <f>_xlfn.XLOOKUP(content[[#This Row],[Reaction Type]],[1]ReactionTypes!$I$3:$I$18,[1]ReactionTypes!$J$3:$J$18)</f>
        <v>positive</v>
      </c>
      <c r="H582">
        <f>_xlfn.XLOOKUP(content[[#This Row],[Reaction Type]],[1]ReactionTypes!$I$3:$I$18,[1]ReactionTypes!$K$3:$K$18)</f>
        <v>65</v>
      </c>
    </row>
    <row r="583" spans="1:8" x14ac:dyDescent="0.25">
      <c r="A583">
        <v>604</v>
      </c>
      <c r="B583" t="s">
        <v>622</v>
      </c>
      <c r="C583" t="s">
        <v>39</v>
      </c>
      <c r="D583" t="s">
        <v>35</v>
      </c>
      <c r="E583" t="str" cm="1">
        <f t="array" ref="E583">_xlfn.XLOOKUP(content[[#This Row],[Column1]],[1]!Reactions[Column1],[1]!Reactions[Reaction Type],[1]!Reactions[Datetime])</f>
        <v>like</v>
      </c>
      <c r="F583" s="1">
        <f>_xlfn.XLOOKUP(content[[#This Row],[Column1]],[1]!Reactions[Column1],[1]!Reactions[Datetime])</f>
        <v>44204.607638888891</v>
      </c>
      <c r="G583" t="str">
        <f>_xlfn.XLOOKUP(content[[#This Row],[Reaction Type]],[1]ReactionTypes!$I$3:$I$18,[1]ReactionTypes!$J$3:$J$18)</f>
        <v>positive</v>
      </c>
      <c r="H583">
        <f>_xlfn.XLOOKUP(content[[#This Row],[Reaction Type]],[1]ReactionTypes!$I$3:$I$18,[1]ReactionTypes!$K$3:$K$18)</f>
        <v>50</v>
      </c>
    </row>
    <row r="584" spans="1:8" x14ac:dyDescent="0.25">
      <c r="A584">
        <v>605</v>
      </c>
      <c r="B584" t="s">
        <v>623</v>
      </c>
      <c r="C584" t="s">
        <v>21</v>
      </c>
      <c r="D584" t="s">
        <v>22</v>
      </c>
      <c r="E584" t="str" cm="1">
        <f t="array" ref="E584">_xlfn.XLOOKUP(content[[#This Row],[Column1]],[1]!Reactions[Column1],[1]!Reactions[Reaction Type],[1]!Reactions[Datetime])</f>
        <v>scared</v>
      </c>
      <c r="F584" s="1">
        <f>_xlfn.XLOOKUP(content[[#This Row],[Column1]],[1]!Reactions[Column1],[1]!Reactions[Datetime])</f>
        <v>44115.411111111112</v>
      </c>
      <c r="G584" t="str">
        <f>_xlfn.XLOOKUP(content[[#This Row],[Reaction Type]],[1]ReactionTypes!$I$3:$I$18,[1]ReactionTypes!$J$3:$J$18)</f>
        <v>negative</v>
      </c>
      <c r="H584">
        <f>_xlfn.XLOOKUP(content[[#This Row],[Reaction Type]],[1]ReactionTypes!$I$3:$I$18,[1]ReactionTypes!$K$3:$K$18)</f>
        <v>15</v>
      </c>
    </row>
    <row r="585" spans="1:8" x14ac:dyDescent="0.25">
      <c r="A585">
        <v>606</v>
      </c>
      <c r="B585" t="s">
        <v>624</v>
      </c>
      <c r="C585" t="s">
        <v>24</v>
      </c>
      <c r="D585" t="s">
        <v>28</v>
      </c>
      <c r="E585" t="str" cm="1">
        <f t="array" ref="E585">_xlfn.XLOOKUP(content[[#This Row],[Column1]],[1]!Reactions[Column1],[1]!Reactions[Reaction Type],[1]!Reactions[Datetime])</f>
        <v>heart</v>
      </c>
      <c r="F585" s="1">
        <f>_xlfn.XLOOKUP(content[[#This Row],[Column1]],[1]!Reactions[Column1],[1]!Reactions[Datetime])</f>
        <v>44228.283333333333</v>
      </c>
      <c r="G585" t="str">
        <f>_xlfn.XLOOKUP(content[[#This Row],[Reaction Type]],[1]ReactionTypes!$I$3:$I$18,[1]ReactionTypes!$J$3:$J$18)</f>
        <v>positive</v>
      </c>
      <c r="H585">
        <f>_xlfn.XLOOKUP(content[[#This Row],[Reaction Type]],[1]ReactionTypes!$I$3:$I$18,[1]ReactionTypes!$K$3:$K$18)</f>
        <v>60</v>
      </c>
    </row>
    <row r="586" spans="1:8" x14ac:dyDescent="0.25">
      <c r="A586">
        <v>607</v>
      </c>
      <c r="B586" t="s">
        <v>625</v>
      </c>
      <c r="C586" t="s">
        <v>21</v>
      </c>
      <c r="D586" t="s">
        <v>22</v>
      </c>
      <c r="E586" t="str" cm="1">
        <f t="array" ref="E586">_xlfn.XLOOKUP(content[[#This Row],[Column1]],[1]!Reactions[Column1],[1]!Reactions[Reaction Type],[1]!Reactions[Datetime])</f>
        <v>disgust</v>
      </c>
      <c r="F586" s="1">
        <f>_xlfn.XLOOKUP(content[[#This Row],[Column1]],[1]!Reactions[Column1],[1]!Reactions[Datetime])</f>
        <v>44172.027083333334</v>
      </c>
      <c r="G586" t="str">
        <f>_xlfn.XLOOKUP(content[[#This Row],[Reaction Type]],[1]ReactionTypes!$I$3:$I$18,[1]ReactionTypes!$J$3:$J$18)</f>
        <v>negative</v>
      </c>
      <c r="H586">
        <f>_xlfn.XLOOKUP(content[[#This Row],[Reaction Type]],[1]ReactionTypes!$I$3:$I$18,[1]ReactionTypes!$K$3:$K$18)</f>
        <v>0</v>
      </c>
    </row>
    <row r="587" spans="1:8" x14ac:dyDescent="0.25">
      <c r="A587">
        <v>608</v>
      </c>
      <c r="B587" t="s">
        <v>626</v>
      </c>
      <c r="C587" t="s">
        <v>21</v>
      </c>
      <c r="D587" t="s">
        <v>40</v>
      </c>
      <c r="E587" t="str" cm="1">
        <f t="array" ref="E587">_xlfn.XLOOKUP(content[[#This Row],[Column1]],[1]!Reactions[Column1],[1]!Reactions[Reaction Type],[1]!Reactions[Datetime])</f>
        <v>like</v>
      </c>
      <c r="F587" s="1">
        <f>_xlfn.XLOOKUP(content[[#This Row],[Column1]],[1]!Reactions[Column1],[1]!Reactions[Datetime])</f>
        <v>44052.817361111112</v>
      </c>
      <c r="G587" t="str">
        <f>_xlfn.XLOOKUP(content[[#This Row],[Reaction Type]],[1]ReactionTypes!$I$3:$I$18,[1]ReactionTypes!$J$3:$J$18)</f>
        <v>positive</v>
      </c>
      <c r="H587">
        <f>_xlfn.XLOOKUP(content[[#This Row],[Reaction Type]],[1]ReactionTypes!$I$3:$I$18,[1]ReactionTypes!$K$3:$K$18)</f>
        <v>50</v>
      </c>
    </row>
    <row r="588" spans="1:8" x14ac:dyDescent="0.25">
      <c r="A588">
        <v>609</v>
      </c>
      <c r="B588" t="s">
        <v>627</v>
      </c>
      <c r="C588" t="s">
        <v>39</v>
      </c>
      <c r="D588" t="s">
        <v>11</v>
      </c>
      <c r="E588" t="str" cm="1">
        <f t="array" ref="E588">_xlfn.XLOOKUP(content[[#This Row],[Column1]],[1]!Reactions[Column1],[1]!Reactions[Reaction Type],[1]!Reactions[Datetime])</f>
        <v>worried</v>
      </c>
      <c r="F588" s="1">
        <f>_xlfn.XLOOKUP(content[[#This Row],[Column1]],[1]!Reactions[Column1],[1]!Reactions[Datetime])</f>
        <v>44250.752083333333</v>
      </c>
      <c r="G588" t="str">
        <f>_xlfn.XLOOKUP(content[[#This Row],[Reaction Type]],[1]ReactionTypes!$I$3:$I$18,[1]ReactionTypes!$J$3:$J$18)</f>
        <v>negative</v>
      </c>
      <c r="H588">
        <f>_xlfn.XLOOKUP(content[[#This Row],[Reaction Type]],[1]ReactionTypes!$I$3:$I$18,[1]ReactionTypes!$K$3:$K$18)</f>
        <v>12</v>
      </c>
    </row>
    <row r="589" spans="1:8" x14ac:dyDescent="0.25">
      <c r="A589">
        <v>610</v>
      </c>
      <c r="B589" t="s">
        <v>628</v>
      </c>
      <c r="C589" t="s">
        <v>24</v>
      </c>
      <c r="D589" t="s">
        <v>18</v>
      </c>
      <c r="E589" t="str" cm="1">
        <f t="array" ref="E589">_xlfn.XLOOKUP(content[[#This Row],[Column1]],[1]!Reactions[Column1],[1]!Reactions[Reaction Type],[1]!Reactions[Datetime])</f>
        <v>scared</v>
      </c>
      <c r="F589" s="1">
        <f>_xlfn.XLOOKUP(content[[#This Row],[Column1]],[1]!Reactions[Column1],[1]!Reactions[Datetime])</f>
        <v>44349.286805555559</v>
      </c>
      <c r="G589" t="str">
        <f>_xlfn.XLOOKUP(content[[#This Row],[Reaction Type]],[1]ReactionTypes!$I$3:$I$18,[1]ReactionTypes!$J$3:$J$18)</f>
        <v>negative</v>
      </c>
      <c r="H589">
        <f>_xlfn.XLOOKUP(content[[#This Row],[Reaction Type]],[1]ReactionTypes!$I$3:$I$18,[1]ReactionTypes!$K$3:$K$18)</f>
        <v>15</v>
      </c>
    </row>
    <row r="590" spans="1:8" x14ac:dyDescent="0.25">
      <c r="A590">
        <v>611</v>
      </c>
      <c r="B590" t="s">
        <v>629</v>
      </c>
      <c r="C590" t="s">
        <v>39</v>
      </c>
      <c r="D590" t="s">
        <v>26</v>
      </c>
      <c r="E590" t="str" cm="1">
        <f t="array" ref="E590">_xlfn.XLOOKUP(content[[#This Row],[Column1]],[1]!Reactions[Column1],[1]!Reactions[Reaction Type],[1]!Reactions[Datetime])</f>
        <v>heart</v>
      </c>
      <c r="F590" s="1">
        <f>_xlfn.XLOOKUP(content[[#This Row],[Column1]],[1]!Reactions[Column1],[1]!Reactions[Datetime])</f>
        <v>44204.805555555555</v>
      </c>
      <c r="G590" t="str">
        <f>_xlfn.XLOOKUP(content[[#This Row],[Reaction Type]],[1]ReactionTypes!$I$3:$I$18,[1]ReactionTypes!$J$3:$J$18)</f>
        <v>positive</v>
      </c>
      <c r="H590">
        <f>_xlfn.XLOOKUP(content[[#This Row],[Reaction Type]],[1]ReactionTypes!$I$3:$I$18,[1]ReactionTypes!$K$3:$K$18)</f>
        <v>60</v>
      </c>
    </row>
    <row r="591" spans="1:8" x14ac:dyDescent="0.25">
      <c r="A591">
        <v>612</v>
      </c>
      <c r="B591" s="15" t="s">
        <v>630</v>
      </c>
      <c r="C591" t="s">
        <v>10</v>
      </c>
      <c r="D591" t="s">
        <v>47</v>
      </c>
      <c r="E591" t="str" cm="1">
        <f t="array" ref="E591">_xlfn.XLOOKUP(content[[#This Row],[Column1]],[1]!Reactions[Column1],[1]!Reactions[Reaction Type],[1]!Reactions[Datetime])</f>
        <v>like</v>
      </c>
      <c r="F591" s="1">
        <f>_xlfn.XLOOKUP(content[[#This Row],[Column1]],[1]!Reactions[Column1],[1]!Reactions[Datetime])</f>
        <v>44168.329861111109</v>
      </c>
      <c r="G591" t="str">
        <f>_xlfn.XLOOKUP(content[[#This Row],[Reaction Type]],[1]ReactionTypes!$I$3:$I$18,[1]ReactionTypes!$J$3:$J$18)</f>
        <v>positive</v>
      </c>
      <c r="H591">
        <f>_xlfn.XLOOKUP(content[[#This Row],[Reaction Type]],[1]ReactionTypes!$I$3:$I$18,[1]ReactionTypes!$K$3:$K$18)</f>
        <v>50</v>
      </c>
    </row>
    <row r="592" spans="1:8" x14ac:dyDescent="0.25">
      <c r="A592">
        <v>613</v>
      </c>
      <c r="B592" t="s">
        <v>631</v>
      </c>
      <c r="C592" t="s">
        <v>10</v>
      </c>
      <c r="D592" t="s">
        <v>47</v>
      </c>
      <c r="E592" t="str" cm="1">
        <f t="array" ref="E592">_xlfn.XLOOKUP(content[[#This Row],[Column1]],[1]!Reactions[Column1],[1]!Reactions[Reaction Type],[1]!Reactions[Datetime])</f>
        <v>disgust</v>
      </c>
      <c r="F592" s="1">
        <f>_xlfn.XLOOKUP(content[[#This Row],[Column1]],[1]!Reactions[Column1],[1]!Reactions[Datetime])</f>
        <v>44293.921527777777</v>
      </c>
      <c r="G592" t="str">
        <f>_xlfn.XLOOKUP(content[[#This Row],[Reaction Type]],[1]ReactionTypes!$I$3:$I$18,[1]ReactionTypes!$J$3:$J$18)</f>
        <v>negative</v>
      </c>
      <c r="H592">
        <f>_xlfn.XLOOKUP(content[[#This Row],[Reaction Type]],[1]ReactionTypes!$I$3:$I$18,[1]ReactionTypes!$K$3:$K$18)</f>
        <v>0</v>
      </c>
    </row>
    <row r="593" spans="1:8" x14ac:dyDescent="0.25">
      <c r="A593">
        <v>614</v>
      </c>
      <c r="B593" t="s">
        <v>632</v>
      </c>
      <c r="C593" t="s">
        <v>21</v>
      </c>
      <c r="D593" t="s">
        <v>47</v>
      </c>
      <c r="E593" t="str" cm="1">
        <f t="array" ref="E593">_xlfn.XLOOKUP(content[[#This Row],[Column1]],[1]!Reactions[Column1],[1]!Reactions[Reaction Type],[1]!Reactions[Datetime])</f>
        <v>disgust</v>
      </c>
      <c r="F593" s="1">
        <f>_xlfn.XLOOKUP(content[[#This Row],[Column1]],[1]!Reactions[Column1],[1]!Reactions[Datetime])</f>
        <v>44018.811805555553</v>
      </c>
      <c r="G593" t="str">
        <f>_xlfn.XLOOKUP(content[[#This Row],[Reaction Type]],[1]ReactionTypes!$I$3:$I$18,[1]ReactionTypes!$J$3:$J$18)</f>
        <v>negative</v>
      </c>
      <c r="H593">
        <f>_xlfn.XLOOKUP(content[[#This Row],[Reaction Type]],[1]ReactionTypes!$I$3:$I$18,[1]ReactionTypes!$K$3:$K$18)</f>
        <v>0</v>
      </c>
    </row>
    <row r="594" spans="1:8" x14ac:dyDescent="0.25">
      <c r="A594">
        <v>615</v>
      </c>
      <c r="B594" t="s">
        <v>633</v>
      </c>
      <c r="C594" t="s">
        <v>39</v>
      </c>
      <c r="D594" t="s">
        <v>28</v>
      </c>
      <c r="E594" t="str" cm="1">
        <f t="array" ref="E594">_xlfn.XLOOKUP(content[[#This Row],[Column1]],[1]!Reactions[Column1],[1]!Reactions[Reaction Type],[1]!Reactions[Datetime])</f>
        <v>cherish</v>
      </c>
      <c r="F594" s="1">
        <f>_xlfn.XLOOKUP(content[[#This Row],[Column1]],[1]!Reactions[Column1],[1]!Reactions[Datetime])</f>
        <v>44146.588194444441</v>
      </c>
      <c r="G594" t="str">
        <f>_xlfn.XLOOKUP(content[[#This Row],[Reaction Type]],[1]ReactionTypes!$I$3:$I$18,[1]ReactionTypes!$J$3:$J$18)</f>
        <v>positive</v>
      </c>
      <c r="H594">
        <f>_xlfn.XLOOKUP(content[[#This Row],[Reaction Type]],[1]ReactionTypes!$I$3:$I$18,[1]ReactionTypes!$K$3:$K$18)</f>
        <v>70</v>
      </c>
    </row>
    <row r="595" spans="1:8" x14ac:dyDescent="0.25">
      <c r="A595">
        <v>616</v>
      </c>
      <c r="B595" t="s">
        <v>634</v>
      </c>
      <c r="C595" t="s">
        <v>10</v>
      </c>
      <c r="D595" t="s">
        <v>28</v>
      </c>
      <c r="E595" t="str" cm="1">
        <f t="array" ref="E595">_xlfn.XLOOKUP(content[[#This Row],[Column1]],[1]!Reactions[Column1],[1]!Reactions[Reaction Type],[1]!Reactions[Datetime])</f>
        <v>intrigued</v>
      </c>
      <c r="F595" s="1">
        <f>_xlfn.XLOOKUP(content[[#This Row],[Column1]],[1]!Reactions[Column1],[1]!Reactions[Datetime])</f>
        <v>44296.893750000003</v>
      </c>
      <c r="G595" t="str">
        <f>_xlfn.XLOOKUP(content[[#This Row],[Reaction Type]],[1]ReactionTypes!$I$3:$I$18,[1]ReactionTypes!$J$3:$J$18)</f>
        <v>positive</v>
      </c>
      <c r="H595">
        <f>_xlfn.XLOOKUP(content[[#This Row],[Reaction Type]],[1]ReactionTypes!$I$3:$I$18,[1]ReactionTypes!$K$3:$K$18)</f>
        <v>45</v>
      </c>
    </row>
    <row r="596" spans="1:8" x14ac:dyDescent="0.25">
      <c r="A596">
        <v>617</v>
      </c>
      <c r="B596" t="s">
        <v>635</v>
      </c>
      <c r="C596" t="s">
        <v>39</v>
      </c>
      <c r="D596" t="s">
        <v>11</v>
      </c>
      <c r="E596" t="str" cm="1">
        <f t="array" ref="E596">_xlfn.XLOOKUP(content[[#This Row],[Column1]],[1]!Reactions[Column1],[1]!Reactions[Reaction Type],[1]!Reactions[Datetime])</f>
        <v>indifferent</v>
      </c>
      <c r="F596" s="1">
        <f>_xlfn.XLOOKUP(content[[#This Row],[Column1]],[1]!Reactions[Column1],[1]!Reactions[Datetime])</f>
        <v>44252.726388888892</v>
      </c>
      <c r="G596" t="str">
        <f>_xlfn.XLOOKUP(content[[#This Row],[Reaction Type]],[1]ReactionTypes!$I$3:$I$18,[1]ReactionTypes!$J$3:$J$18)</f>
        <v>neutral</v>
      </c>
      <c r="H596">
        <f>_xlfn.XLOOKUP(content[[#This Row],[Reaction Type]],[1]ReactionTypes!$I$3:$I$18,[1]ReactionTypes!$K$3:$K$18)</f>
        <v>20</v>
      </c>
    </row>
    <row r="597" spans="1:8" x14ac:dyDescent="0.25">
      <c r="A597">
        <v>618</v>
      </c>
      <c r="B597" t="s">
        <v>636</v>
      </c>
      <c r="C597" t="s">
        <v>10</v>
      </c>
      <c r="D597" t="s">
        <v>18</v>
      </c>
      <c r="E597" t="str" cm="1">
        <f t="array" ref="E597">_xlfn.XLOOKUP(content[[#This Row],[Column1]],[1]!Reactions[Column1],[1]!Reactions[Reaction Type],[1]!Reactions[Datetime])</f>
        <v>peeking</v>
      </c>
      <c r="F597" s="1">
        <f>_xlfn.XLOOKUP(content[[#This Row],[Column1]],[1]!Reactions[Column1],[1]!Reactions[Datetime])</f>
        <v>44165.747916666667</v>
      </c>
      <c r="G597" t="str">
        <f>_xlfn.XLOOKUP(content[[#This Row],[Reaction Type]],[1]ReactionTypes!$I$3:$I$18,[1]ReactionTypes!$J$3:$J$18)</f>
        <v>neutral</v>
      </c>
      <c r="H597">
        <f>_xlfn.XLOOKUP(content[[#This Row],[Reaction Type]],[1]ReactionTypes!$I$3:$I$18,[1]ReactionTypes!$K$3:$K$18)</f>
        <v>35</v>
      </c>
    </row>
    <row r="598" spans="1:8" x14ac:dyDescent="0.25">
      <c r="A598">
        <v>619</v>
      </c>
      <c r="B598" t="s">
        <v>637</v>
      </c>
      <c r="C598" t="s">
        <v>24</v>
      </c>
      <c r="D598" t="s">
        <v>11</v>
      </c>
      <c r="E598" t="str" cm="1">
        <f t="array" ref="E598">_xlfn.XLOOKUP(content[[#This Row],[Column1]],[1]!Reactions[Column1],[1]!Reactions[Reaction Type],[1]!Reactions[Datetime])</f>
        <v>hate</v>
      </c>
      <c r="F598" s="1">
        <f>_xlfn.XLOOKUP(content[[#This Row],[Column1]],[1]!Reactions[Column1],[1]!Reactions[Datetime])</f>
        <v>44160.802777777775</v>
      </c>
      <c r="G598" t="str">
        <f>_xlfn.XLOOKUP(content[[#This Row],[Reaction Type]],[1]ReactionTypes!$I$3:$I$18,[1]ReactionTypes!$J$3:$J$18)</f>
        <v>negative</v>
      </c>
      <c r="H598">
        <f>_xlfn.XLOOKUP(content[[#This Row],[Reaction Type]],[1]ReactionTypes!$I$3:$I$18,[1]ReactionTypes!$K$3:$K$18)</f>
        <v>5</v>
      </c>
    </row>
    <row r="599" spans="1:8" x14ac:dyDescent="0.25">
      <c r="A599">
        <v>620</v>
      </c>
      <c r="B599" t="s">
        <v>638</v>
      </c>
      <c r="C599" t="s">
        <v>10</v>
      </c>
      <c r="D599" t="s">
        <v>26</v>
      </c>
      <c r="E599" t="str" cm="1">
        <f t="array" ref="E599">_xlfn.XLOOKUP(content[[#This Row],[Column1]],[1]!Reactions[Column1],[1]!Reactions[Reaction Type],[1]!Reactions[Datetime])</f>
        <v>adore</v>
      </c>
      <c r="F599" s="1">
        <f>_xlfn.XLOOKUP(content[[#This Row],[Column1]],[1]!Reactions[Column1],[1]!Reactions[Datetime])</f>
        <v>44355.962500000001</v>
      </c>
      <c r="G599" t="str">
        <f>_xlfn.XLOOKUP(content[[#This Row],[Reaction Type]],[1]ReactionTypes!$I$3:$I$18,[1]ReactionTypes!$J$3:$J$18)</f>
        <v>positive</v>
      </c>
      <c r="H599">
        <f>_xlfn.XLOOKUP(content[[#This Row],[Reaction Type]],[1]ReactionTypes!$I$3:$I$18,[1]ReactionTypes!$K$3:$K$18)</f>
        <v>72</v>
      </c>
    </row>
    <row r="600" spans="1:8" x14ac:dyDescent="0.25">
      <c r="A600">
        <v>622</v>
      </c>
      <c r="B600" t="s">
        <v>639</v>
      </c>
      <c r="C600" t="s">
        <v>24</v>
      </c>
      <c r="D600" t="s">
        <v>18</v>
      </c>
      <c r="E600" t="str" cm="1">
        <f t="array" ref="E600">_xlfn.XLOOKUP(content[[#This Row],[Column1]],[1]!Reactions[Column1],[1]!Reactions[Reaction Type],[1]!Reactions[Datetime])</f>
        <v>super love</v>
      </c>
      <c r="F600" s="1">
        <f>_xlfn.XLOOKUP(content[[#This Row],[Column1]],[1]!Reactions[Column1],[1]!Reactions[Datetime])</f>
        <v>44192.722916666666</v>
      </c>
      <c r="G600" t="str">
        <f>_xlfn.XLOOKUP(content[[#This Row],[Reaction Type]],[1]ReactionTypes!$I$3:$I$18,[1]ReactionTypes!$J$3:$J$18)</f>
        <v>positive</v>
      </c>
      <c r="H600">
        <f>_xlfn.XLOOKUP(content[[#This Row],[Reaction Type]],[1]ReactionTypes!$I$3:$I$18,[1]ReactionTypes!$K$3:$K$18)</f>
        <v>75</v>
      </c>
    </row>
    <row r="601" spans="1:8" x14ac:dyDescent="0.25">
      <c r="A601">
        <v>623</v>
      </c>
      <c r="B601" t="s">
        <v>640</v>
      </c>
      <c r="C601" t="s">
        <v>24</v>
      </c>
      <c r="D601" t="s">
        <v>31</v>
      </c>
      <c r="E601" t="str" cm="1">
        <f t="array" ref="E601">_xlfn.XLOOKUP(content[[#This Row],[Column1]],[1]!Reactions[Column1],[1]!Reactions[Reaction Type],[1]!Reactions[Datetime])</f>
        <v>worried</v>
      </c>
      <c r="F601" s="1">
        <f>_xlfn.XLOOKUP(content[[#This Row],[Column1]],[1]!Reactions[Column1],[1]!Reactions[Datetime])</f>
        <v>44337.497916666667</v>
      </c>
      <c r="G601" t="str">
        <f>_xlfn.XLOOKUP(content[[#This Row],[Reaction Type]],[1]ReactionTypes!$I$3:$I$18,[1]ReactionTypes!$J$3:$J$18)</f>
        <v>negative</v>
      </c>
      <c r="H601">
        <f>_xlfn.XLOOKUP(content[[#This Row],[Reaction Type]],[1]ReactionTypes!$I$3:$I$18,[1]ReactionTypes!$K$3:$K$18)</f>
        <v>12</v>
      </c>
    </row>
    <row r="602" spans="1:8" x14ac:dyDescent="0.25">
      <c r="A602">
        <v>624</v>
      </c>
      <c r="B602" t="s">
        <v>641</v>
      </c>
      <c r="C602" t="s">
        <v>10</v>
      </c>
      <c r="D602" t="s">
        <v>19</v>
      </c>
      <c r="E602" t="str" cm="1">
        <f t="array" ref="E602">_xlfn.XLOOKUP(content[[#This Row],[Column1]],[1]!Reactions[Column1],[1]!Reactions[Reaction Type],[1]!Reactions[Datetime])</f>
        <v>heart</v>
      </c>
      <c r="F602" s="1">
        <f>_xlfn.XLOOKUP(content[[#This Row],[Column1]],[1]!Reactions[Column1],[1]!Reactions[Datetime])</f>
        <v>44251.773611111108</v>
      </c>
      <c r="G602" t="str">
        <f>_xlfn.XLOOKUP(content[[#This Row],[Reaction Type]],[1]ReactionTypes!$I$3:$I$18,[1]ReactionTypes!$J$3:$J$18)</f>
        <v>positive</v>
      </c>
      <c r="H602">
        <f>_xlfn.XLOOKUP(content[[#This Row],[Reaction Type]],[1]ReactionTypes!$I$3:$I$18,[1]ReactionTypes!$K$3:$K$18)</f>
        <v>60</v>
      </c>
    </row>
    <row r="603" spans="1:8" x14ac:dyDescent="0.25">
      <c r="A603">
        <v>625</v>
      </c>
      <c r="B603" t="s">
        <v>642</v>
      </c>
      <c r="C603" t="s">
        <v>10</v>
      </c>
      <c r="D603" t="s">
        <v>28</v>
      </c>
      <c r="E603" t="str" cm="1">
        <f t="array" ref="E603">_xlfn.XLOOKUP(content[[#This Row],[Column1]],[1]!Reactions[Column1],[1]!Reactions[Reaction Type],[1]!Reactions[Datetime])</f>
        <v>like</v>
      </c>
      <c r="F603" s="1">
        <f>_xlfn.XLOOKUP(content[[#This Row],[Column1]],[1]!Reactions[Column1],[1]!Reactions[Datetime])</f>
        <v>44361.738888888889</v>
      </c>
      <c r="G603" t="str">
        <f>_xlfn.XLOOKUP(content[[#This Row],[Reaction Type]],[1]ReactionTypes!$I$3:$I$18,[1]ReactionTypes!$J$3:$J$18)</f>
        <v>positive</v>
      </c>
      <c r="H603">
        <f>_xlfn.XLOOKUP(content[[#This Row],[Reaction Type]],[1]ReactionTypes!$I$3:$I$18,[1]ReactionTypes!$K$3:$K$18)</f>
        <v>50</v>
      </c>
    </row>
    <row r="604" spans="1:8" x14ac:dyDescent="0.25">
      <c r="A604">
        <v>626</v>
      </c>
      <c r="B604" t="s">
        <v>643</v>
      </c>
      <c r="C604" t="s">
        <v>10</v>
      </c>
      <c r="D604" t="s">
        <v>25</v>
      </c>
      <c r="E604" t="str" cm="1">
        <f t="array" ref="E604">_xlfn.XLOOKUP(content[[#This Row],[Column1]],[1]!Reactions[Column1],[1]!Reactions[Reaction Type],[1]!Reactions[Datetime])</f>
        <v>heart</v>
      </c>
      <c r="F604" s="1">
        <f>_xlfn.XLOOKUP(content[[#This Row],[Column1]],[1]!Reactions[Column1],[1]!Reactions[Datetime])</f>
        <v>44124.634722222225</v>
      </c>
      <c r="G604" t="str">
        <f>_xlfn.XLOOKUP(content[[#This Row],[Reaction Type]],[1]ReactionTypes!$I$3:$I$18,[1]ReactionTypes!$J$3:$J$18)</f>
        <v>positive</v>
      </c>
      <c r="H604">
        <f>_xlfn.XLOOKUP(content[[#This Row],[Reaction Type]],[1]ReactionTypes!$I$3:$I$18,[1]ReactionTypes!$K$3:$K$18)</f>
        <v>60</v>
      </c>
    </row>
    <row r="605" spans="1:8" x14ac:dyDescent="0.25">
      <c r="A605">
        <v>627</v>
      </c>
      <c r="B605" t="s">
        <v>644</v>
      </c>
      <c r="C605" t="s">
        <v>10</v>
      </c>
      <c r="D605" t="s">
        <v>26</v>
      </c>
      <c r="E605" t="str" cm="1">
        <f t="array" ref="E605">_xlfn.XLOOKUP(content[[#This Row],[Column1]],[1]!Reactions[Column1],[1]!Reactions[Reaction Type],[1]!Reactions[Datetime])</f>
        <v>want</v>
      </c>
      <c r="F605" s="1">
        <f>_xlfn.XLOOKUP(content[[#This Row],[Column1]],[1]!Reactions[Column1],[1]!Reactions[Datetime])</f>
        <v>44174.859722222223</v>
      </c>
      <c r="G605" t="str">
        <f>_xlfn.XLOOKUP(content[[#This Row],[Reaction Type]],[1]ReactionTypes!$I$3:$I$18,[1]ReactionTypes!$J$3:$J$18)</f>
        <v>positive</v>
      </c>
      <c r="H605">
        <f>_xlfn.XLOOKUP(content[[#This Row],[Reaction Type]],[1]ReactionTypes!$I$3:$I$18,[1]ReactionTypes!$K$3:$K$18)</f>
        <v>70</v>
      </c>
    </row>
    <row r="606" spans="1:8" x14ac:dyDescent="0.25">
      <c r="A606">
        <v>628</v>
      </c>
      <c r="B606" t="s">
        <v>645</v>
      </c>
      <c r="C606" t="s">
        <v>39</v>
      </c>
      <c r="D606" t="s">
        <v>31</v>
      </c>
      <c r="E606" t="str" cm="1">
        <f t="array" ref="E606">_xlfn.XLOOKUP(content[[#This Row],[Column1]],[1]!Reactions[Column1],[1]!Reactions[Reaction Type],[1]!Reactions[Datetime])</f>
        <v>indifferent</v>
      </c>
      <c r="F606" s="1">
        <f>_xlfn.XLOOKUP(content[[#This Row],[Column1]],[1]!Reactions[Column1],[1]!Reactions[Datetime])</f>
        <v>44228.477083333331</v>
      </c>
      <c r="G606" t="str">
        <f>_xlfn.XLOOKUP(content[[#This Row],[Reaction Type]],[1]ReactionTypes!$I$3:$I$18,[1]ReactionTypes!$J$3:$J$18)</f>
        <v>neutral</v>
      </c>
      <c r="H606">
        <f>_xlfn.XLOOKUP(content[[#This Row],[Reaction Type]],[1]ReactionTypes!$I$3:$I$18,[1]ReactionTypes!$K$3:$K$18)</f>
        <v>20</v>
      </c>
    </row>
    <row r="607" spans="1:8" x14ac:dyDescent="0.25">
      <c r="A607">
        <v>629</v>
      </c>
      <c r="B607" t="s">
        <v>646</v>
      </c>
      <c r="C607" t="s">
        <v>24</v>
      </c>
      <c r="D607" t="s">
        <v>16</v>
      </c>
      <c r="E607" t="str" cm="1">
        <f t="array" ref="E607">_xlfn.XLOOKUP(content[[#This Row],[Column1]],[1]!Reactions[Column1],[1]!Reactions[Reaction Type],[1]!Reactions[Datetime])</f>
        <v>love</v>
      </c>
      <c r="F607" s="1">
        <f>_xlfn.XLOOKUP(content[[#This Row],[Column1]],[1]!Reactions[Column1],[1]!Reactions[Datetime])</f>
        <v>44171.276388888888</v>
      </c>
      <c r="G607" t="str">
        <f>_xlfn.XLOOKUP(content[[#This Row],[Reaction Type]],[1]ReactionTypes!$I$3:$I$18,[1]ReactionTypes!$J$3:$J$18)</f>
        <v>positive</v>
      </c>
      <c r="H607">
        <f>_xlfn.XLOOKUP(content[[#This Row],[Reaction Type]],[1]ReactionTypes!$I$3:$I$18,[1]ReactionTypes!$K$3:$K$18)</f>
        <v>65</v>
      </c>
    </row>
    <row r="608" spans="1:8" x14ac:dyDescent="0.25">
      <c r="A608">
        <v>630</v>
      </c>
      <c r="B608" t="s">
        <v>647</v>
      </c>
      <c r="C608" t="s">
        <v>21</v>
      </c>
      <c r="D608" t="s">
        <v>202</v>
      </c>
      <c r="E608" t="str" cm="1">
        <f t="array" ref="E608">_xlfn.XLOOKUP(content[[#This Row],[Column1]],[1]!Reactions[Column1],[1]!Reactions[Reaction Type],[1]!Reactions[Datetime])</f>
        <v>peeking</v>
      </c>
      <c r="F608" s="1">
        <f>_xlfn.XLOOKUP(content[[#This Row],[Column1]],[1]!Reactions[Column1],[1]!Reactions[Datetime])</f>
        <v>44071.663888888892</v>
      </c>
      <c r="G608" t="str">
        <f>_xlfn.XLOOKUP(content[[#This Row],[Reaction Type]],[1]ReactionTypes!$I$3:$I$18,[1]ReactionTypes!$J$3:$J$18)</f>
        <v>neutral</v>
      </c>
      <c r="H608">
        <f>_xlfn.XLOOKUP(content[[#This Row],[Reaction Type]],[1]ReactionTypes!$I$3:$I$18,[1]ReactionTypes!$K$3:$K$18)</f>
        <v>35</v>
      </c>
    </row>
    <row r="609" spans="1:8" x14ac:dyDescent="0.25">
      <c r="A609">
        <v>631</v>
      </c>
      <c r="B609" t="s">
        <v>648</v>
      </c>
      <c r="C609" t="s">
        <v>10</v>
      </c>
      <c r="D609" t="s">
        <v>28</v>
      </c>
      <c r="E609" t="str" cm="1">
        <f t="array" ref="E609">_xlfn.XLOOKUP(content[[#This Row],[Column1]],[1]!Reactions[Column1],[1]!Reactions[Reaction Type],[1]!Reactions[Datetime])</f>
        <v>heart</v>
      </c>
      <c r="F609" s="1">
        <f>_xlfn.XLOOKUP(content[[#This Row],[Column1]],[1]!Reactions[Column1],[1]!Reactions[Datetime])</f>
        <v>44116.315972222219</v>
      </c>
      <c r="G609" t="str">
        <f>_xlfn.XLOOKUP(content[[#This Row],[Reaction Type]],[1]ReactionTypes!$I$3:$I$18,[1]ReactionTypes!$J$3:$J$18)</f>
        <v>positive</v>
      </c>
      <c r="H609">
        <f>_xlfn.XLOOKUP(content[[#This Row],[Reaction Type]],[1]ReactionTypes!$I$3:$I$18,[1]ReactionTypes!$K$3:$K$18)</f>
        <v>60</v>
      </c>
    </row>
    <row r="610" spans="1:8" x14ac:dyDescent="0.25">
      <c r="A610">
        <v>632</v>
      </c>
      <c r="B610" t="s">
        <v>649</v>
      </c>
      <c r="C610" t="s">
        <v>24</v>
      </c>
      <c r="D610" t="s">
        <v>11</v>
      </c>
      <c r="E610" t="str" cm="1">
        <f t="array" ref="E610">_xlfn.XLOOKUP(content[[#This Row],[Column1]],[1]!Reactions[Column1],[1]!Reactions[Reaction Type],[1]!Reactions[Datetime])</f>
        <v>peeking</v>
      </c>
      <c r="F610" s="1">
        <f>_xlfn.XLOOKUP(content[[#This Row],[Column1]],[1]!Reactions[Column1],[1]!Reactions[Datetime])</f>
        <v>44171.936111111114</v>
      </c>
      <c r="G610" t="str">
        <f>_xlfn.XLOOKUP(content[[#This Row],[Reaction Type]],[1]ReactionTypes!$I$3:$I$18,[1]ReactionTypes!$J$3:$J$18)</f>
        <v>neutral</v>
      </c>
      <c r="H610">
        <f>_xlfn.XLOOKUP(content[[#This Row],[Reaction Type]],[1]ReactionTypes!$I$3:$I$18,[1]ReactionTypes!$K$3:$K$18)</f>
        <v>35</v>
      </c>
    </row>
    <row r="611" spans="1:8" x14ac:dyDescent="0.25">
      <c r="A611">
        <v>633</v>
      </c>
      <c r="B611" t="s">
        <v>650</v>
      </c>
      <c r="C611" t="s">
        <v>10</v>
      </c>
      <c r="D611" t="s">
        <v>19</v>
      </c>
      <c r="E611" t="str" cm="1">
        <f t="array" ref="E611">_xlfn.XLOOKUP(content[[#This Row],[Column1]],[1]!Reactions[Column1],[1]!Reactions[Reaction Type],[1]!Reactions[Datetime])</f>
        <v>love</v>
      </c>
      <c r="F611" s="1">
        <f>_xlfn.XLOOKUP(content[[#This Row],[Column1]],[1]!Reactions[Column1],[1]!Reactions[Datetime])</f>
        <v>44179.448611111111</v>
      </c>
      <c r="G611" t="str">
        <f>_xlfn.XLOOKUP(content[[#This Row],[Reaction Type]],[1]ReactionTypes!$I$3:$I$18,[1]ReactionTypes!$J$3:$J$18)</f>
        <v>positive</v>
      </c>
      <c r="H611">
        <f>_xlfn.XLOOKUP(content[[#This Row],[Reaction Type]],[1]ReactionTypes!$I$3:$I$18,[1]ReactionTypes!$K$3:$K$18)</f>
        <v>65</v>
      </c>
    </row>
    <row r="612" spans="1:8" x14ac:dyDescent="0.25">
      <c r="A612">
        <v>634</v>
      </c>
      <c r="B612" t="s">
        <v>651</v>
      </c>
      <c r="C612" t="s">
        <v>39</v>
      </c>
      <c r="D612" t="s">
        <v>25</v>
      </c>
      <c r="E612" t="str" cm="1">
        <f t="array" ref="E612">_xlfn.XLOOKUP(content[[#This Row],[Column1]],[1]!Reactions[Column1],[1]!Reactions[Reaction Type],[1]!Reactions[Datetime])</f>
        <v>disgust</v>
      </c>
      <c r="F612" s="1">
        <f>_xlfn.XLOOKUP(content[[#This Row],[Column1]],[1]!Reactions[Column1],[1]!Reactions[Datetime])</f>
        <v>44085.871527777781</v>
      </c>
      <c r="G612" t="str">
        <f>_xlfn.XLOOKUP(content[[#This Row],[Reaction Type]],[1]ReactionTypes!$I$3:$I$18,[1]ReactionTypes!$J$3:$J$18)</f>
        <v>negative</v>
      </c>
      <c r="H612">
        <f>_xlfn.XLOOKUP(content[[#This Row],[Reaction Type]],[1]ReactionTypes!$I$3:$I$18,[1]ReactionTypes!$K$3:$K$18)</f>
        <v>0</v>
      </c>
    </row>
    <row r="613" spans="1:8" x14ac:dyDescent="0.25">
      <c r="A613">
        <v>635</v>
      </c>
      <c r="B613" t="s">
        <v>652</v>
      </c>
      <c r="C613" t="s">
        <v>21</v>
      </c>
      <c r="D613" t="s">
        <v>31</v>
      </c>
      <c r="E613" t="str" cm="1">
        <f t="array" ref="E613">_xlfn.XLOOKUP(content[[#This Row],[Column1]],[1]!Reactions[Column1],[1]!Reactions[Reaction Type],[1]!Reactions[Datetime])</f>
        <v>disgust</v>
      </c>
      <c r="F613" s="1">
        <f>_xlfn.XLOOKUP(content[[#This Row],[Column1]],[1]!Reactions[Column1],[1]!Reactions[Datetime])</f>
        <v>44038.477777777778</v>
      </c>
      <c r="G613" t="str">
        <f>_xlfn.XLOOKUP(content[[#This Row],[Reaction Type]],[1]ReactionTypes!$I$3:$I$18,[1]ReactionTypes!$J$3:$J$18)</f>
        <v>negative</v>
      </c>
      <c r="H613">
        <f>_xlfn.XLOOKUP(content[[#This Row],[Reaction Type]],[1]ReactionTypes!$I$3:$I$18,[1]ReactionTypes!$K$3:$K$18)</f>
        <v>0</v>
      </c>
    </row>
    <row r="614" spans="1:8" x14ac:dyDescent="0.25">
      <c r="A614">
        <v>636</v>
      </c>
      <c r="B614" s="15" t="s">
        <v>653</v>
      </c>
      <c r="C614" t="s">
        <v>24</v>
      </c>
      <c r="D614" t="s">
        <v>31</v>
      </c>
      <c r="E614" t="str" cm="1">
        <f t="array" ref="E614">_xlfn.XLOOKUP(content[[#This Row],[Column1]],[1]!Reactions[Column1],[1]!Reactions[Reaction Type],[1]!Reactions[Datetime])</f>
        <v>adore</v>
      </c>
      <c r="F614" s="1">
        <f>_xlfn.XLOOKUP(content[[#This Row],[Column1]],[1]!Reactions[Column1],[1]!Reactions[Datetime])</f>
        <v>44101.724999999999</v>
      </c>
      <c r="G614" t="str">
        <f>_xlfn.XLOOKUP(content[[#This Row],[Reaction Type]],[1]ReactionTypes!$I$3:$I$18,[1]ReactionTypes!$J$3:$J$18)</f>
        <v>positive</v>
      </c>
      <c r="H614">
        <f>_xlfn.XLOOKUP(content[[#This Row],[Reaction Type]],[1]ReactionTypes!$I$3:$I$18,[1]ReactionTypes!$K$3:$K$18)</f>
        <v>72</v>
      </c>
    </row>
    <row r="615" spans="1:8" x14ac:dyDescent="0.25">
      <c r="A615">
        <v>637</v>
      </c>
      <c r="B615" t="s">
        <v>654</v>
      </c>
      <c r="C615" t="s">
        <v>10</v>
      </c>
      <c r="D615" t="s">
        <v>28</v>
      </c>
      <c r="E615" t="str" cm="1">
        <f t="array" ref="E615">_xlfn.XLOOKUP(content[[#This Row],[Column1]],[1]!Reactions[Column1],[1]!Reactions[Reaction Type],[1]!Reactions[Datetime])</f>
        <v>want</v>
      </c>
      <c r="F615" s="1">
        <f>_xlfn.XLOOKUP(content[[#This Row],[Column1]],[1]!Reactions[Column1],[1]!Reactions[Datetime])</f>
        <v>44139.715277777781</v>
      </c>
      <c r="G615" t="str">
        <f>_xlfn.XLOOKUP(content[[#This Row],[Reaction Type]],[1]ReactionTypes!$I$3:$I$18,[1]ReactionTypes!$J$3:$J$18)</f>
        <v>positive</v>
      </c>
      <c r="H615">
        <f>_xlfn.XLOOKUP(content[[#This Row],[Reaction Type]],[1]ReactionTypes!$I$3:$I$18,[1]ReactionTypes!$K$3:$K$18)</f>
        <v>70</v>
      </c>
    </row>
    <row r="616" spans="1:8" x14ac:dyDescent="0.25">
      <c r="A616">
        <v>638</v>
      </c>
      <c r="B616" t="s">
        <v>655</v>
      </c>
      <c r="C616" t="s">
        <v>21</v>
      </c>
      <c r="D616" t="s">
        <v>31</v>
      </c>
      <c r="E616" t="str" cm="1">
        <f t="array" ref="E616">_xlfn.XLOOKUP(content[[#This Row],[Column1]],[1]!Reactions[Column1],[1]!Reactions[Reaction Type],[1]!Reactions[Datetime])</f>
        <v>super love</v>
      </c>
      <c r="F616" s="1">
        <f>_xlfn.XLOOKUP(content[[#This Row],[Column1]],[1]!Reactions[Column1],[1]!Reactions[Datetime])</f>
        <v>44183.251388888886</v>
      </c>
      <c r="G616" t="str">
        <f>_xlfn.XLOOKUP(content[[#This Row],[Reaction Type]],[1]ReactionTypes!$I$3:$I$18,[1]ReactionTypes!$J$3:$J$18)</f>
        <v>positive</v>
      </c>
      <c r="H616">
        <f>_xlfn.XLOOKUP(content[[#This Row],[Reaction Type]],[1]ReactionTypes!$I$3:$I$18,[1]ReactionTypes!$K$3:$K$18)</f>
        <v>75</v>
      </c>
    </row>
    <row r="617" spans="1:8" x14ac:dyDescent="0.25">
      <c r="A617">
        <v>639</v>
      </c>
      <c r="B617" t="s">
        <v>656</v>
      </c>
      <c r="C617" t="s">
        <v>10</v>
      </c>
      <c r="D617" t="s">
        <v>34</v>
      </c>
      <c r="E617" t="str" cm="1">
        <f t="array" ref="E617">_xlfn.XLOOKUP(content[[#This Row],[Column1]],[1]!Reactions[Column1],[1]!Reactions[Reaction Type],[1]!Reactions[Datetime])</f>
        <v>intrigued</v>
      </c>
      <c r="F617" s="1">
        <f>_xlfn.XLOOKUP(content[[#This Row],[Column1]],[1]!Reactions[Column1],[1]!Reactions[Datetime])</f>
        <v>44185.219444444447</v>
      </c>
      <c r="G617" t="str">
        <f>_xlfn.XLOOKUP(content[[#This Row],[Reaction Type]],[1]ReactionTypes!$I$3:$I$18,[1]ReactionTypes!$J$3:$J$18)</f>
        <v>positive</v>
      </c>
      <c r="H617">
        <f>_xlfn.XLOOKUP(content[[#This Row],[Reaction Type]],[1]ReactionTypes!$I$3:$I$18,[1]ReactionTypes!$K$3:$K$18)</f>
        <v>45</v>
      </c>
    </row>
    <row r="618" spans="1:8" x14ac:dyDescent="0.25">
      <c r="A618">
        <v>640</v>
      </c>
      <c r="B618" t="s">
        <v>657</v>
      </c>
      <c r="C618" t="s">
        <v>39</v>
      </c>
      <c r="D618" t="s">
        <v>32</v>
      </c>
      <c r="E618" t="str" cm="1">
        <f t="array" ref="E618">_xlfn.XLOOKUP(content[[#This Row],[Column1]],[1]!Reactions[Column1],[1]!Reactions[Reaction Type],[1]!Reactions[Datetime])</f>
        <v>adore</v>
      </c>
      <c r="F618" s="1">
        <f>_xlfn.XLOOKUP(content[[#This Row],[Column1]],[1]!Reactions[Column1],[1]!Reactions[Datetime])</f>
        <v>44289.744444444441</v>
      </c>
      <c r="G618" t="str">
        <f>_xlfn.XLOOKUP(content[[#This Row],[Reaction Type]],[1]ReactionTypes!$I$3:$I$18,[1]ReactionTypes!$J$3:$J$18)</f>
        <v>positive</v>
      </c>
      <c r="H618">
        <f>_xlfn.XLOOKUP(content[[#This Row],[Reaction Type]],[1]ReactionTypes!$I$3:$I$18,[1]ReactionTypes!$K$3:$K$18)</f>
        <v>72</v>
      </c>
    </row>
    <row r="619" spans="1:8" x14ac:dyDescent="0.25">
      <c r="A619">
        <v>641</v>
      </c>
      <c r="B619" t="s">
        <v>658</v>
      </c>
      <c r="C619" t="s">
        <v>39</v>
      </c>
      <c r="D619" t="s">
        <v>47</v>
      </c>
      <c r="E619" t="str" cm="1">
        <f t="array" ref="E619">_xlfn.XLOOKUP(content[[#This Row],[Column1]],[1]!Reactions[Column1],[1]!Reactions[Reaction Type],[1]!Reactions[Datetime])</f>
        <v>adore</v>
      </c>
      <c r="F619" s="1">
        <f>_xlfn.XLOOKUP(content[[#This Row],[Column1]],[1]!Reactions[Column1],[1]!Reactions[Datetime])</f>
        <v>44212.218055555553</v>
      </c>
      <c r="G619" t="str">
        <f>_xlfn.XLOOKUP(content[[#This Row],[Reaction Type]],[1]ReactionTypes!$I$3:$I$18,[1]ReactionTypes!$J$3:$J$18)</f>
        <v>positive</v>
      </c>
      <c r="H619">
        <f>_xlfn.XLOOKUP(content[[#This Row],[Reaction Type]],[1]ReactionTypes!$I$3:$I$18,[1]ReactionTypes!$K$3:$K$18)</f>
        <v>72</v>
      </c>
    </row>
    <row r="620" spans="1:8" x14ac:dyDescent="0.25">
      <c r="A620">
        <v>642</v>
      </c>
      <c r="B620" t="s">
        <v>659</v>
      </c>
      <c r="C620" t="s">
        <v>39</v>
      </c>
      <c r="D620" t="s">
        <v>31</v>
      </c>
      <c r="E620" t="str" cm="1">
        <f t="array" ref="E620">_xlfn.XLOOKUP(content[[#This Row],[Column1]],[1]!Reactions[Column1],[1]!Reactions[Reaction Type],[1]!Reactions[Datetime])</f>
        <v>love</v>
      </c>
      <c r="F620" s="1">
        <f>_xlfn.XLOOKUP(content[[#This Row],[Column1]],[1]!Reactions[Column1],[1]!Reactions[Datetime])</f>
        <v>44305.060416666667</v>
      </c>
      <c r="G620" t="str">
        <f>_xlfn.XLOOKUP(content[[#This Row],[Reaction Type]],[1]ReactionTypes!$I$3:$I$18,[1]ReactionTypes!$J$3:$J$18)</f>
        <v>positive</v>
      </c>
      <c r="H620">
        <f>_xlfn.XLOOKUP(content[[#This Row],[Reaction Type]],[1]ReactionTypes!$I$3:$I$18,[1]ReactionTypes!$K$3:$K$18)</f>
        <v>65</v>
      </c>
    </row>
    <row r="621" spans="1:8" x14ac:dyDescent="0.25">
      <c r="A621">
        <v>644</v>
      </c>
      <c r="B621" t="s">
        <v>660</v>
      </c>
      <c r="C621" t="s">
        <v>24</v>
      </c>
      <c r="D621" t="s">
        <v>18</v>
      </c>
      <c r="E621" t="str" cm="1">
        <f t="array" ref="E621">_xlfn.XLOOKUP(content[[#This Row],[Column1]],[1]!Reactions[Column1],[1]!Reactions[Reaction Type],[1]!Reactions[Datetime])</f>
        <v>dislike</v>
      </c>
      <c r="F621" s="1">
        <f>_xlfn.XLOOKUP(content[[#This Row],[Column1]],[1]!Reactions[Column1],[1]!Reactions[Datetime])</f>
        <v>44049.563888888886</v>
      </c>
      <c r="G621" t="str">
        <f>_xlfn.XLOOKUP(content[[#This Row],[Reaction Type]],[1]ReactionTypes!$I$3:$I$18,[1]ReactionTypes!$J$3:$J$18)</f>
        <v>negative</v>
      </c>
      <c r="H621">
        <f>_xlfn.XLOOKUP(content[[#This Row],[Reaction Type]],[1]ReactionTypes!$I$3:$I$18,[1]ReactionTypes!$K$3:$K$18)</f>
        <v>10</v>
      </c>
    </row>
    <row r="622" spans="1:8" x14ac:dyDescent="0.25">
      <c r="A622">
        <v>645</v>
      </c>
      <c r="B622" s="15" t="s">
        <v>661</v>
      </c>
      <c r="C622" t="s">
        <v>24</v>
      </c>
      <c r="D622" t="s">
        <v>26</v>
      </c>
      <c r="E622" t="str" cm="1">
        <f t="array" ref="E622">_xlfn.XLOOKUP(content[[#This Row],[Column1]],[1]!Reactions[Column1],[1]!Reactions[Reaction Type],[1]!Reactions[Datetime])</f>
        <v>worried</v>
      </c>
      <c r="F622" s="1">
        <f>_xlfn.XLOOKUP(content[[#This Row],[Column1]],[1]!Reactions[Column1],[1]!Reactions[Datetime])</f>
        <v>44321.368750000001</v>
      </c>
      <c r="G622" t="str">
        <f>_xlfn.XLOOKUP(content[[#This Row],[Reaction Type]],[1]ReactionTypes!$I$3:$I$18,[1]ReactionTypes!$J$3:$J$18)</f>
        <v>negative</v>
      </c>
      <c r="H622">
        <f>_xlfn.XLOOKUP(content[[#This Row],[Reaction Type]],[1]ReactionTypes!$I$3:$I$18,[1]ReactionTypes!$K$3:$K$18)</f>
        <v>12</v>
      </c>
    </row>
    <row r="623" spans="1:8" x14ac:dyDescent="0.25">
      <c r="A623">
        <v>646</v>
      </c>
      <c r="B623" t="s">
        <v>662</v>
      </c>
      <c r="C623" t="s">
        <v>24</v>
      </c>
      <c r="D623" t="s">
        <v>31</v>
      </c>
      <c r="E623" t="str" cm="1">
        <f t="array" ref="E623">_xlfn.XLOOKUP(content[[#This Row],[Column1]],[1]!Reactions[Column1],[1]!Reactions[Reaction Type],[1]!Reactions[Datetime])</f>
        <v>indifferent</v>
      </c>
      <c r="F623" s="1">
        <f>_xlfn.XLOOKUP(content[[#This Row],[Column1]],[1]!Reactions[Column1],[1]!Reactions[Datetime])</f>
        <v>44326.865277777775</v>
      </c>
      <c r="G623" t="str">
        <f>_xlfn.XLOOKUP(content[[#This Row],[Reaction Type]],[1]ReactionTypes!$I$3:$I$18,[1]ReactionTypes!$J$3:$J$18)</f>
        <v>neutral</v>
      </c>
      <c r="H623">
        <f>_xlfn.XLOOKUP(content[[#This Row],[Reaction Type]],[1]ReactionTypes!$I$3:$I$18,[1]ReactionTypes!$K$3:$K$18)</f>
        <v>20</v>
      </c>
    </row>
    <row r="624" spans="1:8" x14ac:dyDescent="0.25">
      <c r="A624">
        <v>647</v>
      </c>
      <c r="B624" t="s">
        <v>663</v>
      </c>
      <c r="C624" t="s">
        <v>24</v>
      </c>
      <c r="D624" t="s">
        <v>31</v>
      </c>
      <c r="E624" t="str" cm="1">
        <f t="array" ref="E624">_xlfn.XLOOKUP(content[[#This Row],[Column1]],[1]!Reactions[Column1],[1]!Reactions[Reaction Type],[1]!Reactions[Datetime])</f>
        <v>interested</v>
      </c>
      <c r="F624" s="1">
        <f>_xlfn.XLOOKUP(content[[#This Row],[Column1]],[1]!Reactions[Column1],[1]!Reactions[Datetime])</f>
        <v>44299.911805555559</v>
      </c>
      <c r="G624" t="str">
        <f>_xlfn.XLOOKUP(content[[#This Row],[Reaction Type]],[1]ReactionTypes!$I$3:$I$18,[1]ReactionTypes!$J$3:$J$18)</f>
        <v>positive</v>
      </c>
      <c r="H624">
        <f>_xlfn.XLOOKUP(content[[#This Row],[Reaction Type]],[1]ReactionTypes!$I$3:$I$18,[1]ReactionTypes!$K$3:$K$18)</f>
        <v>30</v>
      </c>
    </row>
    <row r="625" spans="1:8" x14ac:dyDescent="0.25">
      <c r="A625">
        <v>648</v>
      </c>
      <c r="B625" t="s">
        <v>664</v>
      </c>
      <c r="C625" t="s">
        <v>10</v>
      </c>
      <c r="D625" t="s">
        <v>22</v>
      </c>
      <c r="E625" t="str" cm="1">
        <f t="array" ref="E625">_xlfn.XLOOKUP(content[[#This Row],[Column1]],[1]!Reactions[Column1],[1]!Reactions[Reaction Type],[1]!Reactions[Datetime])</f>
        <v>hate</v>
      </c>
      <c r="F625" s="1">
        <f>_xlfn.XLOOKUP(content[[#This Row],[Column1]],[1]!Reactions[Column1],[1]!Reactions[Datetime])</f>
        <v>44193.261111111111</v>
      </c>
      <c r="G625" t="str">
        <f>_xlfn.XLOOKUP(content[[#This Row],[Reaction Type]],[1]ReactionTypes!$I$3:$I$18,[1]ReactionTypes!$J$3:$J$18)</f>
        <v>negative</v>
      </c>
      <c r="H625">
        <f>_xlfn.XLOOKUP(content[[#This Row],[Reaction Type]],[1]ReactionTypes!$I$3:$I$18,[1]ReactionTypes!$K$3:$K$18)</f>
        <v>5</v>
      </c>
    </row>
    <row r="626" spans="1:8" x14ac:dyDescent="0.25">
      <c r="A626">
        <v>649</v>
      </c>
      <c r="B626" t="s">
        <v>665</v>
      </c>
      <c r="C626" t="s">
        <v>24</v>
      </c>
      <c r="D626" t="s">
        <v>19</v>
      </c>
      <c r="E626" t="str" cm="1">
        <f t="array" ref="E626">_xlfn.XLOOKUP(content[[#This Row],[Column1]],[1]!Reactions[Column1],[1]!Reactions[Reaction Type],[1]!Reactions[Datetime])</f>
        <v>peeking</v>
      </c>
      <c r="F626" s="1">
        <f>_xlfn.XLOOKUP(content[[#This Row],[Column1]],[1]!Reactions[Column1],[1]!Reactions[Datetime])</f>
        <v>44230.491666666669</v>
      </c>
      <c r="G626" t="str">
        <f>_xlfn.XLOOKUP(content[[#This Row],[Reaction Type]],[1]ReactionTypes!$I$3:$I$18,[1]ReactionTypes!$J$3:$J$18)</f>
        <v>neutral</v>
      </c>
      <c r="H626">
        <f>_xlfn.XLOOKUP(content[[#This Row],[Reaction Type]],[1]ReactionTypes!$I$3:$I$18,[1]ReactionTypes!$K$3:$K$18)</f>
        <v>35</v>
      </c>
    </row>
    <row r="627" spans="1:8" x14ac:dyDescent="0.25">
      <c r="A627">
        <v>650</v>
      </c>
      <c r="B627" t="s">
        <v>666</v>
      </c>
      <c r="C627" t="s">
        <v>21</v>
      </c>
      <c r="D627" t="s">
        <v>28</v>
      </c>
      <c r="E627" t="str" cm="1">
        <f t="array" ref="E627">_xlfn.XLOOKUP(content[[#This Row],[Column1]],[1]!Reactions[Column1],[1]!Reactions[Reaction Type],[1]!Reactions[Datetime])</f>
        <v>cherish</v>
      </c>
      <c r="F627" s="1">
        <f>_xlfn.XLOOKUP(content[[#This Row],[Column1]],[1]!Reactions[Column1],[1]!Reactions[Datetime])</f>
        <v>44157.796527777777</v>
      </c>
      <c r="G627" t="str">
        <f>_xlfn.XLOOKUP(content[[#This Row],[Reaction Type]],[1]ReactionTypes!$I$3:$I$18,[1]ReactionTypes!$J$3:$J$18)</f>
        <v>positive</v>
      </c>
      <c r="H627">
        <f>_xlfn.XLOOKUP(content[[#This Row],[Reaction Type]],[1]ReactionTypes!$I$3:$I$18,[1]ReactionTypes!$K$3:$K$18)</f>
        <v>70</v>
      </c>
    </row>
    <row r="628" spans="1:8" x14ac:dyDescent="0.25">
      <c r="A628">
        <v>651</v>
      </c>
      <c r="B628" t="s">
        <v>667</v>
      </c>
      <c r="C628" t="s">
        <v>24</v>
      </c>
      <c r="D628" t="s">
        <v>26</v>
      </c>
      <c r="E628" t="str" cm="1">
        <f t="array" ref="E628">_xlfn.XLOOKUP(content[[#This Row],[Column1]],[1]!Reactions[Column1],[1]!Reactions[Reaction Type],[1]!Reactions[Datetime])</f>
        <v>dislike</v>
      </c>
      <c r="F628" s="1">
        <f>_xlfn.XLOOKUP(content[[#This Row],[Column1]],[1]!Reactions[Column1],[1]!Reactions[Datetime])</f>
        <v>44168.496527777781</v>
      </c>
      <c r="G628" t="str">
        <f>_xlfn.XLOOKUP(content[[#This Row],[Reaction Type]],[1]ReactionTypes!$I$3:$I$18,[1]ReactionTypes!$J$3:$J$18)</f>
        <v>negative</v>
      </c>
      <c r="H628">
        <f>_xlfn.XLOOKUP(content[[#This Row],[Reaction Type]],[1]ReactionTypes!$I$3:$I$18,[1]ReactionTypes!$K$3:$K$18)</f>
        <v>10</v>
      </c>
    </row>
    <row r="629" spans="1:8" x14ac:dyDescent="0.25">
      <c r="A629">
        <v>652</v>
      </c>
      <c r="B629" t="s">
        <v>668</v>
      </c>
      <c r="C629" t="s">
        <v>21</v>
      </c>
      <c r="D629" t="s">
        <v>35</v>
      </c>
      <c r="E629" t="str" cm="1">
        <f t="array" ref="E629">_xlfn.XLOOKUP(content[[#This Row],[Column1]],[1]!Reactions[Column1],[1]!Reactions[Reaction Type],[1]!Reactions[Datetime])</f>
        <v>worried</v>
      </c>
      <c r="F629" s="1">
        <f>_xlfn.XLOOKUP(content[[#This Row],[Column1]],[1]!Reactions[Column1],[1]!Reactions[Datetime])</f>
        <v>44084.018750000003</v>
      </c>
      <c r="G629" t="str">
        <f>_xlfn.XLOOKUP(content[[#This Row],[Reaction Type]],[1]ReactionTypes!$I$3:$I$18,[1]ReactionTypes!$J$3:$J$18)</f>
        <v>negative</v>
      </c>
      <c r="H629">
        <f>_xlfn.XLOOKUP(content[[#This Row],[Reaction Type]],[1]ReactionTypes!$I$3:$I$18,[1]ReactionTypes!$K$3:$K$18)</f>
        <v>12</v>
      </c>
    </row>
    <row r="630" spans="1:8" x14ac:dyDescent="0.25">
      <c r="A630">
        <v>653</v>
      </c>
      <c r="B630" t="s">
        <v>669</v>
      </c>
      <c r="C630" t="s">
        <v>10</v>
      </c>
      <c r="D630" t="s">
        <v>37</v>
      </c>
      <c r="E630" t="str" cm="1">
        <f t="array" ref="E630">_xlfn.XLOOKUP(content[[#This Row],[Column1]],[1]!Reactions[Column1],[1]!Reactions[Reaction Type],[1]!Reactions[Datetime])</f>
        <v>interested</v>
      </c>
      <c r="F630" s="1">
        <f>_xlfn.XLOOKUP(content[[#This Row],[Column1]],[1]!Reactions[Column1],[1]!Reactions[Datetime])</f>
        <v>44310.478472222225</v>
      </c>
      <c r="G630" t="str">
        <f>_xlfn.XLOOKUP(content[[#This Row],[Reaction Type]],[1]ReactionTypes!$I$3:$I$18,[1]ReactionTypes!$J$3:$J$18)</f>
        <v>positive</v>
      </c>
      <c r="H630">
        <f>_xlfn.XLOOKUP(content[[#This Row],[Reaction Type]],[1]ReactionTypes!$I$3:$I$18,[1]ReactionTypes!$K$3:$K$18)</f>
        <v>30</v>
      </c>
    </row>
    <row r="631" spans="1:8" x14ac:dyDescent="0.25">
      <c r="A631">
        <v>654</v>
      </c>
      <c r="B631" t="s">
        <v>670</v>
      </c>
      <c r="C631" t="s">
        <v>39</v>
      </c>
      <c r="D631" t="s">
        <v>34</v>
      </c>
      <c r="E631" t="str" cm="1">
        <f t="array" ref="E631">_xlfn.XLOOKUP(content[[#This Row],[Column1]],[1]!Reactions[Column1],[1]!Reactions[Reaction Type],[1]!Reactions[Datetime])</f>
        <v>adore</v>
      </c>
      <c r="F631" s="1">
        <f>_xlfn.XLOOKUP(content[[#This Row],[Column1]],[1]!Reactions[Column1],[1]!Reactions[Datetime])</f>
        <v>44116.720833333333</v>
      </c>
      <c r="G631" t="str">
        <f>_xlfn.XLOOKUP(content[[#This Row],[Reaction Type]],[1]ReactionTypes!$I$3:$I$18,[1]ReactionTypes!$J$3:$J$18)</f>
        <v>positive</v>
      </c>
      <c r="H631">
        <f>_xlfn.XLOOKUP(content[[#This Row],[Reaction Type]],[1]ReactionTypes!$I$3:$I$18,[1]ReactionTypes!$K$3:$K$18)</f>
        <v>72</v>
      </c>
    </row>
    <row r="632" spans="1:8" x14ac:dyDescent="0.25">
      <c r="A632">
        <v>655</v>
      </c>
      <c r="B632" t="s">
        <v>671</v>
      </c>
      <c r="C632" t="s">
        <v>24</v>
      </c>
      <c r="D632" t="s">
        <v>47</v>
      </c>
      <c r="E632" t="str" cm="1">
        <f t="array" ref="E632">_xlfn.XLOOKUP(content[[#This Row],[Column1]],[1]!Reactions[Column1],[1]!Reactions[Reaction Type],[1]!Reactions[Datetime])</f>
        <v>love</v>
      </c>
      <c r="F632" s="1">
        <f>_xlfn.XLOOKUP(content[[#This Row],[Column1]],[1]!Reactions[Column1],[1]!Reactions[Datetime])</f>
        <v>44251.995833333334</v>
      </c>
      <c r="G632" t="str">
        <f>_xlfn.XLOOKUP(content[[#This Row],[Reaction Type]],[1]ReactionTypes!$I$3:$I$18,[1]ReactionTypes!$J$3:$J$18)</f>
        <v>positive</v>
      </c>
      <c r="H632">
        <f>_xlfn.XLOOKUP(content[[#This Row],[Reaction Type]],[1]ReactionTypes!$I$3:$I$18,[1]ReactionTypes!$K$3:$K$18)</f>
        <v>65</v>
      </c>
    </row>
    <row r="633" spans="1:8" x14ac:dyDescent="0.25">
      <c r="A633">
        <v>656</v>
      </c>
      <c r="B633" t="s">
        <v>672</v>
      </c>
      <c r="C633" t="s">
        <v>39</v>
      </c>
      <c r="D633" t="s">
        <v>26</v>
      </c>
      <c r="E633" t="str" cm="1">
        <f t="array" ref="E633">_xlfn.XLOOKUP(content[[#This Row],[Column1]],[1]!Reactions[Column1],[1]!Reactions[Reaction Type],[1]!Reactions[Datetime])</f>
        <v>love</v>
      </c>
      <c r="F633" s="1">
        <f>_xlfn.XLOOKUP(content[[#This Row],[Column1]],[1]!Reactions[Column1],[1]!Reactions[Datetime])</f>
        <v>44136.030555555553</v>
      </c>
      <c r="G633" t="str">
        <f>_xlfn.XLOOKUP(content[[#This Row],[Reaction Type]],[1]ReactionTypes!$I$3:$I$18,[1]ReactionTypes!$J$3:$J$18)</f>
        <v>positive</v>
      </c>
      <c r="H633">
        <f>_xlfn.XLOOKUP(content[[#This Row],[Reaction Type]],[1]ReactionTypes!$I$3:$I$18,[1]ReactionTypes!$K$3:$K$18)</f>
        <v>65</v>
      </c>
    </row>
    <row r="634" spans="1:8" x14ac:dyDescent="0.25">
      <c r="A634">
        <v>657</v>
      </c>
      <c r="B634" t="s">
        <v>673</v>
      </c>
      <c r="C634" t="s">
        <v>21</v>
      </c>
      <c r="D634" t="s">
        <v>26</v>
      </c>
      <c r="E634" t="str" cm="1">
        <f t="array" ref="E634">_xlfn.XLOOKUP(content[[#This Row],[Column1]],[1]!Reactions[Column1],[1]!Reactions[Reaction Type],[1]!Reactions[Datetime])</f>
        <v>adore</v>
      </c>
      <c r="F634" s="1">
        <f>_xlfn.XLOOKUP(content[[#This Row],[Column1]],[1]!Reactions[Column1],[1]!Reactions[Datetime])</f>
        <v>44157.719444444447</v>
      </c>
      <c r="G634" t="str">
        <f>_xlfn.XLOOKUP(content[[#This Row],[Reaction Type]],[1]ReactionTypes!$I$3:$I$18,[1]ReactionTypes!$J$3:$J$18)</f>
        <v>positive</v>
      </c>
      <c r="H634">
        <f>_xlfn.XLOOKUP(content[[#This Row],[Reaction Type]],[1]ReactionTypes!$I$3:$I$18,[1]ReactionTypes!$K$3:$K$18)</f>
        <v>72</v>
      </c>
    </row>
    <row r="635" spans="1:8" x14ac:dyDescent="0.25">
      <c r="A635">
        <v>658</v>
      </c>
      <c r="B635" t="s">
        <v>674</v>
      </c>
      <c r="C635" t="s">
        <v>39</v>
      </c>
      <c r="D635" t="s">
        <v>16</v>
      </c>
      <c r="E635" t="str" cm="1">
        <f t="array" ref="E635">_xlfn.XLOOKUP(content[[#This Row],[Column1]],[1]!Reactions[Column1],[1]!Reactions[Reaction Type],[1]!Reactions[Datetime])</f>
        <v>scared</v>
      </c>
      <c r="F635" s="1">
        <f>_xlfn.XLOOKUP(content[[#This Row],[Column1]],[1]!Reactions[Column1],[1]!Reactions[Datetime])</f>
        <v>44057.801388888889</v>
      </c>
      <c r="G635" t="str">
        <f>_xlfn.XLOOKUP(content[[#This Row],[Reaction Type]],[1]ReactionTypes!$I$3:$I$18,[1]ReactionTypes!$J$3:$J$18)</f>
        <v>negative</v>
      </c>
      <c r="H635">
        <f>_xlfn.XLOOKUP(content[[#This Row],[Reaction Type]],[1]ReactionTypes!$I$3:$I$18,[1]ReactionTypes!$K$3:$K$18)</f>
        <v>15</v>
      </c>
    </row>
    <row r="636" spans="1:8" x14ac:dyDescent="0.25">
      <c r="A636">
        <v>659</v>
      </c>
      <c r="B636" t="s">
        <v>675</v>
      </c>
      <c r="C636" t="s">
        <v>10</v>
      </c>
      <c r="D636" t="s">
        <v>42</v>
      </c>
      <c r="E636" t="str" cm="1">
        <f t="array" ref="E636">_xlfn.XLOOKUP(content[[#This Row],[Column1]],[1]!Reactions[Column1],[1]!Reactions[Reaction Type],[1]!Reactions[Datetime])</f>
        <v>intrigued</v>
      </c>
      <c r="F636" s="1">
        <f>_xlfn.XLOOKUP(content[[#This Row],[Column1]],[1]!Reactions[Column1],[1]!Reactions[Datetime])</f>
        <v>44348.57916666667</v>
      </c>
      <c r="G636" t="str">
        <f>_xlfn.XLOOKUP(content[[#This Row],[Reaction Type]],[1]ReactionTypes!$I$3:$I$18,[1]ReactionTypes!$J$3:$J$18)</f>
        <v>positive</v>
      </c>
      <c r="H636">
        <f>_xlfn.XLOOKUP(content[[#This Row],[Reaction Type]],[1]ReactionTypes!$I$3:$I$18,[1]ReactionTypes!$K$3:$K$18)</f>
        <v>45</v>
      </c>
    </row>
    <row r="637" spans="1:8" x14ac:dyDescent="0.25">
      <c r="A637">
        <v>660</v>
      </c>
      <c r="B637" t="s">
        <v>676</v>
      </c>
      <c r="C637" t="s">
        <v>24</v>
      </c>
      <c r="D637" t="s">
        <v>18</v>
      </c>
      <c r="E637" t="str" cm="1">
        <f t="array" ref="E637">_xlfn.XLOOKUP(content[[#This Row],[Column1]],[1]!Reactions[Column1],[1]!Reactions[Reaction Type],[1]!Reactions[Datetime])</f>
        <v>worried</v>
      </c>
      <c r="F637" s="1">
        <f>_xlfn.XLOOKUP(content[[#This Row],[Column1]],[1]!Reactions[Column1],[1]!Reactions[Datetime])</f>
        <v>44004.847916666666</v>
      </c>
      <c r="G637" t="str">
        <f>_xlfn.XLOOKUP(content[[#This Row],[Reaction Type]],[1]ReactionTypes!$I$3:$I$18,[1]ReactionTypes!$J$3:$J$18)</f>
        <v>negative</v>
      </c>
      <c r="H637">
        <f>_xlfn.XLOOKUP(content[[#This Row],[Reaction Type]],[1]ReactionTypes!$I$3:$I$18,[1]ReactionTypes!$K$3:$K$18)</f>
        <v>12</v>
      </c>
    </row>
    <row r="638" spans="1:8" x14ac:dyDescent="0.25">
      <c r="A638">
        <v>661</v>
      </c>
      <c r="B638" t="s">
        <v>677</v>
      </c>
      <c r="C638" t="s">
        <v>24</v>
      </c>
      <c r="D638" t="s">
        <v>16</v>
      </c>
      <c r="E638" t="str" cm="1">
        <f t="array" ref="E638">_xlfn.XLOOKUP(content[[#This Row],[Column1]],[1]!Reactions[Column1],[1]!Reactions[Reaction Type],[1]!Reactions[Datetime])</f>
        <v>cherish</v>
      </c>
      <c r="F638" s="1">
        <f>_xlfn.XLOOKUP(content[[#This Row],[Column1]],[1]!Reactions[Column1],[1]!Reactions[Datetime])</f>
        <v>44196.225694444445</v>
      </c>
      <c r="G638" t="str">
        <f>_xlfn.XLOOKUP(content[[#This Row],[Reaction Type]],[1]ReactionTypes!$I$3:$I$18,[1]ReactionTypes!$J$3:$J$18)</f>
        <v>positive</v>
      </c>
      <c r="H638">
        <f>_xlfn.XLOOKUP(content[[#This Row],[Reaction Type]],[1]ReactionTypes!$I$3:$I$18,[1]ReactionTypes!$K$3:$K$18)</f>
        <v>70</v>
      </c>
    </row>
    <row r="639" spans="1:8" x14ac:dyDescent="0.25">
      <c r="A639">
        <v>662</v>
      </c>
      <c r="B639" t="s">
        <v>678</v>
      </c>
      <c r="C639" t="s">
        <v>24</v>
      </c>
      <c r="D639" t="s">
        <v>25</v>
      </c>
      <c r="E639" t="str" cm="1">
        <f t="array" ref="E639">_xlfn.XLOOKUP(content[[#This Row],[Column1]],[1]!Reactions[Column1],[1]!Reactions[Reaction Type],[1]!Reactions[Datetime])</f>
        <v>worried</v>
      </c>
      <c r="F639" s="1">
        <f>_xlfn.XLOOKUP(content[[#This Row],[Column1]],[1]!Reactions[Column1],[1]!Reactions[Datetime])</f>
        <v>44251.38958333333</v>
      </c>
      <c r="G639" t="str">
        <f>_xlfn.XLOOKUP(content[[#This Row],[Reaction Type]],[1]ReactionTypes!$I$3:$I$18,[1]ReactionTypes!$J$3:$J$18)</f>
        <v>negative</v>
      </c>
      <c r="H639">
        <f>_xlfn.XLOOKUP(content[[#This Row],[Reaction Type]],[1]ReactionTypes!$I$3:$I$18,[1]ReactionTypes!$K$3:$K$18)</f>
        <v>12</v>
      </c>
    </row>
    <row r="640" spans="1:8" x14ac:dyDescent="0.25">
      <c r="A640">
        <v>663</v>
      </c>
      <c r="B640" t="s">
        <v>679</v>
      </c>
      <c r="C640" t="s">
        <v>21</v>
      </c>
      <c r="D640" t="s">
        <v>19</v>
      </c>
      <c r="E640" t="str" cm="1">
        <f t="array" ref="E640">_xlfn.XLOOKUP(content[[#This Row],[Column1]],[1]!Reactions[Column1],[1]!Reactions[Reaction Type],[1]!Reactions[Datetime])</f>
        <v>adore</v>
      </c>
      <c r="F640" s="1">
        <f>_xlfn.XLOOKUP(content[[#This Row],[Column1]],[1]!Reactions[Column1],[1]!Reactions[Datetime])</f>
        <v>44032.34652777778</v>
      </c>
      <c r="G640" t="str">
        <f>_xlfn.XLOOKUP(content[[#This Row],[Reaction Type]],[1]ReactionTypes!$I$3:$I$18,[1]ReactionTypes!$J$3:$J$18)</f>
        <v>positive</v>
      </c>
      <c r="H640">
        <f>_xlfn.XLOOKUP(content[[#This Row],[Reaction Type]],[1]ReactionTypes!$I$3:$I$18,[1]ReactionTypes!$K$3:$K$18)</f>
        <v>72</v>
      </c>
    </row>
    <row r="641" spans="1:8" x14ac:dyDescent="0.25">
      <c r="A641">
        <v>664</v>
      </c>
      <c r="B641" t="s">
        <v>680</v>
      </c>
      <c r="C641" t="s">
        <v>10</v>
      </c>
      <c r="D641" t="s">
        <v>25</v>
      </c>
      <c r="E641" t="str" cm="1">
        <f t="array" ref="E641">_xlfn.XLOOKUP(content[[#This Row],[Column1]],[1]!Reactions[Column1],[1]!Reactions[Reaction Type],[1]!Reactions[Datetime])</f>
        <v>hate</v>
      </c>
      <c r="F641" s="1">
        <f>_xlfn.XLOOKUP(content[[#This Row],[Column1]],[1]!Reactions[Column1],[1]!Reactions[Datetime])</f>
        <v>44180.109722222223</v>
      </c>
      <c r="G641" t="str">
        <f>_xlfn.XLOOKUP(content[[#This Row],[Reaction Type]],[1]ReactionTypes!$I$3:$I$18,[1]ReactionTypes!$J$3:$J$18)</f>
        <v>negative</v>
      </c>
      <c r="H641">
        <f>_xlfn.XLOOKUP(content[[#This Row],[Reaction Type]],[1]ReactionTypes!$I$3:$I$18,[1]ReactionTypes!$K$3:$K$18)</f>
        <v>5</v>
      </c>
    </row>
    <row r="642" spans="1:8" x14ac:dyDescent="0.25">
      <c r="A642">
        <v>665</v>
      </c>
      <c r="B642" t="s">
        <v>681</v>
      </c>
      <c r="C642" t="s">
        <v>39</v>
      </c>
      <c r="D642" t="s">
        <v>100</v>
      </c>
      <c r="E642" t="str" cm="1">
        <f t="array" ref="E642">_xlfn.XLOOKUP(content[[#This Row],[Column1]],[1]!Reactions[Column1],[1]!Reactions[Reaction Type],[1]!Reactions[Datetime])</f>
        <v>interested</v>
      </c>
      <c r="F642" s="1">
        <f>_xlfn.XLOOKUP(content[[#This Row],[Column1]],[1]!Reactions[Column1],[1]!Reactions[Datetime])</f>
        <v>44214.956250000003</v>
      </c>
      <c r="G642" t="str">
        <f>_xlfn.XLOOKUP(content[[#This Row],[Reaction Type]],[1]ReactionTypes!$I$3:$I$18,[1]ReactionTypes!$J$3:$J$18)</f>
        <v>positive</v>
      </c>
      <c r="H642">
        <f>_xlfn.XLOOKUP(content[[#This Row],[Reaction Type]],[1]ReactionTypes!$I$3:$I$18,[1]ReactionTypes!$K$3:$K$18)</f>
        <v>30</v>
      </c>
    </row>
    <row r="643" spans="1:8" x14ac:dyDescent="0.25">
      <c r="A643">
        <v>666</v>
      </c>
      <c r="B643" t="s">
        <v>682</v>
      </c>
      <c r="C643" t="s">
        <v>21</v>
      </c>
      <c r="D643" t="s">
        <v>16</v>
      </c>
      <c r="E643" t="str" cm="1">
        <f t="array" ref="E643">_xlfn.XLOOKUP(content[[#This Row],[Column1]],[1]!Reactions[Column1],[1]!Reactions[Reaction Type],[1]!Reactions[Datetime])</f>
        <v>love</v>
      </c>
      <c r="F643" s="1">
        <f>_xlfn.XLOOKUP(content[[#This Row],[Column1]],[1]!Reactions[Column1],[1]!Reactions[Datetime])</f>
        <v>44041.270138888889</v>
      </c>
      <c r="G643" t="str">
        <f>_xlfn.XLOOKUP(content[[#This Row],[Reaction Type]],[1]ReactionTypes!$I$3:$I$18,[1]ReactionTypes!$J$3:$J$18)</f>
        <v>positive</v>
      </c>
      <c r="H643">
        <f>_xlfn.XLOOKUP(content[[#This Row],[Reaction Type]],[1]ReactionTypes!$I$3:$I$18,[1]ReactionTypes!$K$3:$K$18)</f>
        <v>65</v>
      </c>
    </row>
    <row r="644" spans="1:8" x14ac:dyDescent="0.25">
      <c r="A644">
        <v>667</v>
      </c>
      <c r="B644" t="s">
        <v>683</v>
      </c>
      <c r="C644" t="s">
        <v>24</v>
      </c>
      <c r="D644" t="s">
        <v>34</v>
      </c>
      <c r="E644" t="str" cm="1">
        <f t="array" ref="E644">_xlfn.XLOOKUP(content[[#This Row],[Column1]],[1]!Reactions[Column1],[1]!Reactions[Reaction Type],[1]!Reactions[Datetime])</f>
        <v>heart</v>
      </c>
      <c r="F644" s="1">
        <f>_xlfn.XLOOKUP(content[[#This Row],[Column1]],[1]!Reactions[Column1],[1]!Reactions[Datetime])</f>
        <v>44221.251388888886</v>
      </c>
      <c r="G644" t="str">
        <f>_xlfn.XLOOKUP(content[[#This Row],[Reaction Type]],[1]ReactionTypes!$I$3:$I$18,[1]ReactionTypes!$J$3:$J$18)</f>
        <v>positive</v>
      </c>
      <c r="H644">
        <f>_xlfn.XLOOKUP(content[[#This Row],[Reaction Type]],[1]ReactionTypes!$I$3:$I$18,[1]ReactionTypes!$K$3:$K$18)</f>
        <v>60</v>
      </c>
    </row>
    <row r="645" spans="1:8" x14ac:dyDescent="0.25">
      <c r="A645">
        <v>668</v>
      </c>
      <c r="B645" t="s">
        <v>684</v>
      </c>
      <c r="C645" t="s">
        <v>21</v>
      </c>
      <c r="D645" t="s">
        <v>16</v>
      </c>
      <c r="E645" t="str" cm="1">
        <f t="array" ref="E645">_xlfn.XLOOKUP(content[[#This Row],[Column1]],[1]!Reactions[Column1],[1]!Reactions[Reaction Type],[1]!Reactions[Datetime])</f>
        <v>heart</v>
      </c>
      <c r="F645" s="1">
        <f>_xlfn.XLOOKUP(content[[#This Row],[Column1]],[1]!Reactions[Column1],[1]!Reactions[Datetime])</f>
        <v>44187.511805555558</v>
      </c>
      <c r="G645" t="str">
        <f>_xlfn.XLOOKUP(content[[#This Row],[Reaction Type]],[1]ReactionTypes!$I$3:$I$18,[1]ReactionTypes!$J$3:$J$18)</f>
        <v>positive</v>
      </c>
      <c r="H645">
        <f>_xlfn.XLOOKUP(content[[#This Row],[Reaction Type]],[1]ReactionTypes!$I$3:$I$18,[1]ReactionTypes!$K$3:$K$18)</f>
        <v>60</v>
      </c>
    </row>
    <row r="646" spans="1:8" x14ac:dyDescent="0.25">
      <c r="A646">
        <v>669</v>
      </c>
      <c r="B646" t="s">
        <v>685</v>
      </c>
      <c r="C646" t="s">
        <v>10</v>
      </c>
      <c r="D646" t="s">
        <v>19</v>
      </c>
      <c r="E646" t="str" cm="1">
        <f t="array" ref="E646">_xlfn.XLOOKUP(content[[#This Row],[Column1]],[1]!Reactions[Column1],[1]!Reactions[Reaction Type],[1]!Reactions[Datetime])</f>
        <v>scared</v>
      </c>
      <c r="F646" s="1">
        <f>_xlfn.XLOOKUP(content[[#This Row],[Column1]],[1]!Reactions[Column1],[1]!Reactions[Datetime])</f>
        <v>44196.381944444445</v>
      </c>
      <c r="G646" t="str">
        <f>_xlfn.XLOOKUP(content[[#This Row],[Reaction Type]],[1]ReactionTypes!$I$3:$I$18,[1]ReactionTypes!$J$3:$J$18)</f>
        <v>negative</v>
      </c>
      <c r="H646">
        <f>_xlfn.XLOOKUP(content[[#This Row],[Reaction Type]],[1]ReactionTypes!$I$3:$I$18,[1]ReactionTypes!$K$3:$K$18)</f>
        <v>15</v>
      </c>
    </row>
    <row r="647" spans="1:8" x14ac:dyDescent="0.25">
      <c r="A647">
        <v>670</v>
      </c>
      <c r="B647" t="s">
        <v>686</v>
      </c>
      <c r="C647" t="s">
        <v>10</v>
      </c>
      <c r="D647" t="s">
        <v>26</v>
      </c>
      <c r="E647" t="str" cm="1">
        <f t="array" ref="E647">_xlfn.XLOOKUP(content[[#This Row],[Column1]],[1]!Reactions[Column1],[1]!Reactions[Reaction Type],[1]!Reactions[Datetime])</f>
        <v>adore</v>
      </c>
      <c r="F647" s="1">
        <f>_xlfn.XLOOKUP(content[[#This Row],[Column1]],[1]!Reactions[Column1],[1]!Reactions[Datetime])</f>
        <v>44165.263888888891</v>
      </c>
      <c r="G647" t="str">
        <f>_xlfn.XLOOKUP(content[[#This Row],[Reaction Type]],[1]ReactionTypes!$I$3:$I$18,[1]ReactionTypes!$J$3:$J$18)</f>
        <v>positive</v>
      </c>
      <c r="H647">
        <f>_xlfn.XLOOKUP(content[[#This Row],[Reaction Type]],[1]ReactionTypes!$I$3:$I$18,[1]ReactionTypes!$K$3:$K$18)</f>
        <v>72</v>
      </c>
    </row>
    <row r="648" spans="1:8" x14ac:dyDescent="0.25">
      <c r="A648">
        <v>671</v>
      </c>
      <c r="B648" t="s">
        <v>687</v>
      </c>
      <c r="C648" t="s">
        <v>24</v>
      </c>
      <c r="D648" t="s">
        <v>32</v>
      </c>
      <c r="E648" t="str" cm="1">
        <f t="array" ref="E648">_xlfn.XLOOKUP(content[[#This Row],[Column1]],[1]!Reactions[Column1],[1]!Reactions[Reaction Type],[1]!Reactions[Datetime])</f>
        <v>interested</v>
      </c>
      <c r="F648" s="1">
        <f>_xlfn.XLOOKUP(content[[#This Row],[Column1]],[1]!Reactions[Column1],[1]!Reactions[Datetime])</f>
        <v>44270.859027777777</v>
      </c>
      <c r="G648" t="str">
        <f>_xlfn.XLOOKUP(content[[#This Row],[Reaction Type]],[1]ReactionTypes!$I$3:$I$18,[1]ReactionTypes!$J$3:$J$18)</f>
        <v>positive</v>
      </c>
      <c r="H648">
        <f>_xlfn.XLOOKUP(content[[#This Row],[Reaction Type]],[1]ReactionTypes!$I$3:$I$18,[1]ReactionTypes!$K$3:$K$18)</f>
        <v>30</v>
      </c>
    </row>
    <row r="649" spans="1:8" x14ac:dyDescent="0.25">
      <c r="A649">
        <v>672</v>
      </c>
      <c r="B649" t="s">
        <v>688</v>
      </c>
      <c r="C649" t="s">
        <v>21</v>
      </c>
      <c r="D649" t="s">
        <v>31</v>
      </c>
      <c r="E649" t="str" cm="1">
        <f t="array" ref="E649">_xlfn.XLOOKUP(content[[#This Row],[Column1]],[1]!Reactions[Column1],[1]!Reactions[Reaction Type],[1]!Reactions[Datetime])</f>
        <v>peeking</v>
      </c>
      <c r="F649" s="1">
        <f>_xlfn.XLOOKUP(content[[#This Row],[Column1]],[1]!Reactions[Column1],[1]!Reactions[Datetime])</f>
        <v>44307.451388888891</v>
      </c>
      <c r="G649" t="str">
        <f>_xlfn.XLOOKUP(content[[#This Row],[Reaction Type]],[1]ReactionTypes!$I$3:$I$18,[1]ReactionTypes!$J$3:$J$18)</f>
        <v>neutral</v>
      </c>
      <c r="H649">
        <f>_xlfn.XLOOKUP(content[[#This Row],[Reaction Type]],[1]ReactionTypes!$I$3:$I$18,[1]ReactionTypes!$K$3:$K$18)</f>
        <v>35</v>
      </c>
    </row>
    <row r="650" spans="1:8" x14ac:dyDescent="0.25">
      <c r="A650">
        <v>673</v>
      </c>
      <c r="B650" t="s">
        <v>689</v>
      </c>
      <c r="C650" t="s">
        <v>39</v>
      </c>
      <c r="D650" t="s">
        <v>18</v>
      </c>
      <c r="E650" t="str" cm="1">
        <f t="array" ref="E650">_xlfn.XLOOKUP(content[[#This Row],[Column1]],[1]!Reactions[Column1],[1]!Reactions[Reaction Type],[1]!Reactions[Datetime])</f>
        <v>interested</v>
      </c>
      <c r="F650" s="1">
        <f>_xlfn.XLOOKUP(content[[#This Row],[Column1]],[1]!Reactions[Column1],[1]!Reactions[Datetime])</f>
        <v>44063.607638888891</v>
      </c>
      <c r="G650" t="str">
        <f>_xlfn.XLOOKUP(content[[#This Row],[Reaction Type]],[1]ReactionTypes!$I$3:$I$18,[1]ReactionTypes!$J$3:$J$18)</f>
        <v>positive</v>
      </c>
      <c r="H650">
        <f>_xlfn.XLOOKUP(content[[#This Row],[Reaction Type]],[1]ReactionTypes!$I$3:$I$18,[1]ReactionTypes!$K$3:$K$18)</f>
        <v>30</v>
      </c>
    </row>
    <row r="651" spans="1:8" x14ac:dyDescent="0.25">
      <c r="A651">
        <v>674</v>
      </c>
      <c r="B651" t="s">
        <v>690</v>
      </c>
      <c r="C651" t="s">
        <v>21</v>
      </c>
      <c r="D651" t="s">
        <v>42</v>
      </c>
      <c r="E651" t="str" cm="1">
        <f t="array" ref="E651">_xlfn.XLOOKUP(content[[#This Row],[Column1]],[1]!Reactions[Column1],[1]!Reactions[Reaction Type],[1]!Reactions[Datetime])</f>
        <v>love</v>
      </c>
      <c r="F651" s="1">
        <f>_xlfn.XLOOKUP(content[[#This Row],[Column1]],[1]!Reactions[Column1],[1]!Reactions[Datetime])</f>
        <v>44162.427083333336</v>
      </c>
      <c r="G651" t="str">
        <f>_xlfn.XLOOKUP(content[[#This Row],[Reaction Type]],[1]ReactionTypes!$I$3:$I$18,[1]ReactionTypes!$J$3:$J$18)</f>
        <v>positive</v>
      </c>
      <c r="H651">
        <f>_xlfn.XLOOKUP(content[[#This Row],[Reaction Type]],[1]ReactionTypes!$I$3:$I$18,[1]ReactionTypes!$K$3:$K$18)</f>
        <v>65</v>
      </c>
    </row>
    <row r="652" spans="1:8" x14ac:dyDescent="0.25">
      <c r="A652">
        <v>675</v>
      </c>
      <c r="B652" t="s">
        <v>691</v>
      </c>
      <c r="C652" t="s">
        <v>21</v>
      </c>
      <c r="D652" t="s">
        <v>47</v>
      </c>
      <c r="E652" t="str" cm="1">
        <f t="array" ref="E652">_xlfn.XLOOKUP(content[[#This Row],[Column1]],[1]!Reactions[Column1],[1]!Reactions[Reaction Type],[1]!Reactions[Datetime])</f>
        <v>dislike</v>
      </c>
      <c r="F652" s="1">
        <f>_xlfn.XLOOKUP(content[[#This Row],[Column1]],[1]!Reactions[Column1],[1]!Reactions[Datetime])</f>
        <v>44254.31527777778</v>
      </c>
      <c r="G652" t="str">
        <f>_xlfn.XLOOKUP(content[[#This Row],[Reaction Type]],[1]ReactionTypes!$I$3:$I$18,[1]ReactionTypes!$J$3:$J$18)</f>
        <v>negative</v>
      </c>
      <c r="H652">
        <f>_xlfn.XLOOKUP(content[[#This Row],[Reaction Type]],[1]ReactionTypes!$I$3:$I$18,[1]ReactionTypes!$K$3:$K$18)</f>
        <v>10</v>
      </c>
    </row>
    <row r="653" spans="1:8" x14ac:dyDescent="0.25">
      <c r="A653">
        <v>676</v>
      </c>
      <c r="B653" t="s">
        <v>692</v>
      </c>
      <c r="C653" t="s">
        <v>39</v>
      </c>
      <c r="D653" t="s">
        <v>16</v>
      </c>
      <c r="E653" t="str" cm="1">
        <f t="array" ref="E653">_xlfn.XLOOKUP(content[[#This Row],[Column1]],[1]!Reactions[Column1],[1]!Reactions[Reaction Type],[1]!Reactions[Datetime])</f>
        <v>worried</v>
      </c>
      <c r="F653" s="1">
        <f>_xlfn.XLOOKUP(content[[#This Row],[Column1]],[1]!Reactions[Column1],[1]!Reactions[Datetime])</f>
        <v>44332.65625</v>
      </c>
      <c r="G653" t="str">
        <f>_xlfn.XLOOKUP(content[[#This Row],[Reaction Type]],[1]ReactionTypes!$I$3:$I$18,[1]ReactionTypes!$J$3:$J$18)</f>
        <v>negative</v>
      </c>
      <c r="H653">
        <f>_xlfn.XLOOKUP(content[[#This Row],[Reaction Type]],[1]ReactionTypes!$I$3:$I$18,[1]ReactionTypes!$K$3:$K$18)</f>
        <v>12</v>
      </c>
    </row>
    <row r="654" spans="1:8" x14ac:dyDescent="0.25">
      <c r="A654">
        <v>677</v>
      </c>
      <c r="B654" t="s">
        <v>693</v>
      </c>
      <c r="C654" t="s">
        <v>39</v>
      </c>
      <c r="D654" t="s">
        <v>28</v>
      </c>
      <c r="E654" t="str" cm="1">
        <f t="array" ref="E654">_xlfn.XLOOKUP(content[[#This Row],[Column1]],[1]!Reactions[Column1],[1]!Reactions[Reaction Type],[1]!Reactions[Datetime])</f>
        <v>peeking</v>
      </c>
      <c r="F654" s="1">
        <f>_xlfn.XLOOKUP(content[[#This Row],[Column1]],[1]!Reactions[Column1],[1]!Reactions[Datetime])</f>
        <v>44090.413194444445</v>
      </c>
      <c r="G654" t="str">
        <f>_xlfn.XLOOKUP(content[[#This Row],[Reaction Type]],[1]ReactionTypes!$I$3:$I$18,[1]ReactionTypes!$J$3:$J$18)</f>
        <v>neutral</v>
      </c>
      <c r="H654">
        <f>_xlfn.XLOOKUP(content[[#This Row],[Reaction Type]],[1]ReactionTypes!$I$3:$I$18,[1]ReactionTypes!$K$3:$K$18)</f>
        <v>35</v>
      </c>
    </row>
    <row r="655" spans="1:8" x14ac:dyDescent="0.25">
      <c r="A655">
        <v>679</v>
      </c>
      <c r="B655" t="s">
        <v>694</v>
      </c>
      <c r="C655" t="s">
        <v>21</v>
      </c>
      <c r="D655" t="s">
        <v>32</v>
      </c>
      <c r="E655" t="str" cm="1">
        <f t="array" ref="E655">_xlfn.XLOOKUP(content[[#This Row],[Column1]],[1]!Reactions[Column1],[1]!Reactions[Reaction Type],[1]!Reactions[Datetime])</f>
        <v>cherish</v>
      </c>
      <c r="F655" s="1">
        <f>_xlfn.XLOOKUP(content[[#This Row],[Column1]],[1]!Reactions[Column1],[1]!Reactions[Datetime])</f>
        <v>44216.371527777781</v>
      </c>
      <c r="G655" t="str">
        <f>_xlfn.XLOOKUP(content[[#This Row],[Reaction Type]],[1]ReactionTypes!$I$3:$I$18,[1]ReactionTypes!$J$3:$J$18)</f>
        <v>positive</v>
      </c>
      <c r="H655">
        <f>_xlfn.XLOOKUP(content[[#This Row],[Reaction Type]],[1]ReactionTypes!$I$3:$I$18,[1]ReactionTypes!$K$3:$K$18)</f>
        <v>70</v>
      </c>
    </row>
    <row r="656" spans="1:8" x14ac:dyDescent="0.25">
      <c r="A656">
        <v>680</v>
      </c>
      <c r="B656" t="s">
        <v>695</v>
      </c>
      <c r="C656" t="s">
        <v>24</v>
      </c>
      <c r="D656" t="s">
        <v>18</v>
      </c>
      <c r="E656" t="str" cm="1">
        <f t="array" ref="E656">_xlfn.XLOOKUP(content[[#This Row],[Column1]],[1]!Reactions[Column1],[1]!Reactions[Reaction Type],[1]!Reactions[Datetime])</f>
        <v>want</v>
      </c>
      <c r="F656" s="1">
        <f>_xlfn.XLOOKUP(content[[#This Row],[Column1]],[1]!Reactions[Column1],[1]!Reactions[Datetime])</f>
        <v>44309.75</v>
      </c>
      <c r="G656" t="str">
        <f>_xlfn.XLOOKUP(content[[#This Row],[Reaction Type]],[1]ReactionTypes!$I$3:$I$18,[1]ReactionTypes!$J$3:$J$18)</f>
        <v>positive</v>
      </c>
      <c r="H656">
        <f>_xlfn.XLOOKUP(content[[#This Row],[Reaction Type]],[1]ReactionTypes!$I$3:$I$18,[1]ReactionTypes!$K$3:$K$18)</f>
        <v>70</v>
      </c>
    </row>
    <row r="657" spans="1:8" x14ac:dyDescent="0.25">
      <c r="A657">
        <v>681</v>
      </c>
      <c r="B657" t="s">
        <v>696</v>
      </c>
      <c r="C657" t="s">
        <v>21</v>
      </c>
      <c r="D657" t="s">
        <v>25</v>
      </c>
      <c r="E657" t="str" cm="1">
        <f t="array" ref="E657">_xlfn.XLOOKUP(content[[#This Row],[Column1]],[1]!Reactions[Column1],[1]!Reactions[Reaction Type],[1]!Reactions[Datetime])</f>
        <v>heart</v>
      </c>
      <c r="F657" s="1">
        <f>_xlfn.XLOOKUP(content[[#This Row],[Column1]],[1]!Reactions[Column1],[1]!Reactions[Datetime])</f>
        <v>44186.9</v>
      </c>
      <c r="G657" t="str">
        <f>_xlfn.XLOOKUP(content[[#This Row],[Reaction Type]],[1]ReactionTypes!$I$3:$I$18,[1]ReactionTypes!$J$3:$J$18)</f>
        <v>positive</v>
      </c>
      <c r="H657">
        <f>_xlfn.XLOOKUP(content[[#This Row],[Reaction Type]],[1]ReactionTypes!$I$3:$I$18,[1]ReactionTypes!$K$3:$K$18)</f>
        <v>60</v>
      </c>
    </row>
    <row r="658" spans="1:8" x14ac:dyDescent="0.25">
      <c r="A658">
        <v>682</v>
      </c>
      <c r="B658" t="s">
        <v>697</v>
      </c>
      <c r="C658" t="s">
        <v>10</v>
      </c>
      <c r="D658" t="s">
        <v>26</v>
      </c>
      <c r="E658" t="str" cm="1">
        <f t="array" ref="E658">_xlfn.XLOOKUP(content[[#This Row],[Column1]],[1]!Reactions[Column1],[1]!Reactions[Reaction Type],[1]!Reactions[Datetime])</f>
        <v>like</v>
      </c>
      <c r="F658" s="1">
        <f>_xlfn.XLOOKUP(content[[#This Row],[Column1]],[1]!Reactions[Column1],[1]!Reactions[Datetime])</f>
        <v>44323.75</v>
      </c>
      <c r="G658" t="str">
        <f>_xlfn.XLOOKUP(content[[#This Row],[Reaction Type]],[1]ReactionTypes!$I$3:$I$18,[1]ReactionTypes!$J$3:$J$18)</f>
        <v>positive</v>
      </c>
      <c r="H658">
        <f>_xlfn.XLOOKUP(content[[#This Row],[Reaction Type]],[1]ReactionTypes!$I$3:$I$18,[1]ReactionTypes!$K$3:$K$18)</f>
        <v>50</v>
      </c>
    </row>
    <row r="659" spans="1:8" x14ac:dyDescent="0.25">
      <c r="A659">
        <v>683</v>
      </c>
      <c r="B659" t="s">
        <v>698</v>
      </c>
      <c r="C659" t="s">
        <v>10</v>
      </c>
      <c r="D659" t="s">
        <v>25</v>
      </c>
      <c r="E659" t="str" cm="1">
        <f t="array" ref="E659">_xlfn.XLOOKUP(content[[#This Row],[Column1]],[1]!Reactions[Column1],[1]!Reactions[Reaction Type],[1]!Reactions[Datetime])</f>
        <v>scared</v>
      </c>
      <c r="F659" s="1">
        <f>_xlfn.XLOOKUP(content[[#This Row],[Column1]],[1]!Reactions[Column1],[1]!Reactions[Datetime])</f>
        <v>44339.166666666664</v>
      </c>
      <c r="G659" t="str">
        <f>_xlfn.XLOOKUP(content[[#This Row],[Reaction Type]],[1]ReactionTypes!$I$3:$I$18,[1]ReactionTypes!$J$3:$J$18)</f>
        <v>negative</v>
      </c>
      <c r="H659">
        <f>_xlfn.XLOOKUP(content[[#This Row],[Reaction Type]],[1]ReactionTypes!$I$3:$I$18,[1]ReactionTypes!$K$3:$K$18)</f>
        <v>15</v>
      </c>
    </row>
    <row r="660" spans="1:8" x14ac:dyDescent="0.25">
      <c r="A660">
        <v>684</v>
      </c>
      <c r="B660" t="s">
        <v>699</v>
      </c>
      <c r="C660" t="s">
        <v>10</v>
      </c>
      <c r="D660" t="s">
        <v>22</v>
      </c>
      <c r="E660" t="str" cm="1">
        <f t="array" ref="E660">_xlfn.XLOOKUP(content[[#This Row],[Column1]],[1]!Reactions[Column1],[1]!Reactions[Reaction Type],[1]!Reactions[Datetime])</f>
        <v>super love</v>
      </c>
      <c r="F660" s="1">
        <f>_xlfn.XLOOKUP(content[[#This Row],[Column1]],[1]!Reactions[Column1],[1]!Reactions[Datetime])</f>
        <v>44347.931250000001</v>
      </c>
      <c r="G660" t="str">
        <f>_xlfn.XLOOKUP(content[[#This Row],[Reaction Type]],[1]ReactionTypes!$I$3:$I$18,[1]ReactionTypes!$J$3:$J$18)</f>
        <v>positive</v>
      </c>
      <c r="H660">
        <f>_xlfn.XLOOKUP(content[[#This Row],[Reaction Type]],[1]ReactionTypes!$I$3:$I$18,[1]ReactionTypes!$K$3:$K$18)</f>
        <v>75</v>
      </c>
    </row>
    <row r="661" spans="1:8" x14ac:dyDescent="0.25">
      <c r="A661">
        <v>685</v>
      </c>
      <c r="B661" t="s">
        <v>700</v>
      </c>
      <c r="C661" t="s">
        <v>10</v>
      </c>
      <c r="D661" t="s">
        <v>22</v>
      </c>
      <c r="E661" t="str" cm="1">
        <f t="array" ref="E661">_xlfn.XLOOKUP(content[[#This Row],[Column1]],[1]!Reactions[Column1],[1]!Reactions[Reaction Type],[1]!Reactions[Datetime])</f>
        <v>hate</v>
      </c>
      <c r="F661" s="1">
        <f>_xlfn.XLOOKUP(content[[#This Row],[Column1]],[1]!Reactions[Column1],[1]!Reactions[Datetime])</f>
        <v>44321.206250000003</v>
      </c>
      <c r="G661" t="str">
        <f>_xlfn.XLOOKUP(content[[#This Row],[Reaction Type]],[1]ReactionTypes!$I$3:$I$18,[1]ReactionTypes!$J$3:$J$18)</f>
        <v>negative</v>
      </c>
      <c r="H661">
        <f>_xlfn.XLOOKUP(content[[#This Row],[Reaction Type]],[1]ReactionTypes!$I$3:$I$18,[1]ReactionTypes!$K$3:$K$18)</f>
        <v>5</v>
      </c>
    </row>
    <row r="662" spans="1:8" x14ac:dyDescent="0.25">
      <c r="A662">
        <v>686</v>
      </c>
      <c r="B662" t="s">
        <v>701</v>
      </c>
      <c r="C662" t="s">
        <v>24</v>
      </c>
      <c r="D662" t="s">
        <v>16</v>
      </c>
      <c r="E662" t="str" cm="1">
        <f t="array" ref="E662">_xlfn.XLOOKUP(content[[#This Row],[Column1]],[1]!Reactions[Column1],[1]!Reactions[Reaction Type],[1]!Reactions[Datetime])</f>
        <v>disgust</v>
      </c>
      <c r="F662" s="1">
        <f>_xlfn.XLOOKUP(content[[#This Row],[Column1]],[1]!Reactions[Column1],[1]!Reactions[Datetime])</f>
        <v>44327.12777777778</v>
      </c>
      <c r="G662" t="str">
        <f>_xlfn.XLOOKUP(content[[#This Row],[Reaction Type]],[1]ReactionTypes!$I$3:$I$18,[1]ReactionTypes!$J$3:$J$18)</f>
        <v>negative</v>
      </c>
      <c r="H662">
        <f>_xlfn.XLOOKUP(content[[#This Row],[Reaction Type]],[1]ReactionTypes!$I$3:$I$18,[1]ReactionTypes!$K$3:$K$18)</f>
        <v>0</v>
      </c>
    </row>
    <row r="663" spans="1:8" x14ac:dyDescent="0.25">
      <c r="A663">
        <v>687</v>
      </c>
      <c r="B663" t="s">
        <v>702</v>
      </c>
      <c r="C663" t="s">
        <v>24</v>
      </c>
      <c r="D663" t="s">
        <v>37</v>
      </c>
      <c r="E663" t="str" cm="1">
        <f t="array" ref="E663">_xlfn.XLOOKUP(content[[#This Row],[Column1]],[1]!Reactions[Column1],[1]!Reactions[Reaction Type],[1]!Reactions[Datetime])</f>
        <v>heart</v>
      </c>
      <c r="F663" s="1">
        <f>_xlfn.XLOOKUP(content[[#This Row],[Column1]],[1]!Reactions[Column1],[1]!Reactions[Datetime])</f>
        <v>44267.513194444444</v>
      </c>
      <c r="G663" t="str">
        <f>_xlfn.XLOOKUP(content[[#This Row],[Reaction Type]],[1]ReactionTypes!$I$3:$I$18,[1]ReactionTypes!$J$3:$J$18)</f>
        <v>positive</v>
      </c>
      <c r="H663">
        <f>_xlfn.XLOOKUP(content[[#This Row],[Reaction Type]],[1]ReactionTypes!$I$3:$I$18,[1]ReactionTypes!$K$3:$K$18)</f>
        <v>60</v>
      </c>
    </row>
    <row r="664" spans="1:8" x14ac:dyDescent="0.25">
      <c r="A664">
        <v>688</v>
      </c>
      <c r="B664" t="s">
        <v>703</v>
      </c>
      <c r="C664" t="s">
        <v>10</v>
      </c>
      <c r="D664" t="s">
        <v>42</v>
      </c>
      <c r="E664" t="str" cm="1">
        <f t="array" ref="E664">_xlfn.XLOOKUP(content[[#This Row],[Column1]],[1]!Reactions[Column1],[1]!Reactions[Reaction Type],[1]!Reactions[Datetime])</f>
        <v>hate</v>
      </c>
      <c r="F664" s="1">
        <f>_xlfn.XLOOKUP(content[[#This Row],[Column1]],[1]!Reactions[Column1],[1]!Reactions[Datetime])</f>
        <v>44058.924305555556</v>
      </c>
      <c r="G664" t="str">
        <f>_xlfn.XLOOKUP(content[[#This Row],[Reaction Type]],[1]ReactionTypes!$I$3:$I$18,[1]ReactionTypes!$J$3:$J$18)</f>
        <v>negative</v>
      </c>
      <c r="H664">
        <f>_xlfn.XLOOKUP(content[[#This Row],[Reaction Type]],[1]ReactionTypes!$I$3:$I$18,[1]ReactionTypes!$K$3:$K$18)</f>
        <v>5</v>
      </c>
    </row>
    <row r="665" spans="1:8" x14ac:dyDescent="0.25">
      <c r="A665">
        <v>689</v>
      </c>
      <c r="B665" t="s">
        <v>704</v>
      </c>
      <c r="C665" t="s">
        <v>21</v>
      </c>
      <c r="D665" t="s">
        <v>16</v>
      </c>
      <c r="E665" t="str" cm="1">
        <f t="array" ref="E665">_xlfn.XLOOKUP(content[[#This Row],[Column1]],[1]!Reactions[Column1],[1]!Reactions[Reaction Type],[1]!Reactions[Datetime])</f>
        <v>adore</v>
      </c>
      <c r="F665" s="1">
        <f>_xlfn.XLOOKUP(content[[#This Row],[Column1]],[1]!Reactions[Column1],[1]!Reactions[Datetime])</f>
        <v>44300.656944444447</v>
      </c>
      <c r="G665" t="str">
        <f>_xlfn.XLOOKUP(content[[#This Row],[Reaction Type]],[1]ReactionTypes!$I$3:$I$18,[1]ReactionTypes!$J$3:$J$18)</f>
        <v>positive</v>
      </c>
      <c r="H665">
        <f>_xlfn.XLOOKUP(content[[#This Row],[Reaction Type]],[1]ReactionTypes!$I$3:$I$18,[1]ReactionTypes!$K$3:$K$18)</f>
        <v>72</v>
      </c>
    </row>
    <row r="666" spans="1:8" x14ac:dyDescent="0.25">
      <c r="A666">
        <v>690</v>
      </c>
      <c r="B666" t="s">
        <v>705</v>
      </c>
      <c r="C666" t="s">
        <v>10</v>
      </c>
      <c r="D666" t="s">
        <v>37</v>
      </c>
      <c r="E666" t="str" cm="1">
        <f t="array" ref="E666">_xlfn.XLOOKUP(content[[#This Row],[Column1]],[1]!Reactions[Column1],[1]!Reactions[Reaction Type],[1]!Reactions[Datetime])</f>
        <v>indifferent</v>
      </c>
      <c r="F666" s="1">
        <f>_xlfn.XLOOKUP(content[[#This Row],[Column1]],[1]!Reactions[Column1],[1]!Reactions[Datetime])</f>
        <v>44274.173611111109</v>
      </c>
      <c r="G666" t="str">
        <f>_xlfn.XLOOKUP(content[[#This Row],[Reaction Type]],[1]ReactionTypes!$I$3:$I$18,[1]ReactionTypes!$J$3:$J$18)</f>
        <v>neutral</v>
      </c>
      <c r="H666">
        <f>_xlfn.XLOOKUP(content[[#This Row],[Reaction Type]],[1]ReactionTypes!$I$3:$I$18,[1]ReactionTypes!$K$3:$K$18)</f>
        <v>20</v>
      </c>
    </row>
    <row r="667" spans="1:8" x14ac:dyDescent="0.25">
      <c r="A667">
        <v>691</v>
      </c>
      <c r="B667" t="s">
        <v>706</v>
      </c>
      <c r="C667" t="s">
        <v>39</v>
      </c>
      <c r="D667" t="s">
        <v>35</v>
      </c>
      <c r="E667" t="str" cm="1">
        <f t="array" ref="E667">_xlfn.XLOOKUP(content[[#This Row],[Column1]],[1]!Reactions[Column1],[1]!Reactions[Reaction Type],[1]!Reactions[Datetime])</f>
        <v>interested</v>
      </c>
      <c r="F667" s="1">
        <f>_xlfn.XLOOKUP(content[[#This Row],[Column1]],[1]!Reactions[Column1],[1]!Reactions[Datetime])</f>
        <v>44060.470833333333</v>
      </c>
      <c r="G667" t="str">
        <f>_xlfn.XLOOKUP(content[[#This Row],[Reaction Type]],[1]ReactionTypes!$I$3:$I$18,[1]ReactionTypes!$J$3:$J$18)</f>
        <v>positive</v>
      </c>
      <c r="H667">
        <f>_xlfn.XLOOKUP(content[[#This Row],[Reaction Type]],[1]ReactionTypes!$I$3:$I$18,[1]ReactionTypes!$K$3:$K$18)</f>
        <v>30</v>
      </c>
    </row>
    <row r="668" spans="1:8" x14ac:dyDescent="0.25">
      <c r="A668">
        <v>692</v>
      </c>
      <c r="B668" t="s">
        <v>707</v>
      </c>
      <c r="C668" t="s">
        <v>10</v>
      </c>
      <c r="D668" t="s">
        <v>25</v>
      </c>
      <c r="E668" t="str" cm="1">
        <f t="array" ref="E668">_xlfn.XLOOKUP(content[[#This Row],[Column1]],[1]!Reactions[Column1],[1]!Reactions[Reaction Type],[1]!Reactions[Datetime])</f>
        <v>worried</v>
      </c>
      <c r="F668" s="1">
        <f>_xlfn.XLOOKUP(content[[#This Row],[Column1]],[1]!Reactions[Column1],[1]!Reactions[Datetime])</f>
        <v>44175.359722222223</v>
      </c>
      <c r="G668" t="str">
        <f>_xlfn.XLOOKUP(content[[#This Row],[Reaction Type]],[1]ReactionTypes!$I$3:$I$18,[1]ReactionTypes!$J$3:$J$18)</f>
        <v>negative</v>
      </c>
      <c r="H668">
        <f>_xlfn.XLOOKUP(content[[#This Row],[Reaction Type]],[1]ReactionTypes!$I$3:$I$18,[1]ReactionTypes!$K$3:$K$18)</f>
        <v>12</v>
      </c>
    </row>
    <row r="669" spans="1:8" x14ac:dyDescent="0.25">
      <c r="A669">
        <v>694</v>
      </c>
      <c r="B669" t="s">
        <v>708</v>
      </c>
      <c r="C669" t="s">
        <v>10</v>
      </c>
      <c r="D669" t="s">
        <v>32</v>
      </c>
      <c r="E669" t="str" cm="1">
        <f t="array" ref="E669">_xlfn.XLOOKUP(content[[#This Row],[Column1]],[1]!Reactions[Column1],[1]!Reactions[Reaction Type],[1]!Reactions[Datetime])</f>
        <v>interested</v>
      </c>
      <c r="F669" s="1">
        <f>_xlfn.XLOOKUP(content[[#This Row],[Column1]],[1]!Reactions[Column1],[1]!Reactions[Datetime])</f>
        <v>44289.39166666667</v>
      </c>
      <c r="G669" t="str">
        <f>_xlfn.XLOOKUP(content[[#This Row],[Reaction Type]],[1]ReactionTypes!$I$3:$I$18,[1]ReactionTypes!$J$3:$J$18)</f>
        <v>positive</v>
      </c>
      <c r="H669">
        <f>_xlfn.XLOOKUP(content[[#This Row],[Reaction Type]],[1]ReactionTypes!$I$3:$I$18,[1]ReactionTypes!$K$3:$K$18)</f>
        <v>30</v>
      </c>
    </row>
    <row r="670" spans="1:8" x14ac:dyDescent="0.25">
      <c r="A670">
        <v>695</v>
      </c>
      <c r="B670" t="s">
        <v>709</v>
      </c>
      <c r="C670" t="s">
        <v>39</v>
      </c>
      <c r="D670" t="s">
        <v>18</v>
      </c>
      <c r="E670" t="str" cm="1">
        <f t="array" ref="E670">_xlfn.XLOOKUP(content[[#This Row],[Column1]],[1]!Reactions[Column1],[1]!Reactions[Reaction Type],[1]!Reactions[Datetime])</f>
        <v>worried</v>
      </c>
      <c r="F670" s="1">
        <f>_xlfn.XLOOKUP(content[[#This Row],[Column1]],[1]!Reactions[Column1],[1]!Reactions[Datetime])</f>
        <v>44274.813888888886</v>
      </c>
      <c r="G670" t="str">
        <f>_xlfn.XLOOKUP(content[[#This Row],[Reaction Type]],[1]ReactionTypes!$I$3:$I$18,[1]ReactionTypes!$J$3:$J$18)</f>
        <v>negative</v>
      </c>
      <c r="H670">
        <f>_xlfn.XLOOKUP(content[[#This Row],[Reaction Type]],[1]ReactionTypes!$I$3:$I$18,[1]ReactionTypes!$K$3:$K$18)</f>
        <v>12</v>
      </c>
    </row>
    <row r="671" spans="1:8" x14ac:dyDescent="0.25">
      <c r="A671">
        <v>696</v>
      </c>
      <c r="B671" t="s">
        <v>710</v>
      </c>
      <c r="C671" t="s">
        <v>39</v>
      </c>
      <c r="D671" t="s">
        <v>47</v>
      </c>
      <c r="E671" t="str" cm="1">
        <f t="array" ref="E671">_xlfn.XLOOKUP(content[[#This Row],[Column1]],[1]!Reactions[Column1],[1]!Reactions[Reaction Type],[1]!Reactions[Datetime])</f>
        <v>love</v>
      </c>
      <c r="F671" s="1">
        <f>_xlfn.XLOOKUP(content[[#This Row],[Column1]],[1]!Reactions[Column1],[1]!Reactions[Datetime])</f>
        <v>44334.331944444442</v>
      </c>
      <c r="G671" t="str">
        <f>_xlfn.XLOOKUP(content[[#This Row],[Reaction Type]],[1]ReactionTypes!$I$3:$I$18,[1]ReactionTypes!$J$3:$J$18)</f>
        <v>positive</v>
      </c>
      <c r="H671">
        <f>_xlfn.XLOOKUP(content[[#This Row],[Reaction Type]],[1]ReactionTypes!$I$3:$I$18,[1]ReactionTypes!$K$3:$K$18)</f>
        <v>65</v>
      </c>
    </row>
    <row r="672" spans="1:8" x14ac:dyDescent="0.25">
      <c r="A672">
        <v>697</v>
      </c>
      <c r="B672" t="s">
        <v>711</v>
      </c>
      <c r="C672" t="s">
        <v>24</v>
      </c>
      <c r="D672" t="s">
        <v>19</v>
      </c>
      <c r="E672" t="str" cm="1">
        <f t="array" ref="E672">_xlfn.XLOOKUP(content[[#This Row],[Column1]],[1]!Reactions[Column1],[1]!Reactions[Reaction Type],[1]!Reactions[Datetime])</f>
        <v>cherish</v>
      </c>
      <c r="F672" s="1">
        <f>_xlfn.XLOOKUP(content[[#This Row],[Column1]],[1]!Reactions[Column1],[1]!Reactions[Datetime])</f>
        <v>44269.299305555556</v>
      </c>
      <c r="G672" t="str">
        <f>_xlfn.XLOOKUP(content[[#This Row],[Reaction Type]],[1]ReactionTypes!$I$3:$I$18,[1]ReactionTypes!$J$3:$J$18)</f>
        <v>positive</v>
      </c>
      <c r="H672">
        <f>_xlfn.XLOOKUP(content[[#This Row],[Reaction Type]],[1]ReactionTypes!$I$3:$I$18,[1]ReactionTypes!$K$3:$K$18)</f>
        <v>70</v>
      </c>
    </row>
    <row r="673" spans="1:8" x14ac:dyDescent="0.25">
      <c r="A673">
        <v>698</v>
      </c>
      <c r="B673" t="s">
        <v>712</v>
      </c>
      <c r="C673" t="s">
        <v>21</v>
      </c>
      <c r="D673" t="s">
        <v>37</v>
      </c>
      <c r="E673" t="str" cm="1">
        <f t="array" ref="E673">_xlfn.XLOOKUP(content[[#This Row],[Column1]],[1]!Reactions[Column1],[1]!Reactions[Reaction Type],[1]!Reactions[Datetime])</f>
        <v>adore</v>
      </c>
      <c r="F673" s="1">
        <f>_xlfn.XLOOKUP(content[[#This Row],[Column1]],[1]!Reactions[Column1],[1]!Reactions[Datetime])</f>
        <v>44014.48541666667</v>
      </c>
      <c r="G673" t="str">
        <f>_xlfn.XLOOKUP(content[[#This Row],[Reaction Type]],[1]ReactionTypes!$I$3:$I$18,[1]ReactionTypes!$J$3:$J$18)</f>
        <v>positive</v>
      </c>
      <c r="H673">
        <f>_xlfn.XLOOKUP(content[[#This Row],[Reaction Type]],[1]ReactionTypes!$I$3:$I$18,[1]ReactionTypes!$K$3:$K$18)</f>
        <v>72</v>
      </c>
    </row>
    <row r="674" spans="1:8" x14ac:dyDescent="0.25">
      <c r="A674">
        <v>699</v>
      </c>
      <c r="B674" t="s">
        <v>713</v>
      </c>
      <c r="C674" t="s">
        <v>21</v>
      </c>
      <c r="D674" t="s">
        <v>19</v>
      </c>
      <c r="E674" t="str" cm="1">
        <f t="array" ref="E674">_xlfn.XLOOKUP(content[[#This Row],[Column1]],[1]!Reactions[Column1],[1]!Reactions[Reaction Type],[1]!Reactions[Datetime])</f>
        <v>interested</v>
      </c>
      <c r="F674" s="1">
        <f>_xlfn.XLOOKUP(content[[#This Row],[Column1]],[1]!Reactions[Column1],[1]!Reactions[Datetime])</f>
        <v>44093.632638888892</v>
      </c>
      <c r="G674" t="str">
        <f>_xlfn.XLOOKUP(content[[#This Row],[Reaction Type]],[1]ReactionTypes!$I$3:$I$18,[1]ReactionTypes!$J$3:$J$18)</f>
        <v>positive</v>
      </c>
      <c r="H674">
        <f>_xlfn.XLOOKUP(content[[#This Row],[Reaction Type]],[1]ReactionTypes!$I$3:$I$18,[1]ReactionTypes!$K$3:$K$18)</f>
        <v>30</v>
      </c>
    </row>
    <row r="675" spans="1:8" x14ac:dyDescent="0.25">
      <c r="A675">
        <v>700</v>
      </c>
      <c r="B675" t="s">
        <v>714</v>
      </c>
      <c r="C675" t="s">
        <v>24</v>
      </c>
      <c r="D675" t="s">
        <v>271</v>
      </c>
      <c r="E675" t="str" cm="1">
        <f t="array" ref="E675">_xlfn.XLOOKUP(content[[#This Row],[Column1]],[1]!Reactions[Column1],[1]!Reactions[Reaction Type],[1]!Reactions[Datetime])</f>
        <v>love</v>
      </c>
      <c r="F675" s="1">
        <f>_xlfn.XLOOKUP(content[[#This Row],[Column1]],[1]!Reactions[Column1],[1]!Reactions[Datetime])</f>
        <v>44291.81527777778</v>
      </c>
      <c r="G675" t="str">
        <f>_xlfn.XLOOKUP(content[[#This Row],[Reaction Type]],[1]ReactionTypes!$I$3:$I$18,[1]ReactionTypes!$J$3:$J$18)</f>
        <v>positive</v>
      </c>
      <c r="H675">
        <f>_xlfn.XLOOKUP(content[[#This Row],[Reaction Type]],[1]ReactionTypes!$I$3:$I$18,[1]ReactionTypes!$K$3:$K$18)</f>
        <v>65</v>
      </c>
    </row>
    <row r="676" spans="1:8" x14ac:dyDescent="0.25">
      <c r="A676">
        <v>701</v>
      </c>
      <c r="B676" t="s">
        <v>715</v>
      </c>
      <c r="C676" t="s">
        <v>39</v>
      </c>
      <c r="D676" t="s">
        <v>26</v>
      </c>
      <c r="E676" t="str" cm="1">
        <f t="array" ref="E676">_xlfn.XLOOKUP(content[[#This Row],[Column1]],[1]!Reactions[Column1],[1]!Reactions[Reaction Type],[1]!Reactions[Datetime])</f>
        <v>love</v>
      </c>
      <c r="F676" s="1">
        <f>_xlfn.XLOOKUP(content[[#This Row],[Column1]],[1]!Reactions[Column1],[1]!Reactions[Datetime])</f>
        <v>44343.870138888888</v>
      </c>
      <c r="G676" t="str">
        <f>_xlfn.XLOOKUP(content[[#This Row],[Reaction Type]],[1]ReactionTypes!$I$3:$I$18,[1]ReactionTypes!$J$3:$J$18)</f>
        <v>positive</v>
      </c>
      <c r="H676">
        <f>_xlfn.XLOOKUP(content[[#This Row],[Reaction Type]],[1]ReactionTypes!$I$3:$I$18,[1]ReactionTypes!$K$3:$K$18)</f>
        <v>65</v>
      </c>
    </row>
    <row r="677" spans="1:8" x14ac:dyDescent="0.25">
      <c r="A677">
        <v>702</v>
      </c>
      <c r="B677" t="s">
        <v>716</v>
      </c>
      <c r="C677" t="s">
        <v>10</v>
      </c>
      <c r="D677" t="s">
        <v>16</v>
      </c>
      <c r="E677" t="str" cm="1">
        <f t="array" ref="E677">_xlfn.XLOOKUP(content[[#This Row],[Column1]],[1]!Reactions[Column1],[1]!Reactions[Reaction Type],[1]!Reactions[Datetime])</f>
        <v>intrigued</v>
      </c>
      <c r="F677" s="1">
        <f>_xlfn.XLOOKUP(content[[#This Row],[Column1]],[1]!Reactions[Column1],[1]!Reactions[Datetime])</f>
        <v>44205.861111111109</v>
      </c>
      <c r="G677" t="str">
        <f>_xlfn.XLOOKUP(content[[#This Row],[Reaction Type]],[1]ReactionTypes!$I$3:$I$18,[1]ReactionTypes!$J$3:$J$18)</f>
        <v>positive</v>
      </c>
      <c r="H677">
        <f>_xlfn.XLOOKUP(content[[#This Row],[Reaction Type]],[1]ReactionTypes!$I$3:$I$18,[1]ReactionTypes!$K$3:$K$18)</f>
        <v>45</v>
      </c>
    </row>
    <row r="678" spans="1:8" x14ac:dyDescent="0.25">
      <c r="A678">
        <v>703</v>
      </c>
      <c r="B678" t="s">
        <v>717</v>
      </c>
      <c r="C678" t="s">
        <v>39</v>
      </c>
      <c r="D678" t="s">
        <v>47</v>
      </c>
      <c r="E678" t="str" cm="1">
        <f t="array" ref="E678">_xlfn.XLOOKUP(content[[#This Row],[Column1]],[1]!Reactions[Column1],[1]!Reactions[Reaction Type],[1]!Reactions[Datetime])</f>
        <v>adore</v>
      </c>
      <c r="F678" s="1">
        <f>_xlfn.XLOOKUP(content[[#This Row],[Column1]],[1]!Reactions[Column1],[1]!Reactions[Datetime])</f>
        <v>44301.618750000001</v>
      </c>
      <c r="G678" t="str">
        <f>_xlfn.XLOOKUP(content[[#This Row],[Reaction Type]],[1]ReactionTypes!$I$3:$I$18,[1]ReactionTypes!$J$3:$J$18)</f>
        <v>positive</v>
      </c>
      <c r="H678">
        <f>_xlfn.XLOOKUP(content[[#This Row],[Reaction Type]],[1]ReactionTypes!$I$3:$I$18,[1]ReactionTypes!$K$3:$K$18)</f>
        <v>72</v>
      </c>
    </row>
    <row r="679" spans="1:8" x14ac:dyDescent="0.25">
      <c r="A679">
        <v>704</v>
      </c>
      <c r="B679" t="s">
        <v>718</v>
      </c>
      <c r="C679" t="s">
        <v>24</v>
      </c>
      <c r="D679" t="s">
        <v>40</v>
      </c>
      <c r="E679" t="str" cm="1">
        <f t="array" ref="E679">_xlfn.XLOOKUP(content[[#This Row],[Column1]],[1]!Reactions[Column1],[1]!Reactions[Reaction Type],[1]!Reactions[Datetime])</f>
        <v>like</v>
      </c>
      <c r="F679" s="1">
        <f>_xlfn.XLOOKUP(content[[#This Row],[Column1]],[1]!Reactions[Column1],[1]!Reactions[Datetime])</f>
        <v>44081.072916666664</v>
      </c>
      <c r="G679" t="str">
        <f>_xlfn.XLOOKUP(content[[#This Row],[Reaction Type]],[1]ReactionTypes!$I$3:$I$18,[1]ReactionTypes!$J$3:$J$18)</f>
        <v>positive</v>
      </c>
      <c r="H679">
        <f>_xlfn.XLOOKUP(content[[#This Row],[Reaction Type]],[1]ReactionTypes!$I$3:$I$18,[1]ReactionTypes!$K$3:$K$18)</f>
        <v>50</v>
      </c>
    </row>
    <row r="680" spans="1:8" x14ac:dyDescent="0.25">
      <c r="A680">
        <v>705</v>
      </c>
      <c r="B680" t="s">
        <v>719</v>
      </c>
      <c r="C680" t="s">
        <v>10</v>
      </c>
      <c r="D680" t="s">
        <v>25</v>
      </c>
      <c r="E680" t="str" cm="1">
        <f t="array" ref="E680">_xlfn.XLOOKUP(content[[#This Row],[Column1]],[1]!Reactions[Column1],[1]!Reactions[Reaction Type],[1]!Reactions[Datetime])</f>
        <v>love</v>
      </c>
      <c r="F680" s="1">
        <f>_xlfn.XLOOKUP(content[[#This Row],[Column1]],[1]!Reactions[Column1],[1]!Reactions[Datetime])</f>
        <v>44158.22152777778</v>
      </c>
      <c r="G680" t="str">
        <f>_xlfn.XLOOKUP(content[[#This Row],[Reaction Type]],[1]ReactionTypes!$I$3:$I$18,[1]ReactionTypes!$J$3:$J$18)</f>
        <v>positive</v>
      </c>
      <c r="H680">
        <f>_xlfn.XLOOKUP(content[[#This Row],[Reaction Type]],[1]ReactionTypes!$I$3:$I$18,[1]ReactionTypes!$K$3:$K$18)</f>
        <v>65</v>
      </c>
    </row>
    <row r="681" spans="1:8" x14ac:dyDescent="0.25">
      <c r="A681">
        <v>706</v>
      </c>
      <c r="B681" s="15" t="s">
        <v>720</v>
      </c>
      <c r="C681" t="s">
        <v>24</v>
      </c>
      <c r="D681" t="s">
        <v>35</v>
      </c>
      <c r="E681" t="str" cm="1">
        <f t="array" ref="E681">_xlfn.XLOOKUP(content[[#This Row],[Column1]],[1]!Reactions[Column1],[1]!Reactions[Reaction Type],[1]!Reactions[Datetime])</f>
        <v>adore</v>
      </c>
      <c r="F681" s="1">
        <f>_xlfn.XLOOKUP(content[[#This Row],[Column1]],[1]!Reactions[Column1],[1]!Reactions[Datetime])</f>
        <v>44329.161111111112</v>
      </c>
      <c r="G681" t="str">
        <f>_xlfn.XLOOKUP(content[[#This Row],[Reaction Type]],[1]ReactionTypes!$I$3:$I$18,[1]ReactionTypes!$J$3:$J$18)</f>
        <v>positive</v>
      </c>
      <c r="H681">
        <f>_xlfn.XLOOKUP(content[[#This Row],[Reaction Type]],[1]ReactionTypes!$I$3:$I$18,[1]ReactionTypes!$K$3:$K$18)</f>
        <v>72</v>
      </c>
    </row>
    <row r="682" spans="1:8" x14ac:dyDescent="0.25">
      <c r="A682">
        <v>707</v>
      </c>
      <c r="B682" t="s">
        <v>721</v>
      </c>
      <c r="C682" t="s">
        <v>10</v>
      </c>
      <c r="D682" t="s">
        <v>40</v>
      </c>
      <c r="E682" t="str" cm="1">
        <f t="array" ref="E682">_xlfn.XLOOKUP(content[[#This Row],[Column1]],[1]!Reactions[Column1],[1]!Reactions[Reaction Type],[1]!Reactions[Datetime])</f>
        <v>interested</v>
      </c>
      <c r="F682" s="1">
        <f>_xlfn.XLOOKUP(content[[#This Row],[Column1]],[1]!Reactions[Column1],[1]!Reactions[Datetime])</f>
        <v>44256.847916666666</v>
      </c>
      <c r="G682" t="str">
        <f>_xlfn.XLOOKUP(content[[#This Row],[Reaction Type]],[1]ReactionTypes!$I$3:$I$18,[1]ReactionTypes!$J$3:$J$18)</f>
        <v>positive</v>
      </c>
      <c r="H682">
        <f>_xlfn.XLOOKUP(content[[#This Row],[Reaction Type]],[1]ReactionTypes!$I$3:$I$18,[1]ReactionTypes!$K$3:$K$18)</f>
        <v>30</v>
      </c>
    </row>
    <row r="683" spans="1:8" x14ac:dyDescent="0.25">
      <c r="A683">
        <v>708</v>
      </c>
      <c r="B683" t="s">
        <v>722</v>
      </c>
      <c r="C683" t="s">
        <v>10</v>
      </c>
      <c r="D683" t="s">
        <v>18</v>
      </c>
      <c r="E683" t="str" cm="1">
        <f t="array" ref="E683">_xlfn.XLOOKUP(content[[#This Row],[Column1]],[1]!Reactions[Column1],[1]!Reactions[Reaction Type],[1]!Reactions[Datetime])</f>
        <v>cherish</v>
      </c>
      <c r="F683" s="1">
        <f>_xlfn.XLOOKUP(content[[#This Row],[Column1]],[1]!Reactions[Column1],[1]!Reactions[Datetime])</f>
        <v>44060.703472222223</v>
      </c>
      <c r="G683" t="str">
        <f>_xlfn.XLOOKUP(content[[#This Row],[Reaction Type]],[1]ReactionTypes!$I$3:$I$18,[1]ReactionTypes!$J$3:$J$18)</f>
        <v>positive</v>
      </c>
      <c r="H683">
        <f>_xlfn.XLOOKUP(content[[#This Row],[Reaction Type]],[1]ReactionTypes!$I$3:$I$18,[1]ReactionTypes!$K$3:$K$18)</f>
        <v>70</v>
      </c>
    </row>
    <row r="684" spans="1:8" x14ac:dyDescent="0.25">
      <c r="A684">
        <v>709</v>
      </c>
      <c r="B684" t="s">
        <v>723</v>
      </c>
      <c r="C684" t="s">
        <v>10</v>
      </c>
      <c r="D684" t="s">
        <v>40</v>
      </c>
      <c r="E684" t="str" cm="1">
        <f t="array" ref="E684">_xlfn.XLOOKUP(content[[#This Row],[Column1]],[1]!Reactions[Column1],[1]!Reactions[Reaction Type],[1]!Reactions[Datetime])</f>
        <v>indifferent</v>
      </c>
      <c r="F684" s="1">
        <f>_xlfn.XLOOKUP(content[[#This Row],[Column1]],[1]!Reactions[Column1],[1]!Reactions[Datetime])</f>
        <v>44012.436805555553</v>
      </c>
      <c r="G684" t="str">
        <f>_xlfn.XLOOKUP(content[[#This Row],[Reaction Type]],[1]ReactionTypes!$I$3:$I$18,[1]ReactionTypes!$J$3:$J$18)</f>
        <v>neutral</v>
      </c>
      <c r="H684">
        <f>_xlfn.XLOOKUP(content[[#This Row],[Reaction Type]],[1]ReactionTypes!$I$3:$I$18,[1]ReactionTypes!$K$3:$K$18)</f>
        <v>20</v>
      </c>
    </row>
    <row r="685" spans="1:8" x14ac:dyDescent="0.25">
      <c r="A685">
        <v>710</v>
      </c>
      <c r="B685" t="s">
        <v>724</v>
      </c>
      <c r="C685" t="s">
        <v>21</v>
      </c>
      <c r="D685" t="s">
        <v>26</v>
      </c>
      <c r="E685" t="str" cm="1">
        <f t="array" ref="E685">_xlfn.XLOOKUP(content[[#This Row],[Column1]],[1]!Reactions[Column1],[1]!Reactions[Reaction Type],[1]!Reactions[Datetime])</f>
        <v>indifferent</v>
      </c>
      <c r="F685" s="1">
        <f>_xlfn.XLOOKUP(content[[#This Row],[Column1]],[1]!Reactions[Column1],[1]!Reactions[Datetime])</f>
        <v>44316.121527777781</v>
      </c>
      <c r="G685" t="str">
        <f>_xlfn.XLOOKUP(content[[#This Row],[Reaction Type]],[1]ReactionTypes!$I$3:$I$18,[1]ReactionTypes!$J$3:$J$18)</f>
        <v>neutral</v>
      </c>
      <c r="H685">
        <f>_xlfn.XLOOKUP(content[[#This Row],[Reaction Type]],[1]ReactionTypes!$I$3:$I$18,[1]ReactionTypes!$K$3:$K$18)</f>
        <v>20</v>
      </c>
    </row>
    <row r="686" spans="1:8" x14ac:dyDescent="0.25">
      <c r="A686">
        <v>711</v>
      </c>
      <c r="B686" t="s">
        <v>725</v>
      </c>
      <c r="C686" t="s">
        <v>24</v>
      </c>
      <c r="D686" t="s">
        <v>19</v>
      </c>
      <c r="E686" t="str" cm="1">
        <f t="array" ref="E686">_xlfn.XLOOKUP(content[[#This Row],[Column1]],[1]!Reactions[Column1],[1]!Reactions[Reaction Type],[1]!Reactions[Datetime])</f>
        <v>indifferent</v>
      </c>
      <c r="F686" s="1">
        <f>_xlfn.XLOOKUP(content[[#This Row],[Column1]],[1]!Reactions[Column1],[1]!Reactions[Datetime])</f>
        <v>44052.426388888889</v>
      </c>
      <c r="G686" t="str">
        <f>_xlfn.XLOOKUP(content[[#This Row],[Reaction Type]],[1]ReactionTypes!$I$3:$I$18,[1]ReactionTypes!$J$3:$J$18)</f>
        <v>neutral</v>
      </c>
      <c r="H686">
        <f>_xlfn.XLOOKUP(content[[#This Row],[Reaction Type]],[1]ReactionTypes!$I$3:$I$18,[1]ReactionTypes!$K$3:$K$18)</f>
        <v>20</v>
      </c>
    </row>
    <row r="687" spans="1:8" x14ac:dyDescent="0.25">
      <c r="A687">
        <v>712</v>
      </c>
      <c r="B687" t="s">
        <v>726</v>
      </c>
      <c r="C687" t="s">
        <v>39</v>
      </c>
      <c r="D687" t="s">
        <v>34</v>
      </c>
      <c r="E687" t="str" cm="1">
        <f t="array" ref="E687">_xlfn.XLOOKUP(content[[#This Row],[Column1]],[1]!Reactions[Column1],[1]!Reactions[Reaction Type],[1]!Reactions[Datetime])</f>
        <v>scared</v>
      </c>
      <c r="F687" s="1">
        <f>_xlfn.XLOOKUP(content[[#This Row],[Column1]],[1]!Reactions[Column1],[1]!Reactions[Datetime])</f>
        <v>44227.59652777778</v>
      </c>
      <c r="G687" t="str">
        <f>_xlfn.XLOOKUP(content[[#This Row],[Reaction Type]],[1]ReactionTypes!$I$3:$I$18,[1]ReactionTypes!$J$3:$J$18)</f>
        <v>negative</v>
      </c>
      <c r="H687">
        <f>_xlfn.XLOOKUP(content[[#This Row],[Reaction Type]],[1]ReactionTypes!$I$3:$I$18,[1]ReactionTypes!$K$3:$K$18)</f>
        <v>15</v>
      </c>
    </row>
    <row r="688" spans="1:8" x14ac:dyDescent="0.25">
      <c r="A688">
        <v>713</v>
      </c>
      <c r="B688" t="s">
        <v>727</v>
      </c>
      <c r="C688" t="s">
        <v>39</v>
      </c>
      <c r="D688" t="s">
        <v>35</v>
      </c>
      <c r="E688" t="str" cm="1">
        <f t="array" ref="E688">_xlfn.XLOOKUP(content[[#This Row],[Column1]],[1]!Reactions[Column1],[1]!Reactions[Reaction Type],[1]!Reactions[Datetime])</f>
        <v>heart</v>
      </c>
      <c r="F688" s="1">
        <f>_xlfn.XLOOKUP(content[[#This Row],[Column1]],[1]!Reactions[Column1],[1]!Reactions[Datetime])</f>
        <v>44060.430555555555</v>
      </c>
      <c r="G688" t="str">
        <f>_xlfn.XLOOKUP(content[[#This Row],[Reaction Type]],[1]ReactionTypes!$I$3:$I$18,[1]ReactionTypes!$J$3:$J$18)</f>
        <v>positive</v>
      </c>
      <c r="H688">
        <f>_xlfn.XLOOKUP(content[[#This Row],[Reaction Type]],[1]ReactionTypes!$I$3:$I$18,[1]ReactionTypes!$K$3:$K$18)</f>
        <v>60</v>
      </c>
    </row>
    <row r="689" spans="1:8" x14ac:dyDescent="0.25">
      <c r="A689">
        <v>714</v>
      </c>
      <c r="B689" t="s">
        <v>728</v>
      </c>
      <c r="C689" t="s">
        <v>24</v>
      </c>
      <c r="D689" t="s">
        <v>31</v>
      </c>
      <c r="E689" t="str" cm="1">
        <f t="array" ref="E689">_xlfn.XLOOKUP(content[[#This Row],[Column1]],[1]!Reactions[Column1],[1]!Reactions[Reaction Type],[1]!Reactions[Datetime])</f>
        <v>hate</v>
      </c>
      <c r="F689" s="1">
        <f>_xlfn.XLOOKUP(content[[#This Row],[Column1]],[1]!Reactions[Column1],[1]!Reactions[Datetime])</f>
        <v>44248.712500000001</v>
      </c>
      <c r="G689" t="str">
        <f>_xlfn.XLOOKUP(content[[#This Row],[Reaction Type]],[1]ReactionTypes!$I$3:$I$18,[1]ReactionTypes!$J$3:$J$18)</f>
        <v>negative</v>
      </c>
      <c r="H689">
        <f>_xlfn.XLOOKUP(content[[#This Row],[Reaction Type]],[1]ReactionTypes!$I$3:$I$18,[1]ReactionTypes!$K$3:$K$18)</f>
        <v>5</v>
      </c>
    </row>
    <row r="690" spans="1:8" x14ac:dyDescent="0.25">
      <c r="A690">
        <v>715</v>
      </c>
      <c r="B690" t="s">
        <v>729</v>
      </c>
      <c r="C690" t="s">
        <v>21</v>
      </c>
      <c r="D690" t="s">
        <v>25</v>
      </c>
      <c r="E690" t="str" cm="1">
        <f t="array" ref="E690">_xlfn.XLOOKUP(content[[#This Row],[Column1]],[1]!Reactions[Column1],[1]!Reactions[Reaction Type],[1]!Reactions[Datetime])</f>
        <v>interested</v>
      </c>
      <c r="F690" s="1">
        <f>_xlfn.XLOOKUP(content[[#This Row],[Column1]],[1]!Reactions[Column1],[1]!Reactions[Datetime])</f>
        <v>44123.768750000003</v>
      </c>
      <c r="G690" t="str">
        <f>_xlfn.XLOOKUP(content[[#This Row],[Reaction Type]],[1]ReactionTypes!$I$3:$I$18,[1]ReactionTypes!$J$3:$J$18)</f>
        <v>positive</v>
      </c>
      <c r="H690">
        <f>_xlfn.XLOOKUP(content[[#This Row],[Reaction Type]],[1]ReactionTypes!$I$3:$I$18,[1]ReactionTypes!$K$3:$K$18)</f>
        <v>30</v>
      </c>
    </row>
    <row r="691" spans="1:8" x14ac:dyDescent="0.25">
      <c r="A691">
        <v>716</v>
      </c>
      <c r="B691" t="s">
        <v>730</v>
      </c>
      <c r="C691" t="s">
        <v>21</v>
      </c>
      <c r="D691" t="s">
        <v>34</v>
      </c>
      <c r="E691" t="str" cm="1">
        <f t="array" ref="E691">_xlfn.XLOOKUP(content[[#This Row],[Column1]],[1]!Reactions[Column1],[1]!Reactions[Reaction Type],[1]!Reactions[Datetime])</f>
        <v>peeking</v>
      </c>
      <c r="F691" s="1">
        <f>_xlfn.XLOOKUP(content[[#This Row],[Column1]],[1]!Reactions[Column1],[1]!Reactions[Datetime])</f>
        <v>44365.048611111109</v>
      </c>
      <c r="G691" t="str">
        <f>_xlfn.XLOOKUP(content[[#This Row],[Reaction Type]],[1]ReactionTypes!$I$3:$I$18,[1]ReactionTypes!$J$3:$J$18)</f>
        <v>neutral</v>
      </c>
      <c r="H691">
        <f>_xlfn.XLOOKUP(content[[#This Row],[Reaction Type]],[1]ReactionTypes!$I$3:$I$18,[1]ReactionTypes!$K$3:$K$18)</f>
        <v>35</v>
      </c>
    </row>
    <row r="692" spans="1:8" x14ac:dyDescent="0.25">
      <c r="A692">
        <v>717</v>
      </c>
      <c r="B692" t="s">
        <v>731</v>
      </c>
      <c r="C692" t="s">
        <v>39</v>
      </c>
      <c r="D692" t="s">
        <v>25</v>
      </c>
      <c r="E692" t="str" cm="1">
        <f t="array" ref="E692">_xlfn.XLOOKUP(content[[#This Row],[Column1]],[1]!Reactions[Column1],[1]!Reactions[Reaction Type],[1]!Reactions[Datetime])</f>
        <v>like</v>
      </c>
      <c r="F692" s="1">
        <f>_xlfn.XLOOKUP(content[[#This Row],[Column1]],[1]!Reactions[Column1],[1]!Reactions[Datetime])</f>
        <v>44077.558333333334</v>
      </c>
      <c r="G692" t="str">
        <f>_xlfn.XLOOKUP(content[[#This Row],[Reaction Type]],[1]ReactionTypes!$I$3:$I$18,[1]ReactionTypes!$J$3:$J$18)</f>
        <v>positive</v>
      </c>
      <c r="H692">
        <f>_xlfn.XLOOKUP(content[[#This Row],[Reaction Type]],[1]ReactionTypes!$I$3:$I$18,[1]ReactionTypes!$K$3:$K$18)</f>
        <v>50</v>
      </c>
    </row>
    <row r="693" spans="1:8" x14ac:dyDescent="0.25">
      <c r="A693">
        <v>718</v>
      </c>
      <c r="B693" t="s">
        <v>732</v>
      </c>
      <c r="C693" t="s">
        <v>39</v>
      </c>
      <c r="D693" t="s">
        <v>32</v>
      </c>
      <c r="E693" t="str" cm="1">
        <f t="array" ref="E693">_xlfn.XLOOKUP(content[[#This Row],[Column1]],[1]!Reactions[Column1],[1]!Reactions[Reaction Type],[1]!Reactions[Datetime])</f>
        <v>heart</v>
      </c>
      <c r="F693" s="1">
        <f>_xlfn.XLOOKUP(content[[#This Row],[Column1]],[1]!Reactions[Column1],[1]!Reactions[Datetime])</f>
        <v>44264.506944444445</v>
      </c>
      <c r="G693" t="str">
        <f>_xlfn.XLOOKUP(content[[#This Row],[Reaction Type]],[1]ReactionTypes!$I$3:$I$18,[1]ReactionTypes!$J$3:$J$18)</f>
        <v>positive</v>
      </c>
      <c r="H693">
        <f>_xlfn.XLOOKUP(content[[#This Row],[Reaction Type]],[1]ReactionTypes!$I$3:$I$18,[1]ReactionTypes!$K$3:$K$18)</f>
        <v>60</v>
      </c>
    </row>
    <row r="694" spans="1:8" x14ac:dyDescent="0.25">
      <c r="A694">
        <v>719</v>
      </c>
      <c r="B694" t="s">
        <v>733</v>
      </c>
      <c r="C694" t="s">
        <v>10</v>
      </c>
      <c r="D694" t="s">
        <v>47</v>
      </c>
      <c r="E694" t="str" cm="1">
        <f t="array" ref="E694">_xlfn.XLOOKUP(content[[#This Row],[Column1]],[1]!Reactions[Column1],[1]!Reactions[Reaction Type],[1]!Reactions[Datetime])</f>
        <v>peeking</v>
      </c>
      <c r="F694" s="1">
        <f>_xlfn.XLOOKUP(content[[#This Row],[Column1]],[1]!Reactions[Column1],[1]!Reactions[Datetime])</f>
        <v>44005.912499999999</v>
      </c>
      <c r="G694" t="str">
        <f>_xlfn.XLOOKUP(content[[#This Row],[Reaction Type]],[1]ReactionTypes!$I$3:$I$18,[1]ReactionTypes!$J$3:$J$18)</f>
        <v>neutral</v>
      </c>
      <c r="H694">
        <f>_xlfn.XLOOKUP(content[[#This Row],[Reaction Type]],[1]ReactionTypes!$I$3:$I$18,[1]ReactionTypes!$K$3:$K$18)</f>
        <v>35</v>
      </c>
    </row>
    <row r="695" spans="1:8" x14ac:dyDescent="0.25">
      <c r="A695">
        <v>720</v>
      </c>
      <c r="B695" t="s">
        <v>734</v>
      </c>
      <c r="C695" t="s">
        <v>10</v>
      </c>
      <c r="D695" t="s">
        <v>32</v>
      </c>
      <c r="E695" t="str" cm="1">
        <f t="array" ref="E695">_xlfn.XLOOKUP(content[[#This Row],[Column1]],[1]!Reactions[Column1],[1]!Reactions[Reaction Type],[1]!Reactions[Datetime])</f>
        <v>peeking</v>
      </c>
      <c r="F695" s="1">
        <f>_xlfn.XLOOKUP(content[[#This Row],[Column1]],[1]!Reactions[Column1],[1]!Reactions[Datetime])</f>
        <v>44273.561111111114</v>
      </c>
      <c r="G695" t="str">
        <f>_xlfn.XLOOKUP(content[[#This Row],[Reaction Type]],[1]ReactionTypes!$I$3:$I$18,[1]ReactionTypes!$J$3:$J$18)</f>
        <v>neutral</v>
      </c>
      <c r="H695">
        <f>_xlfn.XLOOKUP(content[[#This Row],[Reaction Type]],[1]ReactionTypes!$I$3:$I$18,[1]ReactionTypes!$K$3:$K$18)</f>
        <v>35</v>
      </c>
    </row>
    <row r="696" spans="1:8" x14ac:dyDescent="0.25">
      <c r="A696">
        <v>721</v>
      </c>
      <c r="B696" t="s">
        <v>735</v>
      </c>
      <c r="C696" t="s">
        <v>24</v>
      </c>
      <c r="D696" t="s">
        <v>16</v>
      </c>
      <c r="E696" t="str" cm="1">
        <f t="array" ref="E696">_xlfn.XLOOKUP(content[[#This Row],[Column1]],[1]!Reactions[Column1],[1]!Reactions[Reaction Type],[1]!Reactions[Datetime])</f>
        <v>heart</v>
      </c>
      <c r="F696" s="1">
        <f>_xlfn.XLOOKUP(content[[#This Row],[Column1]],[1]!Reactions[Column1],[1]!Reactions[Datetime])</f>
        <v>44080.727083333331</v>
      </c>
      <c r="G696" t="str">
        <f>_xlfn.XLOOKUP(content[[#This Row],[Reaction Type]],[1]ReactionTypes!$I$3:$I$18,[1]ReactionTypes!$J$3:$J$18)</f>
        <v>positive</v>
      </c>
      <c r="H696">
        <f>_xlfn.XLOOKUP(content[[#This Row],[Reaction Type]],[1]ReactionTypes!$I$3:$I$18,[1]ReactionTypes!$K$3:$K$18)</f>
        <v>60</v>
      </c>
    </row>
    <row r="697" spans="1:8" x14ac:dyDescent="0.25">
      <c r="A697">
        <v>722</v>
      </c>
      <c r="B697" t="s">
        <v>736</v>
      </c>
      <c r="C697" t="s">
        <v>21</v>
      </c>
      <c r="D697" t="s">
        <v>42</v>
      </c>
      <c r="E697" t="str" cm="1">
        <f t="array" ref="E697">_xlfn.XLOOKUP(content[[#This Row],[Column1]],[1]!Reactions[Column1],[1]!Reactions[Reaction Type],[1]!Reactions[Datetime])</f>
        <v>disgust</v>
      </c>
      <c r="F697" s="1">
        <f>_xlfn.XLOOKUP(content[[#This Row],[Column1]],[1]!Reactions[Column1],[1]!Reactions[Datetime])</f>
        <v>44314.291666666664</v>
      </c>
      <c r="G697" t="str">
        <f>_xlfn.XLOOKUP(content[[#This Row],[Reaction Type]],[1]ReactionTypes!$I$3:$I$18,[1]ReactionTypes!$J$3:$J$18)</f>
        <v>negative</v>
      </c>
      <c r="H697">
        <f>_xlfn.XLOOKUP(content[[#This Row],[Reaction Type]],[1]ReactionTypes!$I$3:$I$18,[1]ReactionTypes!$K$3:$K$18)</f>
        <v>0</v>
      </c>
    </row>
    <row r="698" spans="1:8" x14ac:dyDescent="0.25">
      <c r="A698">
        <v>723</v>
      </c>
      <c r="B698" t="s">
        <v>737</v>
      </c>
      <c r="C698" t="s">
        <v>21</v>
      </c>
      <c r="D698" t="s">
        <v>47</v>
      </c>
      <c r="E698" t="str" cm="1">
        <f t="array" ref="E698">_xlfn.XLOOKUP(content[[#This Row],[Column1]],[1]!Reactions[Column1],[1]!Reactions[Reaction Type],[1]!Reactions[Datetime])</f>
        <v>disgust</v>
      </c>
      <c r="F698" s="1">
        <f>_xlfn.XLOOKUP(content[[#This Row],[Column1]],[1]!Reactions[Column1],[1]!Reactions[Datetime])</f>
        <v>44048.650694444441</v>
      </c>
      <c r="G698" t="str">
        <f>_xlfn.XLOOKUP(content[[#This Row],[Reaction Type]],[1]ReactionTypes!$I$3:$I$18,[1]ReactionTypes!$J$3:$J$18)</f>
        <v>negative</v>
      </c>
      <c r="H698">
        <f>_xlfn.XLOOKUP(content[[#This Row],[Reaction Type]],[1]ReactionTypes!$I$3:$I$18,[1]ReactionTypes!$K$3:$K$18)</f>
        <v>0</v>
      </c>
    </row>
    <row r="699" spans="1:8" x14ac:dyDescent="0.25">
      <c r="A699">
        <v>724</v>
      </c>
      <c r="B699" t="s">
        <v>738</v>
      </c>
      <c r="C699" t="s">
        <v>24</v>
      </c>
      <c r="D699" t="s">
        <v>47</v>
      </c>
      <c r="E699" t="str" cm="1">
        <f t="array" ref="E699">_xlfn.XLOOKUP(content[[#This Row],[Column1]],[1]!Reactions[Column1],[1]!Reactions[Reaction Type],[1]!Reactions[Datetime])</f>
        <v>peeking</v>
      </c>
      <c r="F699" s="1">
        <f>_xlfn.XLOOKUP(content[[#This Row],[Column1]],[1]!Reactions[Column1],[1]!Reactions[Datetime])</f>
        <v>44259.886111111111</v>
      </c>
      <c r="G699" t="str">
        <f>_xlfn.XLOOKUP(content[[#This Row],[Reaction Type]],[1]ReactionTypes!$I$3:$I$18,[1]ReactionTypes!$J$3:$J$18)</f>
        <v>neutral</v>
      </c>
      <c r="H699">
        <f>_xlfn.XLOOKUP(content[[#This Row],[Reaction Type]],[1]ReactionTypes!$I$3:$I$18,[1]ReactionTypes!$K$3:$K$18)</f>
        <v>35</v>
      </c>
    </row>
    <row r="700" spans="1:8" x14ac:dyDescent="0.25">
      <c r="A700">
        <v>725</v>
      </c>
      <c r="B700" t="s">
        <v>739</v>
      </c>
      <c r="C700" t="s">
        <v>21</v>
      </c>
      <c r="D700" t="s">
        <v>18</v>
      </c>
      <c r="E700" t="str" cm="1">
        <f t="array" ref="E700">_xlfn.XLOOKUP(content[[#This Row],[Column1]],[1]!Reactions[Column1],[1]!Reactions[Reaction Type],[1]!Reactions[Datetime])</f>
        <v>love</v>
      </c>
      <c r="F700" s="1">
        <f>_xlfn.XLOOKUP(content[[#This Row],[Column1]],[1]!Reactions[Column1],[1]!Reactions[Datetime])</f>
        <v>44116.249305555553</v>
      </c>
      <c r="G700" t="str">
        <f>_xlfn.XLOOKUP(content[[#This Row],[Reaction Type]],[1]ReactionTypes!$I$3:$I$18,[1]ReactionTypes!$J$3:$J$18)</f>
        <v>positive</v>
      </c>
      <c r="H700">
        <f>_xlfn.XLOOKUP(content[[#This Row],[Reaction Type]],[1]ReactionTypes!$I$3:$I$18,[1]ReactionTypes!$K$3:$K$18)</f>
        <v>65</v>
      </c>
    </row>
    <row r="701" spans="1:8" x14ac:dyDescent="0.25">
      <c r="A701">
        <v>726</v>
      </c>
      <c r="B701" t="s">
        <v>740</v>
      </c>
      <c r="C701" t="s">
        <v>39</v>
      </c>
      <c r="D701" t="s">
        <v>25</v>
      </c>
      <c r="E701" t="str" cm="1">
        <f t="array" ref="E701">_xlfn.XLOOKUP(content[[#This Row],[Column1]],[1]!Reactions[Column1],[1]!Reactions[Reaction Type],[1]!Reactions[Datetime])</f>
        <v>love</v>
      </c>
      <c r="F701" s="1">
        <f>_xlfn.XLOOKUP(content[[#This Row],[Column1]],[1]!Reactions[Column1],[1]!Reactions[Datetime])</f>
        <v>44323.168055555558</v>
      </c>
      <c r="G701" t="str">
        <f>_xlfn.XLOOKUP(content[[#This Row],[Reaction Type]],[1]ReactionTypes!$I$3:$I$18,[1]ReactionTypes!$J$3:$J$18)</f>
        <v>positive</v>
      </c>
      <c r="H701">
        <f>_xlfn.XLOOKUP(content[[#This Row],[Reaction Type]],[1]ReactionTypes!$I$3:$I$18,[1]ReactionTypes!$K$3:$K$18)</f>
        <v>65</v>
      </c>
    </row>
    <row r="702" spans="1:8" x14ac:dyDescent="0.25">
      <c r="A702">
        <v>727</v>
      </c>
      <c r="B702" t="s">
        <v>741</v>
      </c>
      <c r="C702" t="s">
        <v>10</v>
      </c>
      <c r="D702" t="s">
        <v>26</v>
      </c>
      <c r="E702" t="str" cm="1">
        <f t="array" ref="E702">_xlfn.XLOOKUP(content[[#This Row],[Column1]],[1]!Reactions[Column1],[1]!Reactions[Reaction Type],[1]!Reactions[Datetime])</f>
        <v>heart</v>
      </c>
      <c r="F702" s="1">
        <f>_xlfn.XLOOKUP(content[[#This Row],[Column1]],[1]!Reactions[Column1],[1]!Reactions[Datetime])</f>
        <v>44032.202777777777</v>
      </c>
      <c r="G702" t="str">
        <f>_xlfn.XLOOKUP(content[[#This Row],[Reaction Type]],[1]ReactionTypes!$I$3:$I$18,[1]ReactionTypes!$J$3:$J$18)</f>
        <v>positive</v>
      </c>
      <c r="H702">
        <f>_xlfn.XLOOKUP(content[[#This Row],[Reaction Type]],[1]ReactionTypes!$I$3:$I$18,[1]ReactionTypes!$K$3:$K$18)</f>
        <v>60</v>
      </c>
    </row>
    <row r="703" spans="1:8" x14ac:dyDescent="0.25">
      <c r="A703">
        <v>728</v>
      </c>
      <c r="B703" t="s">
        <v>742</v>
      </c>
      <c r="C703" t="s">
        <v>10</v>
      </c>
      <c r="D703" t="s">
        <v>35</v>
      </c>
      <c r="E703" t="str" cm="1">
        <f t="array" ref="E703">_xlfn.XLOOKUP(content[[#This Row],[Column1]],[1]!Reactions[Column1],[1]!Reactions[Reaction Type],[1]!Reactions[Datetime])</f>
        <v>adore</v>
      </c>
      <c r="F703" s="1">
        <f>_xlfn.XLOOKUP(content[[#This Row],[Column1]],[1]!Reactions[Column1],[1]!Reactions[Datetime])</f>
        <v>44315.415972222225</v>
      </c>
      <c r="G703" t="str">
        <f>_xlfn.XLOOKUP(content[[#This Row],[Reaction Type]],[1]ReactionTypes!$I$3:$I$18,[1]ReactionTypes!$J$3:$J$18)</f>
        <v>positive</v>
      </c>
      <c r="H703">
        <f>_xlfn.XLOOKUP(content[[#This Row],[Reaction Type]],[1]ReactionTypes!$I$3:$I$18,[1]ReactionTypes!$K$3:$K$18)</f>
        <v>72</v>
      </c>
    </row>
    <row r="704" spans="1:8" x14ac:dyDescent="0.25">
      <c r="A704">
        <v>729</v>
      </c>
      <c r="B704" t="s">
        <v>743</v>
      </c>
      <c r="C704" t="s">
        <v>39</v>
      </c>
      <c r="D704" t="s">
        <v>18</v>
      </c>
      <c r="E704" t="str" cm="1">
        <f t="array" ref="E704">_xlfn.XLOOKUP(content[[#This Row],[Column1]],[1]!Reactions[Column1],[1]!Reactions[Reaction Type],[1]!Reactions[Datetime])</f>
        <v>hate</v>
      </c>
      <c r="F704" s="1">
        <f>_xlfn.XLOOKUP(content[[#This Row],[Column1]],[1]!Reactions[Column1],[1]!Reactions[Datetime])</f>
        <v>44315.279166666667</v>
      </c>
      <c r="G704" t="str">
        <f>_xlfn.XLOOKUP(content[[#This Row],[Reaction Type]],[1]ReactionTypes!$I$3:$I$18,[1]ReactionTypes!$J$3:$J$18)</f>
        <v>negative</v>
      </c>
      <c r="H704">
        <f>_xlfn.XLOOKUP(content[[#This Row],[Reaction Type]],[1]ReactionTypes!$I$3:$I$18,[1]ReactionTypes!$K$3:$K$18)</f>
        <v>5</v>
      </c>
    </row>
    <row r="705" spans="1:8" x14ac:dyDescent="0.25">
      <c r="A705">
        <v>730</v>
      </c>
      <c r="B705" t="s">
        <v>744</v>
      </c>
      <c r="C705" t="s">
        <v>21</v>
      </c>
      <c r="D705" t="s">
        <v>11</v>
      </c>
      <c r="E705" t="str" cm="1">
        <f t="array" ref="E705">_xlfn.XLOOKUP(content[[#This Row],[Column1]],[1]!Reactions[Column1],[1]!Reactions[Reaction Type],[1]!Reactions[Datetime])</f>
        <v>dislike</v>
      </c>
      <c r="F705" s="1">
        <f>_xlfn.XLOOKUP(content[[#This Row],[Column1]],[1]!Reactions[Column1],[1]!Reactions[Datetime])</f>
        <v>44240.787499999999</v>
      </c>
      <c r="G705" t="str">
        <f>_xlfn.XLOOKUP(content[[#This Row],[Reaction Type]],[1]ReactionTypes!$I$3:$I$18,[1]ReactionTypes!$J$3:$J$18)</f>
        <v>negative</v>
      </c>
      <c r="H705">
        <f>_xlfn.XLOOKUP(content[[#This Row],[Reaction Type]],[1]ReactionTypes!$I$3:$I$18,[1]ReactionTypes!$K$3:$K$18)</f>
        <v>10</v>
      </c>
    </row>
    <row r="706" spans="1:8" x14ac:dyDescent="0.25">
      <c r="A706">
        <v>731</v>
      </c>
      <c r="B706" t="s">
        <v>745</v>
      </c>
      <c r="C706" t="s">
        <v>10</v>
      </c>
      <c r="D706" t="s">
        <v>32</v>
      </c>
      <c r="E706" t="str" cm="1">
        <f t="array" ref="E706">_xlfn.XLOOKUP(content[[#This Row],[Column1]],[1]!Reactions[Column1],[1]!Reactions[Reaction Type],[1]!Reactions[Datetime])</f>
        <v>indifferent</v>
      </c>
      <c r="F706" s="1">
        <f>_xlfn.XLOOKUP(content[[#This Row],[Column1]],[1]!Reactions[Column1],[1]!Reactions[Datetime])</f>
        <v>44066.55</v>
      </c>
      <c r="G706" t="str">
        <f>_xlfn.XLOOKUP(content[[#This Row],[Reaction Type]],[1]ReactionTypes!$I$3:$I$18,[1]ReactionTypes!$J$3:$J$18)</f>
        <v>neutral</v>
      </c>
      <c r="H706">
        <f>_xlfn.XLOOKUP(content[[#This Row],[Reaction Type]],[1]ReactionTypes!$I$3:$I$18,[1]ReactionTypes!$K$3:$K$18)</f>
        <v>20</v>
      </c>
    </row>
    <row r="707" spans="1:8" x14ac:dyDescent="0.25">
      <c r="A707">
        <v>732</v>
      </c>
      <c r="B707" t="s">
        <v>746</v>
      </c>
      <c r="C707" t="s">
        <v>24</v>
      </c>
      <c r="D707" t="s">
        <v>19</v>
      </c>
      <c r="E707" t="str" cm="1">
        <f t="array" ref="E707">_xlfn.XLOOKUP(content[[#This Row],[Column1]],[1]!Reactions[Column1],[1]!Reactions[Reaction Type],[1]!Reactions[Datetime])</f>
        <v>cherish</v>
      </c>
      <c r="F707" s="1">
        <f>_xlfn.XLOOKUP(content[[#This Row],[Column1]],[1]!Reactions[Column1],[1]!Reactions[Datetime])</f>
        <v>44113.802777777775</v>
      </c>
      <c r="G707" t="str">
        <f>_xlfn.XLOOKUP(content[[#This Row],[Reaction Type]],[1]ReactionTypes!$I$3:$I$18,[1]ReactionTypes!$J$3:$J$18)</f>
        <v>positive</v>
      </c>
      <c r="H707">
        <f>_xlfn.XLOOKUP(content[[#This Row],[Reaction Type]],[1]ReactionTypes!$I$3:$I$18,[1]ReactionTypes!$K$3:$K$18)</f>
        <v>70</v>
      </c>
    </row>
    <row r="708" spans="1:8" x14ac:dyDescent="0.25">
      <c r="A708">
        <v>733</v>
      </c>
      <c r="B708" t="s">
        <v>747</v>
      </c>
      <c r="C708" t="s">
        <v>39</v>
      </c>
      <c r="D708" t="s">
        <v>42</v>
      </c>
      <c r="E708" t="str" cm="1">
        <f t="array" ref="E708">_xlfn.XLOOKUP(content[[#This Row],[Column1]],[1]!Reactions[Column1],[1]!Reactions[Reaction Type],[1]!Reactions[Datetime])</f>
        <v>want</v>
      </c>
      <c r="F708" s="1">
        <f>_xlfn.XLOOKUP(content[[#This Row],[Column1]],[1]!Reactions[Column1],[1]!Reactions[Datetime])</f>
        <v>44355.634027777778</v>
      </c>
      <c r="G708" t="str">
        <f>_xlfn.XLOOKUP(content[[#This Row],[Reaction Type]],[1]ReactionTypes!$I$3:$I$18,[1]ReactionTypes!$J$3:$J$18)</f>
        <v>positive</v>
      </c>
      <c r="H708">
        <f>_xlfn.XLOOKUP(content[[#This Row],[Reaction Type]],[1]ReactionTypes!$I$3:$I$18,[1]ReactionTypes!$K$3:$K$18)</f>
        <v>70</v>
      </c>
    </row>
    <row r="709" spans="1:8" x14ac:dyDescent="0.25">
      <c r="A709">
        <v>734</v>
      </c>
      <c r="B709" t="s">
        <v>748</v>
      </c>
      <c r="C709" t="s">
        <v>10</v>
      </c>
      <c r="D709" t="s">
        <v>35</v>
      </c>
      <c r="E709" t="str" cm="1">
        <f t="array" ref="E709">_xlfn.XLOOKUP(content[[#This Row],[Column1]],[1]!Reactions[Column1],[1]!Reactions[Reaction Type],[1]!Reactions[Datetime])</f>
        <v>worried</v>
      </c>
      <c r="F709" s="1">
        <f>_xlfn.XLOOKUP(content[[#This Row],[Column1]],[1]!Reactions[Column1],[1]!Reactions[Datetime])</f>
        <v>44152.78125</v>
      </c>
      <c r="G709" t="str">
        <f>_xlfn.XLOOKUP(content[[#This Row],[Reaction Type]],[1]ReactionTypes!$I$3:$I$18,[1]ReactionTypes!$J$3:$J$18)</f>
        <v>negative</v>
      </c>
      <c r="H709">
        <f>_xlfn.XLOOKUP(content[[#This Row],[Reaction Type]],[1]ReactionTypes!$I$3:$I$18,[1]ReactionTypes!$K$3:$K$18)</f>
        <v>12</v>
      </c>
    </row>
    <row r="710" spans="1:8" x14ac:dyDescent="0.25">
      <c r="A710">
        <v>735</v>
      </c>
      <c r="B710" t="s">
        <v>749</v>
      </c>
      <c r="C710" t="s">
        <v>21</v>
      </c>
      <c r="D710" t="s">
        <v>750</v>
      </c>
      <c r="E710" t="str" cm="1">
        <f t="array" ref="E710">_xlfn.XLOOKUP(content[[#This Row],[Column1]],[1]!Reactions[Column1],[1]!Reactions[Reaction Type],[1]!Reactions[Datetime])</f>
        <v>worried</v>
      </c>
      <c r="F710" s="1">
        <f>_xlfn.XLOOKUP(content[[#This Row],[Column1]],[1]!Reactions[Column1],[1]!Reactions[Datetime])</f>
        <v>44304.037499999999</v>
      </c>
      <c r="G710" t="str">
        <f>_xlfn.XLOOKUP(content[[#This Row],[Reaction Type]],[1]ReactionTypes!$I$3:$I$18,[1]ReactionTypes!$J$3:$J$18)</f>
        <v>negative</v>
      </c>
      <c r="H710">
        <f>_xlfn.XLOOKUP(content[[#This Row],[Reaction Type]],[1]ReactionTypes!$I$3:$I$18,[1]ReactionTypes!$K$3:$K$18)</f>
        <v>12</v>
      </c>
    </row>
    <row r="711" spans="1:8" x14ac:dyDescent="0.25">
      <c r="A711">
        <v>736</v>
      </c>
      <c r="B711" t="s">
        <v>751</v>
      </c>
      <c r="C711" t="s">
        <v>21</v>
      </c>
      <c r="D711" t="s">
        <v>11</v>
      </c>
      <c r="E711" t="str" cm="1">
        <f t="array" ref="E711">_xlfn.XLOOKUP(content[[#This Row],[Column1]],[1]!Reactions[Column1],[1]!Reactions[Reaction Type],[1]!Reactions[Datetime])</f>
        <v>adore</v>
      </c>
      <c r="F711" s="1">
        <f>_xlfn.XLOOKUP(content[[#This Row],[Column1]],[1]!Reactions[Column1],[1]!Reactions[Datetime])</f>
        <v>44210.378472222219</v>
      </c>
      <c r="G711" t="str">
        <f>_xlfn.XLOOKUP(content[[#This Row],[Reaction Type]],[1]ReactionTypes!$I$3:$I$18,[1]ReactionTypes!$J$3:$J$18)</f>
        <v>positive</v>
      </c>
      <c r="H711">
        <f>_xlfn.XLOOKUP(content[[#This Row],[Reaction Type]],[1]ReactionTypes!$I$3:$I$18,[1]ReactionTypes!$K$3:$K$18)</f>
        <v>72</v>
      </c>
    </row>
    <row r="712" spans="1:8" x14ac:dyDescent="0.25">
      <c r="A712">
        <v>737</v>
      </c>
      <c r="B712" t="s">
        <v>752</v>
      </c>
      <c r="C712" t="s">
        <v>10</v>
      </c>
      <c r="D712" t="s">
        <v>35</v>
      </c>
      <c r="E712" t="str" cm="1">
        <f t="array" ref="E712">_xlfn.XLOOKUP(content[[#This Row],[Column1]],[1]!Reactions[Column1],[1]!Reactions[Reaction Type],[1]!Reactions[Datetime])</f>
        <v>intrigued</v>
      </c>
      <c r="F712" s="1">
        <f>_xlfn.XLOOKUP(content[[#This Row],[Column1]],[1]!Reactions[Column1],[1]!Reactions[Datetime])</f>
        <v>44330.745833333334</v>
      </c>
      <c r="G712" t="str">
        <f>_xlfn.XLOOKUP(content[[#This Row],[Reaction Type]],[1]ReactionTypes!$I$3:$I$18,[1]ReactionTypes!$J$3:$J$18)</f>
        <v>positive</v>
      </c>
      <c r="H712">
        <f>_xlfn.XLOOKUP(content[[#This Row],[Reaction Type]],[1]ReactionTypes!$I$3:$I$18,[1]ReactionTypes!$K$3:$K$18)</f>
        <v>45</v>
      </c>
    </row>
    <row r="713" spans="1:8" x14ac:dyDescent="0.25">
      <c r="A713">
        <v>738</v>
      </c>
      <c r="B713" t="s">
        <v>753</v>
      </c>
      <c r="C713" t="s">
        <v>39</v>
      </c>
      <c r="D713" t="s">
        <v>18</v>
      </c>
      <c r="E713" t="str" cm="1">
        <f t="array" ref="E713">_xlfn.XLOOKUP(content[[#This Row],[Column1]],[1]!Reactions[Column1],[1]!Reactions[Reaction Type],[1]!Reactions[Datetime])</f>
        <v>hate</v>
      </c>
      <c r="F713" s="1">
        <f>_xlfn.XLOOKUP(content[[#This Row],[Column1]],[1]!Reactions[Column1],[1]!Reactions[Datetime])</f>
        <v>44067.615277777775</v>
      </c>
      <c r="G713" t="str">
        <f>_xlfn.XLOOKUP(content[[#This Row],[Reaction Type]],[1]ReactionTypes!$I$3:$I$18,[1]ReactionTypes!$J$3:$J$18)</f>
        <v>negative</v>
      </c>
      <c r="H713">
        <f>_xlfn.XLOOKUP(content[[#This Row],[Reaction Type]],[1]ReactionTypes!$I$3:$I$18,[1]ReactionTypes!$K$3:$K$18)</f>
        <v>5</v>
      </c>
    </row>
    <row r="714" spans="1:8" x14ac:dyDescent="0.25">
      <c r="A714">
        <v>739</v>
      </c>
      <c r="B714" t="s">
        <v>754</v>
      </c>
      <c r="C714" t="s">
        <v>10</v>
      </c>
      <c r="D714" t="s">
        <v>18</v>
      </c>
      <c r="E714" t="str" cm="1">
        <f t="array" ref="E714">_xlfn.XLOOKUP(content[[#This Row],[Column1]],[1]!Reactions[Column1],[1]!Reactions[Reaction Type],[1]!Reactions[Datetime])</f>
        <v>hate</v>
      </c>
      <c r="F714" s="1">
        <f>_xlfn.XLOOKUP(content[[#This Row],[Column1]],[1]!Reactions[Column1],[1]!Reactions[Datetime])</f>
        <v>44241.772916666669</v>
      </c>
      <c r="G714" t="str">
        <f>_xlfn.XLOOKUP(content[[#This Row],[Reaction Type]],[1]ReactionTypes!$I$3:$I$18,[1]ReactionTypes!$J$3:$J$18)</f>
        <v>negative</v>
      </c>
      <c r="H714">
        <f>_xlfn.XLOOKUP(content[[#This Row],[Reaction Type]],[1]ReactionTypes!$I$3:$I$18,[1]ReactionTypes!$K$3:$K$18)</f>
        <v>5</v>
      </c>
    </row>
    <row r="715" spans="1:8" x14ac:dyDescent="0.25">
      <c r="A715">
        <v>741</v>
      </c>
      <c r="B715" t="s">
        <v>755</v>
      </c>
      <c r="C715" t="s">
        <v>21</v>
      </c>
      <c r="D715" t="s">
        <v>32</v>
      </c>
      <c r="E715" t="str" cm="1">
        <f t="array" ref="E715">_xlfn.XLOOKUP(content[[#This Row],[Column1]],[1]!Reactions[Column1],[1]!Reactions[Reaction Type],[1]!Reactions[Datetime])</f>
        <v>adore</v>
      </c>
      <c r="F715" s="1">
        <f>_xlfn.XLOOKUP(content[[#This Row],[Column1]],[1]!Reactions[Column1],[1]!Reactions[Datetime])</f>
        <v>44250.051388888889</v>
      </c>
      <c r="G715" t="str">
        <f>_xlfn.XLOOKUP(content[[#This Row],[Reaction Type]],[1]ReactionTypes!$I$3:$I$18,[1]ReactionTypes!$J$3:$J$18)</f>
        <v>positive</v>
      </c>
      <c r="H715">
        <f>_xlfn.XLOOKUP(content[[#This Row],[Reaction Type]],[1]ReactionTypes!$I$3:$I$18,[1]ReactionTypes!$K$3:$K$18)</f>
        <v>72</v>
      </c>
    </row>
    <row r="716" spans="1:8" x14ac:dyDescent="0.25">
      <c r="A716">
        <v>742</v>
      </c>
      <c r="B716" t="s">
        <v>756</v>
      </c>
      <c r="C716" t="s">
        <v>21</v>
      </c>
      <c r="D716" t="s">
        <v>31</v>
      </c>
      <c r="E716" t="str" cm="1">
        <f t="array" ref="E716">_xlfn.XLOOKUP(content[[#This Row],[Column1]],[1]!Reactions[Column1],[1]!Reactions[Reaction Type],[1]!Reactions[Datetime])</f>
        <v>disgust</v>
      </c>
      <c r="F716" s="1">
        <f>_xlfn.XLOOKUP(content[[#This Row],[Column1]],[1]!Reactions[Column1],[1]!Reactions[Datetime])</f>
        <v>44033.390972222223</v>
      </c>
      <c r="G716" t="str">
        <f>_xlfn.XLOOKUP(content[[#This Row],[Reaction Type]],[1]ReactionTypes!$I$3:$I$18,[1]ReactionTypes!$J$3:$J$18)</f>
        <v>negative</v>
      </c>
      <c r="H716">
        <f>_xlfn.XLOOKUP(content[[#This Row],[Reaction Type]],[1]ReactionTypes!$I$3:$I$18,[1]ReactionTypes!$K$3:$K$18)</f>
        <v>0</v>
      </c>
    </row>
    <row r="717" spans="1:8" x14ac:dyDescent="0.25">
      <c r="A717">
        <v>743</v>
      </c>
      <c r="B717" t="s">
        <v>757</v>
      </c>
      <c r="C717" t="s">
        <v>39</v>
      </c>
      <c r="D717" t="s">
        <v>28</v>
      </c>
      <c r="E717" t="str" cm="1">
        <f t="array" ref="E717">_xlfn.XLOOKUP(content[[#This Row],[Column1]],[1]!Reactions[Column1],[1]!Reactions[Reaction Type],[1]!Reactions[Datetime])</f>
        <v>intrigued</v>
      </c>
      <c r="F717" s="1">
        <f>_xlfn.XLOOKUP(content[[#This Row],[Column1]],[1]!Reactions[Column1],[1]!Reactions[Datetime])</f>
        <v>44213.990277777775</v>
      </c>
      <c r="G717" t="str">
        <f>_xlfn.XLOOKUP(content[[#This Row],[Reaction Type]],[1]ReactionTypes!$I$3:$I$18,[1]ReactionTypes!$J$3:$J$18)</f>
        <v>positive</v>
      </c>
      <c r="H717">
        <f>_xlfn.XLOOKUP(content[[#This Row],[Reaction Type]],[1]ReactionTypes!$I$3:$I$18,[1]ReactionTypes!$K$3:$K$18)</f>
        <v>45</v>
      </c>
    </row>
    <row r="718" spans="1:8" x14ac:dyDescent="0.25">
      <c r="A718">
        <v>744</v>
      </c>
      <c r="B718" t="s">
        <v>758</v>
      </c>
      <c r="C718" t="s">
        <v>39</v>
      </c>
      <c r="D718" t="s">
        <v>25</v>
      </c>
      <c r="E718" t="str" cm="1">
        <f t="array" ref="E718">_xlfn.XLOOKUP(content[[#This Row],[Column1]],[1]!Reactions[Column1],[1]!Reactions[Reaction Type],[1]!Reactions[Datetime])</f>
        <v>hate</v>
      </c>
      <c r="F718" s="1">
        <f>_xlfn.XLOOKUP(content[[#This Row],[Column1]],[1]!Reactions[Column1],[1]!Reactions[Datetime])</f>
        <v>44335.443749999999</v>
      </c>
      <c r="G718" t="str">
        <f>_xlfn.XLOOKUP(content[[#This Row],[Reaction Type]],[1]ReactionTypes!$I$3:$I$18,[1]ReactionTypes!$J$3:$J$18)</f>
        <v>negative</v>
      </c>
      <c r="H718">
        <f>_xlfn.XLOOKUP(content[[#This Row],[Reaction Type]],[1]ReactionTypes!$I$3:$I$18,[1]ReactionTypes!$K$3:$K$18)</f>
        <v>5</v>
      </c>
    </row>
    <row r="719" spans="1:8" x14ac:dyDescent="0.25">
      <c r="A719">
        <v>745</v>
      </c>
      <c r="B719" t="s">
        <v>759</v>
      </c>
      <c r="C719" t="s">
        <v>10</v>
      </c>
      <c r="D719" t="s">
        <v>32</v>
      </c>
      <c r="E719" t="str" cm="1">
        <f t="array" ref="E719">_xlfn.XLOOKUP(content[[#This Row],[Column1]],[1]!Reactions[Column1],[1]!Reactions[Reaction Type],[1]!Reactions[Datetime])</f>
        <v>worried</v>
      </c>
      <c r="F719" s="1">
        <f>_xlfn.XLOOKUP(content[[#This Row],[Column1]],[1]!Reactions[Column1],[1]!Reactions[Datetime])</f>
        <v>44133.556944444441</v>
      </c>
      <c r="G719" t="str">
        <f>_xlfn.XLOOKUP(content[[#This Row],[Reaction Type]],[1]ReactionTypes!$I$3:$I$18,[1]ReactionTypes!$J$3:$J$18)</f>
        <v>negative</v>
      </c>
      <c r="H719">
        <f>_xlfn.XLOOKUP(content[[#This Row],[Reaction Type]],[1]ReactionTypes!$I$3:$I$18,[1]ReactionTypes!$K$3:$K$18)</f>
        <v>12</v>
      </c>
    </row>
    <row r="720" spans="1:8" x14ac:dyDescent="0.25">
      <c r="A720">
        <v>746</v>
      </c>
      <c r="B720" t="s">
        <v>760</v>
      </c>
      <c r="C720" t="s">
        <v>10</v>
      </c>
      <c r="D720" t="s">
        <v>19</v>
      </c>
      <c r="E720" t="str" cm="1">
        <f t="array" ref="E720">_xlfn.XLOOKUP(content[[#This Row],[Column1]],[1]!Reactions[Column1],[1]!Reactions[Reaction Type],[1]!Reactions[Datetime])</f>
        <v>dislike</v>
      </c>
      <c r="F720" s="1">
        <f>_xlfn.XLOOKUP(content[[#This Row],[Column1]],[1]!Reactions[Column1],[1]!Reactions[Datetime])</f>
        <v>44032.690972222219</v>
      </c>
      <c r="G720" t="str">
        <f>_xlfn.XLOOKUP(content[[#This Row],[Reaction Type]],[1]ReactionTypes!$I$3:$I$18,[1]ReactionTypes!$J$3:$J$18)</f>
        <v>negative</v>
      </c>
      <c r="H720">
        <f>_xlfn.XLOOKUP(content[[#This Row],[Reaction Type]],[1]ReactionTypes!$I$3:$I$18,[1]ReactionTypes!$K$3:$K$18)</f>
        <v>10</v>
      </c>
    </row>
    <row r="721" spans="1:8" x14ac:dyDescent="0.25">
      <c r="A721">
        <v>747</v>
      </c>
      <c r="B721" t="s">
        <v>761</v>
      </c>
      <c r="C721" t="s">
        <v>21</v>
      </c>
      <c r="D721" t="s">
        <v>31</v>
      </c>
      <c r="E721" t="str" cm="1">
        <f t="array" ref="E721">_xlfn.XLOOKUP(content[[#This Row],[Column1]],[1]!Reactions[Column1],[1]!Reactions[Reaction Type],[1]!Reactions[Datetime])</f>
        <v>intrigued</v>
      </c>
      <c r="F721" s="1">
        <f>_xlfn.XLOOKUP(content[[#This Row],[Column1]],[1]!Reactions[Column1],[1]!Reactions[Datetime])</f>
        <v>44269.807638888888</v>
      </c>
      <c r="G721" t="str">
        <f>_xlfn.XLOOKUP(content[[#This Row],[Reaction Type]],[1]ReactionTypes!$I$3:$I$18,[1]ReactionTypes!$J$3:$J$18)</f>
        <v>positive</v>
      </c>
      <c r="H721">
        <f>_xlfn.XLOOKUP(content[[#This Row],[Reaction Type]],[1]ReactionTypes!$I$3:$I$18,[1]ReactionTypes!$K$3:$K$18)</f>
        <v>45</v>
      </c>
    </row>
    <row r="722" spans="1:8" x14ac:dyDescent="0.25">
      <c r="A722">
        <v>748</v>
      </c>
      <c r="B722" t="s">
        <v>762</v>
      </c>
      <c r="C722" t="s">
        <v>24</v>
      </c>
      <c r="D722" t="s">
        <v>19</v>
      </c>
      <c r="E722" t="str" cm="1">
        <f t="array" ref="E722">_xlfn.XLOOKUP(content[[#This Row],[Column1]],[1]!Reactions[Column1],[1]!Reactions[Reaction Type],[1]!Reactions[Datetime])</f>
        <v>peeking</v>
      </c>
      <c r="F722" s="1">
        <f>_xlfn.XLOOKUP(content[[#This Row],[Column1]],[1]!Reactions[Column1],[1]!Reactions[Datetime])</f>
        <v>44041.884027777778</v>
      </c>
      <c r="G722" t="str">
        <f>_xlfn.XLOOKUP(content[[#This Row],[Reaction Type]],[1]ReactionTypes!$I$3:$I$18,[1]ReactionTypes!$J$3:$J$18)</f>
        <v>neutral</v>
      </c>
      <c r="H722">
        <f>_xlfn.XLOOKUP(content[[#This Row],[Reaction Type]],[1]ReactionTypes!$I$3:$I$18,[1]ReactionTypes!$K$3:$K$18)</f>
        <v>35</v>
      </c>
    </row>
    <row r="723" spans="1:8" x14ac:dyDescent="0.25">
      <c r="A723">
        <v>749</v>
      </c>
      <c r="B723" s="15" t="s">
        <v>763</v>
      </c>
      <c r="C723" t="s">
        <v>21</v>
      </c>
      <c r="D723" t="s">
        <v>37</v>
      </c>
      <c r="E723" t="str" cm="1">
        <f t="array" ref="E723">_xlfn.XLOOKUP(content[[#This Row],[Column1]],[1]!Reactions[Column1],[1]!Reactions[Reaction Type],[1]!Reactions[Datetime])</f>
        <v>worried</v>
      </c>
      <c r="F723" s="1">
        <f>_xlfn.XLOOKUP(content[[#This Row],[Column1]],[1]!Reactions[Column1],[1]!Reactions[Datetime])</f>
        <v>44205.472222222219</v>
      </c>
      <c r="G723" t="str">
        <f>_xlfn.XLOOKUP(content[[#This Row],[Reaction Type]],[1]ReactionTypes!$I$3:$I$18,[1]ReactionTypes!$J$3:$J$18)</f>
        <v>negative</v>
      </c>
      <c r="H723">
        <f>_xlfn.XLOOKUP(content[[#This Row],[Reaction Type]],[1]ReactionTypes!$I$3:$I$18,[1]ReactionTypes!$K$3:$K$18)</f>
        <v>12</v>
      </c>
    </row>
    <row r="724" spans="1:8" x14ac:dyDescent="0.25">
      <c r="A724">
        <v>750</v>
      </c>
      <c r="B724" t="s">
        <v>764</v>
      </c>
      <c r="C724" t="s">
        <v>21</v>
      </c>
      <c r="D724" t="s">
        <v>25</v>
      </c>
      <c r="E724" t="str" cm="1">
        <f t="array" ref="E724">_xlfn.XLOOKUP(content[[#This Row],[Column1]],[1]!Reactions[Column1],[1]!Reactions[Reaction Type],[1]!Reactions[Datetime])</f>
        <v>like</v>
      </c>
      <c r="F724" s="1">
        <f>_xlfn.XLOOKUP(content[[#This Row],[Column1]],[1]!Reactions[Column1],[1]!Reactions[Datetime])</f>
        <v>44009.749305555553</v>
      </c>
      <c r="G724" t="str">
        <f>_xlfn.XLOOKUP(content[[#This Row],[Reaction Type]],[1]ReactionTypes!$I$3:$I$18,[1]ReactionTypes!$J$3:$J$18)</f>
        <v>positive</v>
      </c>
      <c r="H724">
        <f>_xlfn.XLOOKUP(content[[#This Row],[Reaction Type]],[1]ReactionTypes!$I$3:$I$18,[1]ReactionTypes!$K$3:$K$18)</f>
        <v>50</v>
      </c>
    </row>
    <row r="725" spans="1:8" x14ac:dyDescent="0.25">
      <c r="A725">
        <v>751</v>
      </c>
      <c r="B725" t="s">
        <v>765</v>
      </c>
      <c r="C725" t="s">
        <v>10</v>
      </c>
      <c r="D725" t="s">
        <v>22</v>
      </c>
      <c r="E725" t="str" cm="1">
        <f t="array" ref="E725">_xlfn.XLOOKUP(content[[#This Row],[Column1]],[1]!Reactions[Column1],[1]!Reactions[Reaction Type],[1]!Reactions[Datetime])</f>
        <v>scared</v>
      </c>
      <c r="F725" s="1">
        <f>_xlfn.XLOOKUP(content[[#This Row],[Column1]],[1]!Reactions[Column1],[1]!Reactions[Datetime])</f>
        <v>44172.486805555556</v>
      </c>
      <c r="G725" t="str">
        <f>_xlfn.XLOOKUP(content[[#This Row],[Reaction Type]],[1]ReactionTypes!$I$3:$I$18,[1]ReactionTypes!$J$3:$J$18)</f>
        <v>negative</v>
      </c>
      <c r="H725">
        <f>_xlfn.XLOOKUP(content[[#This Row],[Reaction Type]],[1]ReactionTypes!$I$3:$I$18,[1]ReactionTypes!$K$3:$K$18)</f>
        <v>15</v>
      </c>
    </row>
    <row r="726" spans="1:8" x14ac:dyDescent="0.25">
      <c r="A726">
        <v>752</v>
      </c>
      <c r="B726" t="s">
        <v>766</v>
      </c>
      <c r="C726" t="s">
        <v>39</v>
      </c>
      <c r="D726" t="s">
        <v>16</v>
      </c>
      <c r="E726" t="str" cm="1">
        <f t="array" ref="E726">_xlfn.XLOOKUP(content[[#This Row],[Column1]],[1]!Reactions[Column1],[1]!Reactions[Reaction Type],[1]!Reactions[Datetime])</f>
        <v>peeking</v>
      </c>
      <c r="F726" s="1">
        <f>_xlfn.XLOOKUP(content[[#This Row],[Column1]],[1]!Reactions[Column1],[1]!Reactions[Datetime])</f>
        <v>44326.489583333336</v>
      </c>
      <c r="G726" t="str">
        <f>_xlfn.XLOOKUP(content[[#This Row],[Reaction Type]],[1]ReactionTypes!$I$3:$I$18,[1]ReactionTypes!$J$3:$J$18)</f>
        <v>neutral</v>
      </c>
      <c r="H726">
        <f>_xlfn.XLOOKUP(content[[#This Row],[Reaction Type]],[1]ReactionTypes!$I$3:$I$18,[1]ReactionTypes!$K$3:$K$18)</f>
        <v>35</v>
      </c>
    </row>
    <row r="727" spans="1:8" x14ac:dyDescent="0.25">
      <c r="A727">
        <v>753</v>
      </c>
      <c r="B727" t="s">
        <v>767</v>
      </c>
      <c r="C727" t="s">
        <v>21</v>
      </c>
      <c r="D727" t="s">
        <v>32</v>
      </c>
      <c r="E727" t="str" cm="1">
        <f t="array" ref="E727">_xlfn.XLOOKUP(content[[#This Row],[Column1]],[1]!Reactions[Column1],[1]!Reactions[Reaction Type],[1]!Reactions[Datetime])</f>
        <v>interested</v>
      </c>
      <c r="F727" s="1">
        <f>_xlfn.XLOOKUP(content[[#This Row],[Column1]],[1]!Reactions[Column1],[1]!Reactions[Datetime])</f>
        <v>44231.476388888892</v>
      </c>
      <c r="G727" t="str">
        <f>_xlfn.XLOOKUP(content[[#This Row],[Reaction Type]],[1]ReactionTypes!$I$3:$I$18,[1]ReactionTypes!$J$3:$J$18)</f>
        <v>positive</v>
      </c>
      <c r="H727">
        <f>_xlfn.XLOOKUP(content[[#This Row],[Reaction Type]],[1]ReactionTypes!$I$3:$I$18,[1]ReactionTypes!$K$3:$K$18)</f>
        <v>30</v>
      </c>
    </row>
    <row r="728" spans="1:8" x14ac:dyDescent="0.25">
      <c r="A728">
        <v>754</v>
      </c>
      <c r="B728" t="s">
        <v>768</v>
      </c>
      <c r="C728" t="s">
        <v>10</v>
      </c>
      <c r="D728" t="s">
        <v>40</v>
      </c>
      <c r="E728" t="str" cm="1">
        <f t="array" ref="E728">_xlfn.XLOOKUP(content[[#This Row],[Column1]],[1]!Reactions[Column1],[1]!Reactions[Reaction Type],[1]!Reactions[Datetime])</f>
        <v>heart</v>
      </c>
      <c r="F728" s="1">
        <f>_xlfn.XLOOKUP(content[[#This Row],[Column1]],[1]!Reactions[Column1],[1]!Reactions[Datetime])</f>
        <v>44104.76458333333</v>
      </c>
      <c r="G728" t="str">
        <f>_xlfn.XLOOKUP(content[[#This Row],[Reaction Type]],[1]ReactionTypes!$I$3:$I$18,[1]ReactionTypes!$J$3:$J$18)</f>
        <v>positive</v>
      </c>
      <c r="H728">
        <f>_xlfn.XLOOKUP(content[[#This Row],[Reaction Type]],[1]ReactionTypes!$I$3:$I$18,[1]ReactionTypes!$K$3:$K$18)</f>
        <v>60</v>
      </c>
    </row>
    <row r="729" spans="1:8" x14ac:dyDescent="0.25">
      <c r="A729">
        <v>755</v>
      </c>
      <c r="B729" t="s">
        <v>769</v>
      </c>
      <c r="C729" t="s">
        <v>10</v>
      </c>
      <c r="D729" t="s">
        <v>22</v>
      </c>
      <c r="E729" t="str" cm="1">
        <f t="array" ref="E729">_xlfn.XLOOKUP(content[[#This Row],[Column1]],[1]!Reactions[Column1],[1]!Reactions[Reaction Type],[1]!Reactions[Datetime])</f>
        <v>worried</v>
      </c>
      <c r="F729" s="1">
        <f>_xlfn.XLOOKUP(content[[#This Row],[Column1]],[1]!Reactions[Column1],[1]!Reactions[Datetime])</f>
        <v>44229.390277777777</v>
      </c>
      <c r="G729" t="str">
        <f>_xlfn.XLOOKUP(content[[#This Row],[Reaction Type]],[1]ReactionTypes!$I$3:$I$18,[1]ReactionTypes!$J$3:$J$18)</f>
        <v>negative</v>
      </c>
      <c r="H729">
        <f>_xlfn.XLOOKUP(content[[#This Row],[Reaction Type]],[1]ReactionTypes!$I$3:$I$18,[1]ReactionTypes!$K$3:$K$18)</f>
        <v>12</v>
      </c>
    </row>
    <row r="730" spans="1:8" x14ac:dyDescent="0.25">
      <c r="A730">
        <v>756</v>
      </c>
      <c r="B730" t="s">
        <v>770</v>
      </c>
      <c r="C730" t="s">
        <v>39</v>
      </c>
      <c r="D730" t="s">
        <v>34</v>
      </c>
      <c r="E730" t="str" cm="1">
        <f t="array" ref="E730">_xlfn.XLOOKUP(content[[#This Row],[Column1]],[1]!Reactions[Column1],[1]!Reactions[Reaction Type],[1]!Reactions[Datetime])</f>
        <v>want</v>
      </c>
      <c r="F730" s="1">
        <f>_xlfn.XLOOKUP(content[[#This Row],[Column1]],[1]!Reactions[Column1],[1]!Reactions[Datetime])</f>
        <v>44319.750694444447</v>
      </c>
      <c r="G730" t="str">
        <f>_xlfn.XLOOKUP(content[[#This Row],[Reaction Type]],[1]ReactionTypes!$I$3:$I$18,[1]ReactionTypes!$J$3:$J$18)</f>
        <v>positive</v>
      </c>
      <c r="H730">
        <f>_xlfn.XLOOKUP(content[[#This Row],[Reaction Type]],[1]ReactionTypes!$I$3:$I$18,[1]ReactionTypes!$K$3:$K$18)</f>
        <v>70</v>
      </c>
    </row>
    <row r="731" spans="1:8" x14ac:dyDescent="0.25">
      <c r="A731">
        <v>757</v>
      </c>
      <c r="B731" t="s">
        <v>771</v>
      </c>
      <c r="C731" t="s">
        <v>21</v>
      </c>
      <c r="D731" t="s">
        <v>42</v>
      </c>
      <c r="E731" t="str" cm="1">
        <f t="array" ref="E731">_xlfn.XLOOKUP(content[[#This Row],[Column1]],[1]!Reactions[Column1],[1]!Reactions[Reaction Type],[1]!Reactions[Datetime])</f>
        <v>like</v>
      </c>
      <c r="F731" s="1">
        <f>_xlfn.XLOOKUP(content[[#This Row],[Column1]],[1]!Reactions[Column1],[1]!Reactions[Datetime])</f>
        <v>44326.822916666664</v>
      </c>
      <c r="G731" t="str">
        <f>_xlfn.XLOOKUP(content[[#This Row],[Reaction Type]],[1]ReactionTypes!$I$3:$I$18,[1]ReactionTypes!$J$3:$J$18)</f>
        <v>positive</v>
      </c>
      <c r="H731">
        <f>_xlfn.XLOOKUP(content[[#This Row],[Reaction Type]],[1]ReactionTypes!$I$3:$I$18,[1]ReactionTypes!$K$3:$K$18)</f>
        <v>50</v>
      </c>
    </row>
    <row r="732" spans="1:8" x14ac:dyDescent="0.25">
      <c r="A732">
        <v>758</v>
      </c>
      <c r="B732" t="s">
        <v>772</v>
      </c>
      <c r="C732" t="s">
        <v>39</v>
      </c>
      <c r="D732" t="s">
        <v>37</v>
      </c>
      <c r="E732" t="str" cm="1">
        <f t="array" ref="E732">_xlfn.XLOOKUP(content[[#This Row],[Column1]],[1]!Reactions[Column1],[1]!Reactions[Reaction Type],[1]!Reactions[Datetime])</f>
        <v>super love</v>
      </c>
      <c r="F732" s="1">
        <f>_xlfn.XLOOKUP(content[[#This Row],[Column1]],[1]!Reactions[Column1],[1]!Reactions[Datetime])</f>
        <v>44111.556944444441</v>
      </c>
      <c r="G732" t="str">
        <f>_xlfn.XLOOKUP(content[[#This Row],[Reaction Type]],[1]ReactionTypes!$I$3:$I$18,[1]ReactionTypes!$J$3:$J$18)</f>
        <v>positive</v>
      </c>
      <c r="H732">
        <f>_xlfn.XLOOKUP(content[[#This Row],[Reaction Type]],[1]ReactionTypes!$I$3:$I$18,[1]ReactionTypes!$K$3:$K$18)</f>
        <v>75</v>
      </c>
    </row>
    <row r="733" spans="1:8" x14ac:dyDescent="0.25">
      <c r="A733">
        <v>759</v>
      </c>
      <c r="B733" t="s">
        <v>773</v>
      </c>
      <c r="C733" t="s">
        <v>39</v>
      </c>
      <c r="D733" t="s">
        <v>35</v>
      </c>
      <c r="E733" t="str" cm="1">
        <f t="array" ref="E733">_xlfn.XLOOKUP(content[[#This Row],[Column1]],[1]!Reactions[Column1],[1]!Reactions[Reaction Type],[1]!Reactions[Datetime])</f>
        <v>indifferent</v>
      </c>
      <c r="F733" s="1">
        <f>_xlfn.XLOOKUP(content[[#This Row],[Column1]],[1]!Reactions[Column1],[1]!Reactions[Datetime])</f>
        <v>44129.722916666666</v>
      </c>
      <c r="G733" t="str">
        <f>_xlfn.XLOOKUP(content[[#This Row],[Reaction Type]],[1]ReactionTypes!$I$3:$I$18,[1]ReactionTypes!$J$3:$J$18)</f>
        <v>neutral</v>
      </c>
      <c r="H733">
        <f>_xlfn.XLOOKUP(content[[#This Row],[Reaction Type]],[1]ReactionTypes!$I$3:$I$18,[1]ReactionTypes!$K$3:$K$18)</f>
        <v>20</v>
      </c>
    </row>
    <row r="734" spans="1:8" x14ac:dyDescent="0.25">
      <c r="A734">
        <v>760</v>
      </c>
      <c r="B734" t="s">
        <v>774</v>
      </c>
      <c r="C734" t="s">
        <v>39</v>
      </c>
      <c r="D734" t="s">
        <v>42</v>
      </c>
      <c r="E734" t="str" cm="1">
        <f t="array" ref="E734">_xlfn.XLOOKUP(content[[#This Row],[Column1]],[1]!Reactions[Column1],[1]!Reactions[Reaction Type],[1]!Reactions[Datetime])</f>
        <v>scared</v>
      </c>
      <c r="F734" s="1">
        <f>_xlfn.XLOOKUP(content[[#This Row],[Column1]],[1]!Reactions[Column1],[1]!Reactions[Datetime])</f>
        <v>44296.777777777781</v>
      </c>
      <c r="G734" t="str">
        <f>_xlfn.XLOOKUP(content[[#This Row],[Reaction Type]],[1]ReactionTypes!$I$3:$I$18,[1]ReactionTypes!$J$3:$J$18)</f>
        <v>negative</v>
      </c>
      <c r="H734">
        <f>_xlfn.XLOOKUP(content[[#This Row],[Reaction Type]],[1]ReactionTypes!$I$3:$I$18,[1]ReactionTypes!$K$3:$K$18)</f>
        <v>15</v>
      </c>
    </row>
    <row r="735" spans="1:8" x14ac:dyDescent="0.25">
      <c r="A735">
        <v>761</v>
      </c>
      <c r="B735" t="s">
        <v>775</v>
      </c>
      <c r="C735" t="s">
        <v>21</v>
      </c>
      <c r="D735" t="s">
        <v>25</v>
      </c>
      <c r="E735" t="str" cm="1">
        <f t="array" ref="E735">_xlfn.XLOOKUP(content[[#This Row],[Column1]],[1]!Reactions[Column1],[1]!Reactions[Reaction Type],[1]!Reactions[Datetime])</f>
        <v>hate</v>
      </c>
      <c r="F735" s="1">
        <f>_xlfn.XLOOKUP(content[[#This Row],[Column1]],[1]!Reactions[Column1],[1]!Reactions[Datetime])</f>
        <v>44199.834027777775</v>
      </c>
      <c r="G735" t="str">
        <f>_xlfn.XLOOKUP(content[[#This Row],[Reaction Type]],[1]ReactionTypes!$I$3:$I$18,[1]ReactionTypes!$J$3:$J$18)</f>
        <v>negative</v>
      </c>
      <c r="H735">
        <f>_xlfn.XLOOKUP(content[[#This Row],[Reaction Type]],[1]ReactionTypes!$I$3:$I$18,[1]ReactionTypes!$K$3:$K$18)</f>
        <v>5</v>
      </c>
    </row>
    <row r="736" spans="1:8" x14ac:dyDescent="0.25">
      <c r="A736">
        <v>762</v>
      </c>
      <c r="B736" t="s">
        <v>776</v>
      </c>
      <c r="C736" t="s">
        <v>39</v>
      </c>
      <c r="D736" t="s">
        <v>40</v>
      </c>
      <c r="E736" t="str" cm="1">
        <f t="array" ref="E736">_xlfn.XLOOKUP(content[[#This Row],[Column1]],[1]!Reactions[Column1],[1]!Reactions[Reaction Type],[1]!Reactions[Datetime])</f>
        <v>like</v>
      </c>
      <c r="F736" s="1">
        <f>_xlfn.XLOOKUP(content[[#This Row],[Column1]],[1]!Reactions[Column1],[1]!Reactions[Datetime])</f>
        <v>44315.191666666666</v>
      </c>
      <c r="G736" t="str">
        <f>_xlfn.XLOOKUP(content[[#This Row],[Reaction Type]],[1]ReactionTypes!$I$3:$I$18,[1]ReactionTypes!$J$3:$J$18)</f>
        <v>positive</v>
      </c>
      <c r="H736">
        <f>_xlfn.XLOOKUP(content[[#This Row],[Reaction Type]],[1]ReactionTypes!$I$3:$I$18,[1]ReactionTypes!$K$3:$K$18)</f>
        <v>50</v>
      </c>
    </row>
    <row r="737" spans="1:8" x14ac:dyDescent="0.25">
      <c r="A737">
        <v>763</v>
      </c>
      <c r="B737" t="s">
        <v>777</v>
      </c>
      <c r="C737" t="s">
        <v>10</v>
      </c>
      <c r="D737" t="s">
        <v>16</v>
      </c>
      <c r="E737" t="str" cm="1">
        <f t="array" ref="E737">_xlfn.XLOOKUP(content[[#This Row],[Column1]],[1]!Reactions[Column1],[1]!Reactions[Reaction Type],[1]!Reactions[Datetime])</f>
        <v>heart</v>
      </c>
      <c r="F737" s="1">
        <f>_xlfn.XLOOKUP(content[[#This Row],[Column1]],[1]!Reactions[Column1],[1]!Reactions[Datetime])</f>
        <v>44323.621527777781</v>
      </c>
      <c r="G737" t="str">
        <f>_xlfn.XLOOKUP(content[[#This Row],[Reaction Type]],[1]ReactionTypes!$I$3:$I$18,[1]ReactionTypes!$J$3:$J$18)</f>
        <v>positive</v>
      </c>
      <c r="H737">
        <f>_xlfn.XLOOKUP(content[[#This Row],[Reaction Type]],[1]ReactionTypes!$I$3:$I$18,[1]ReactionTypes!$K$3:$K$18)</f>
        <v>60</v>
      </c>
    </row>
    <row r="738" spans="1:8" x14ac:dyDescent="0.25">
      <c r="A738">
        <v>764</v>
      </c>
      <c r="B738" t="s">
        <v>778</v>
      </c>
      <c r="C738" t="s">
        <v>21</v>
      </c>
      <c r="D738" t="s">
        <v>31</v>
      </c>
      <c r="E738" t="str" cm="1">
        <f t="array" ref="E738">_xlfn.XLOOKUP(content[[#This Row],[Column1]],[1]!Reactions[Column1],[1]!Reactions[Reaction Type],[1]!Reactions[Datetime])</f>
        <v>intrigued</v>
      </c>
      <c r="F738" s="1">
        <f>_xlfn.XLOOKUP(content[[#This Row],[Column1]],[1]!Reactions[Column1],[1]!Reactions[Datetime])</f>
        <v>44236.347916666666</v>
      </c>
      <c r="G738" t="str">
        <f>_xlfn.XLOOKUP(content[[#This Row],[Reaction Type]],[1]ReactionTypes!$I$3:$I$18,[1]ReactionTypes!$J$3:$J$18)</f>
        <v>positive</v>
      </c>
      <c r="H738">
        <f>_xlfn.XLOOKUP(content[[#This Row],[Reaction Type]],[1]ReactionTypes!$I$3:$I$18,[1]ReactionTypes!$K$3:$K$18)</f>
        <v>45</v>
      </c>
    </row>
    <row r="739" spans="1:8" x14ac:dyDescent="0.25">
      <c r="A739">
        <v>765</v>
      </c>
      <c r="B739" t="s">
        <v>779</v>
      </c>
      <c r="C739" t="s">
        <v>10</v>
      </c>
      <c r="D739" t="s">
        <v>19</v>
      </c>
      <c r="E739" t="str" cm="1">
        <f t="array" ref="E739">_xlfn.XLOOKUP(content[[#This Row],[Column1]],[1]!Reactions[Column1],[1]!Reactions[Reaction Type],[1]!Reactions[Datetime])</f>
        <v>love</v>
      </c>
      <c r="F739" s="1">
        <f>_xlfn.XLOOKUP(content[[#This Row],[Column1]],[1]!Reactions[Column1],[1]!Reactions[Datetime])</f>
        <v>44198.109722222223</v>
      </c>
      <c r="G739" t="str">
        <f>_xlfn.XLOOKUP(content[[#This Row],[Reaction Type]],[1]ReactionTypes!$I$3:$I$18,[1]ReactionTypes!$J$3:$J$18)</f>
        <v>positive</v>
      </c>
      <c r="H739">
        <f>_xlfn.XLOOKUP(content[[#This Row],[Reaction Type]],[1]ReactionTypes!$I$3:$I$18,[1]ReactionTypes!$K$3:$K$18)</f>
        <v>65</v>
      </c>
    </row>
    <row r="740" spans="1:8" x14ac:dyDescent="0.25">
      <c r="A740">
        <v>766</v>
      </c>
      <c r="B740" t="s">
        <v>780</v>
      </c>
      <c r="C740" t="s">
        <v>39</v>
      </c>
      <c r="D740" t="s">
        <v>31</v>
      </c>
      <c r="E740" t="str" cm="1">
        <f t="array" ref="E740">_xlfn.XLOOKUP(content[[#This Row],[Column1]],[1]!Reactions[Column1],[1]!Reactions[Reaction Type],[1]!Reactions[Datetime])</f>
        <v>love</v>
      </c>
      <c r="F740" s="1">
        <f>_xlfn.XLOOKUP(content[[#This Row],[Column1]],[1]!Reactions[Column1],[1]!Reactions[Datetime])</f>
        <v>44045.475694444445</v>
      </c>
      <c r="G740" t="str">
        <f>_xlfn.XLOOKUP(content[[#This Row],[Reaction Type]],[1]ReactionTypes!$I$3:$I$18,[1]ReactionTypes!$J$3:$J$18)</f>
        <v>positive</v>
      </c>
      <c r="H740">
        <f>_xlfn.XLOOKUP(content[[#This Row],[Reaction Type]],[1]ReactionTypes!$I$3:$I$18,[1]ReactionTypes!$K$3:$K$18)</f>
        <v>65</v>
      </c>
    </row>
    <row r="741" spans="1:8" x14ac:dyDescent="0.25">
      <c r="A741">
        <v>767</v>
      </c>
      <c r="B741" t="s">
        <v>781</v>
      </c>
      <c r="C741" t="s">
        <v>10</v>
      </c>
      <c r="D741" t="s">
        <v>42</v>
      </c>
      <c r="E741" t="str" cm="1">
        <f t="array" ref="E741">_xlfn.XLOOKUP(content[[#This Row],[Column1]],[1]!Reactions[Column1],[1]!Reactions[Reaction Type],[1]!Reactions[Datetime])</f>
        <v>heart</v>
      </c>
      <c r="F741" s="1">
        <f>_xlfn.XLOOKUP(content[[#This Row],[Column1]],[1]!Reactions[Column1],[1]!Reactions[Datetime])</f>
        <v>44207.448611111111</v>
      </c>
      <c r="G741" t="str">
        <f>_xlfn.XLOOKUP(content[[#This Row],[Reaction Type]],[1]ReactionTypes!$I$3:$I$18,[1]ReactionTypes!$J$3:$J$18)</f>
        <v>positive</v>
      </c>
      <c r="H741">
        <f>_xlfn.XLOOKUP(content[[#This Row],[Reaction Type]],[1]ReactionTypes!$I$3:$I$18,[1]ReactionTypes!$K$3:$K$18)</f>
        <v>60</v>
      </c>
    </row>
    <row r="742" spans="1:8" x14ac:dyDescent="0.25">
      <c r="A742">
        <v>768</v>
      </c>
      <c r="B742" t="s">
        <v>782</v>
      </c>
      <c r="C742" t="s">
        <v>21</v>
      </c>
      <c r="D742" t="s">
        <v>32</v>
      </c>
      <c r="E742" t="str" cm="1">
        <f t="array" ref="E742">_xlfn.XLOOKUP(content[[#This Row],[Column1]],[1]!Reactions[Column1],[1]!Reactions[Reaction Type],[1]!Reactions[Datetime])</f>
        <v>adore</v>
      </c>
      <c r="F742" s="1">
        <f>_xlfn.XLOOKUP(content[[#This Row],[Column1]],[1]!Reactions[Column1],[1]!Reactions[Datetime])</f>
        <v>44161.771527777775</v>
      </c>
      <c r="G742" t="str">
        <f>_xlfn.XLOOKUP(content[[#This Row],[Reaction Type]],[1]ReactionTypes!$I$3:$I$18,[1]ReactionTypes!$J$3:$J$18)</f>
        <v>positive</v>
      </c>
      <c r="H742">
        <f>_xlfn.XLOOKUP(content[[#This Row],[Reaction Type]],[1]ReactionTypes!$I$3:$I$18,[1]ReactionTypes!$K$3:$K$18)</f>
        <v>72</v>
      </c>
    </row>
    <row r="743" spans="1:8" x14ac:dyDescent="0.25">
      <c r="A743">
        <v>769</v>
      </c>
      <c r="B743" t="s">
        <v>783</v>
      </c>
      <c r="C743" t="s">
        <v>10</v>
      </c>
      <c r="D743" t="s">
        <v>40</v>
      </c>
      <c r="E743" t="str" cm="1">
        <f t="array" ref="E743">_xlfn.XLOOKUP(content[[#This Row],[Column1]],[1]!Reactions[Column1],[1]!Reactions[Reaction Type],[1]!Reactions[Datetime])</f>
        <v>like</v>
      </c>
      <c r="F743" s="1">
        <f>_xlfn.XLOOKUP(content[[#This Row],[Column1]],[1]!Reactions[Column1],[1]!Reactions[Datetime])</f>
        <v>44149.699305555558</v>
      </c>
      <c r="G743" t="str">
        <f>_xlfn.XLOOKUP(content[[#This Row],[Reaction Type]],[1]ReactionTypes!$I$3:$I$18,[1]ReactionTypes!$J$3:$J$18)</f>
        <v>positive</v>
      </c>
      <c r="H743">
        <f>_xlfn.XLOOKUP(content[[#This Row],[Reaction Type]],[1]ReactionTypes!$I$3:$I$18,[1]ReactionTypes!$K$3:$K$18)</f>
        <v>50</v>
      </c>
    </row>
    <row r="744" spans="1:8" x14ac:dyDescent="0.25">
      <c r="A744">
        <v>770</v>
      </c>
      <c r="B744" t="s">
        <v>784</v>
      </c>
      <c r="C744" t="s">
        <v>24</v>
      </c>
      <c r="D744" t="s">
        <v>785</v>
      </c>
      <c r="E744" t="str" cm="1">
        <f t="array" ref="E744">_xlfn.XLOOKUP(content[[#This Row],[Column1]],[1]!Reactions[Column1],[1]!Reactions[Reaction Type],[1]!Reactions[Datetime])</f>
        <v>indifferent</v>
      </c>
      <c r="F744" s="1">
        <f>_xlfn.XLOOKUP(content[[#This Row],[Column1]],[1]!Reactions[Column1],[1]!Reactions[Datetime])</f>
        <v>44059.095138888886</v>
      </c>
      <c r="G744" t="str">
        <f>_xlfn.XLOOKUP(content[[#This Row],[Reaction Type]],[1]ReactionTypes!$I$3:$I$18,[1]ReactionTypes!$J$3:$J$18)</f>
        <v>neutral</v>
      </c>
      <c r="H744">
        <f>_xlfn.XLOOKUP(content[[#This Row],[Reaction Type]],[1]ReactionTypes!$I$3:$I$18,[1]ReactionTypes!$K$3:$K$18)</f>
        <v>20</v>
      </c>
    </row>
    <row r="745" spans="1:8" x14ac:dyDescent="0.25">
      <c r="A745">
        <v>771</v>
      </c>
      <c r="B745" t="s">
        <v>786</v>
      </c>
      <c r="C745" t="s">
        <v>39</v>
      </c>
      <c r="D745" t="s">
        <v>47</v>
      </c>
      <c r="E745" t="str" cm="1">
        <f t="array" ref="E745">_xlfn.XLOOKUP(content[[#This Row],[Column1]],[1]!Reactions[Column1],[1]!Reactions[Reaction Type],[1]!Reactions[Datetime])</f>
        <v>worried</v>
      </c>
      <c r="F745" s="1">
        <f>_xlfn.XLOOKUP(content[[#This Row],[Column1]],[1]!Reactions[Column1],[1]!Reactions[Datetime])</f>
        <v>44102.165972222225</v>
      </c>
      <c r="G745" t="str">
        <f>_xlfn.XLOOKUP(content[[#This Row],[Reaction Type]],[1]ReactionTypes!$I$3:$I$18,[1]ReactionTypes!$J$3:$J$18)</f>
        <v>negative</v>
      </c>
      <c r="H745">
        <f>_xlfn.XLOOKUP(content[[#This Row],[Reaction Type]],[1]ReactionTypes!$I$3:$I$18,[1]ReactionTypes!$K$3:$K$18)</f>
        <v>12</v>
      </c>
    </row>
    <row r="746" spans="1:8" x14ac:dyDescent="0.25">
      <c r="A746">
        <v>772</v>
      </c>
      <c r="B746" t="s">
        <v>787</v>
      </c>
      <c r="C746" t="s">
        <v>10</v>
      </c>
      <c r="D746" t="s">
        <v>42</v>
      </c>
      <c r="E746" t="str" cm="1">
        <f t="array" ref="E746">_xlfn.XLOOKUP(content[[#This Row],[Column1]],[1]!Reactions[Column1],[1]!Reactions[Reaction Type],[1]!Reactions[Datetime])</f>
        <v>peeking</v>
      </c>
      <c r="F746" s="1">
        <f>_xlfn.XLOOKUP(content[[#This Row],[Column1]],[1]!Reactions[Column1],[1]!Reactions[Datetime])</f>
        <v>44298.630555555559</v>
      </c>
      <c r="G746" t="str">
        <f>_xlfn.XLOOKUP(content[[#This Row],[Reaction Type]],[1]ReactionTypes!$I$3:$I$18,[1]ReactionTypes!$J$3:$J$18)</f>
        <v>neutral</v>
      </c>
      <c r="H746">
        <f>_xlfn.XLOOKUP(content[[#This Row],[Reaction Type]],[1]ReactionTypes!$I$3:$I$18,[1]ReactionTypes!$K$3:$K$18)</f>
        <v>35</v>
      </c>
    </row>
    <row r="747" spans="1:8" x14ac:dyDescent="0.25">
      <c r="A747">
        <v>773</v>
      </c>
      <c r="B747" t="s">
        <v>788</v>
      </c>
      <c r="C747" t="s">
        <v>21</v>
      </c>
      <c r="D747" t="s">
        <v>34</v>
      </c>
      <c r="E747" t="str" cm="1">
        <f t="array" ref="E747">_xlfn.XLOOKUP(content[[#This Row],[Column1]],[1]!Reactions[Column1],[1]!Reactions[Reaction Type],[1]!Reactions[Datetime])</f>
        <v>disgust</v>
      </c>
      <c r="F747" s="1">
        <f>_xlfn.XLOOKUP(content[[#This Row],[Column1]],[1]!Reactions[Column1],[1]!Reactions[Datetime])</f>
        <v>44003.590277777781</v>
      </c>
      <c r="G747" t="str">
        <f>_xlfn.XLOOKUP(content[[#This Row],[Reaction Type]],[1]ReactionTypes!$I$3:$I$18,[1]ReactionTypes!$J$3:$J$18)</f>
        <v>negative</v>
      </c>
      <c r="H747">
        <f>_xlfn.XLOOKUP(content[[#This Row],[Reaction Type]],[1]ReactionTypes!$I$3:$I$18,[1]ReactionTypes!$K$3:$K$18)</f>
        <v>0</v>
      </c>
    </row>
    <row r="748" spans="1:8" x14ac:dyDescent="0.25">
      <c r="A748">
        <v>774</v>
      </c>
      <c r="B748" t="s">
        <v>789</v>
      </c>
      <c r="C748" t="s">
        <v>10</v>
      </c>
      <c r="D748" t="s">
        <v>32</v>
      </c>
      <c r="E748" t="str" cm="1">
        <f t="array" ref="E748">_xlfn.XLOOKUP(content[[#This Row],[Column1]],[1]!Reactions[Column1],[1]!Reactions[Reaction Type],[1]!Reactions[Datetime])</f>
        <v>indifferent</v>
      </c>
      <c r="F748" s="1">
        <f>_xlfn.XLOOKUP(content[[#This Row],[Column1]],[1]!Reactions[Column1],[1]!Reactions[Datetime])</f>
        <v>44238.01458333333</v>
      </c>
      <c r="G748" t="str">
        <f>_xlfn.XLOOKUP(content[[#This Row],[Reaction Type]],[1]ReactionTypes!$I$3:$I$18,[1]ReactionTypes!$J$3:$J$18)</f>
        <v>neutral</v>
      </c>
      <c r="H748">
        <f>_xlfn.XLOOKUP(content[[#This Row],[Reaction Type]],[1]ReactionTypes!$I$3:$I$18,[1]ReactionTypes!$K$3:$K$18)</f>
        <v>20</v>
      </c>
    </row>
    <row r="749" spans="1:8" x14ac:dyDescent="0.25">
      <c r="A749">
        <v>775</v>
      </c>
      <c r="B749" t="s">
        <v>790</v>
      </c>
      <c r="C749" t="s">
        <v>39</v>
      </c>
      <c r="D749" t="s">
        <v>40</v>
      </c>
      <c r="E749" t="str" cm="1">
        <f t="array" ref="E749">_xlfn.XLOOKUP(content[[#This Row],[Column1]],[1]!Reactions[Column1],[1]!Reactions[Reaction Type],[1]!Reactions[Datetime])</f>
        <v>dislike</v>
      </c>
      <c r="F749" s="1">
        <f>_xlfn.XLOOKUP(content[[#This Row],[Column1]],[1]!Reactions[Column1],[1]!Reactions[Datetime])</f>
        <v>44208.897222222222</v>
      </c>
      <c r="G749" t="str">
        <f>_xlfn.XLOOKUP(content[[#This Row],[Reaction Type]],[1]ReactionTypes!$I$3:$I$18,[1]ReactionTypes!$J$3:$J$18)</f>
        <v>negative</v>
      </c>
      <c r="H749">
        <f>_xlfn.XLOOKUP(content[[#This Row],[Reaction Type]],[1]ReactionTypes!$I$3:$I$18,[1]ReactionTypes!$K$3:$K$18)</f>
        <v>10</v>
      </c>
    </row>
    <row r="750" spans="1:8" x14ac:dyDescent="0.25">
      <c r="A750">
        <v>776</v>
      </c>
      <c r="B750" t="s">
        <v>791</v>
      </c>
      <c r="C750" t="s">
        <v>24</v>
      </c>
      <c r="D750" t="s">
        <v>34</v>
      </c>
      <c r="E750" t="str" cm="1">
        <f t="array" ref="E750">_xlfn.XLOOKUP(content[[#This Row],[Column1]],[1]!Reactions[Column1],[1]!Reactions[Reaction Type],[1]!Reactions[Datetime])</f>
        <v>love</v>
      </c>
      <c r="F750" s="1">
        <f>_xlfn.XLOOKUP(content[[#This Row],[Column1]],[1]!Reactions[Column1],[1]!Reactions[Datetime])</f>
        <v>44304.75277777778</v>
      </c>
      <c r="G750" t="str">
        <f>_xlfn.XLOOKUP(content[[#This Row],[Reaction Type]],[1]ReactionTypes!$I$3:$I$18,[1]ReactionTypes!$J$3:$J$18)</f>
        <v>positive</v>
      </c>
      <c r="H750">
        <f>_xlfn.XLOOKUP(content[[#This Row],[Reaction Type]],[1]ReactionTypes!$I$3:$I$18,[1]ReactionTypes!$K$3:$K$18)</f>
        <v>65</v>
      </c>
    </row>
    <row r="751" spans="1:8" x14ac:dyDescent="0.25">
      <c r="A751">
        <v>777</v>
      </c>
      <c r="B751" t="s">
        <v>792</v>
      </c>
      <c r="C751" t="s">
        <v>10</v>
      </c>
      <c r="D751" t="s">
        <v>19</v>
      </c>
      <c r="E751" t="str" cm="1">
        <f t="array" ref="E751">_xlfn.XLOOKUP(content[[#This Row],[Column1]],[1]!Reactions[Column1],[1]!Reactions[Reaction Type],[1]!Reactions[Datetime])</f>
        <v>cherish</v>
      </c>
      <c r="F751" s="1">
        <f>_xlfn.XLOOKUP(content[[#This Row],[Column1]],[1]!Reactions[Column1],[1]!Reactions[Datetime])</f>
        <v>44284.878472222219</v>
      </c>
      <c r="G751" t="str">
        <f>_xlfn.XLOOKUP(content[[#This Row],[Reaction Type]],[1]ReactionTypes!$I$3:$I$18,[1]ReactionTypes!$J$3:$J$18)</f>
        <v>positive</v>
      </c>
      <c r="H751">
        <f>_xlfn.XLOOKUP(content[[#This Row],[Reaction Type]],[1]ReactionTypes!$I$3:$I$18,[1]ReactionTypes!$K$3:$K$18)</f>
        <v>70</v>
      </c>
    </row>
    <row r="752" spans="1:8" x14ac:dyDescent="0.25">
      <c r="A752">
        <v>778</v>
      </c>
      <c r="B752" t="s">
        <v>793</v>
      </c>
      <c r="C752" t="s">
        <v>10</v>
      </c>
      <c r="D752" t="s">
        <v>26</v>
      </c>
      <c r="E752" t="str" cm="1">
        <f t="array" ref="E752">_xlfn.XLOOKUP(content[[#This Row],[Column1]],[1]!Reactions[Column1],[1]!Reactions[Reaction Type],[1]!Reactions[Datetime])</f>
        <v>super love</v>
      </c>
      <c r="F752" s="1">
        <f>_xlfn.XLOOKUP(content[[#This Row],[Column1]],[1]!Reactions[Column1],[1]!Reactions[Datetime])</f>
        <v>44070.975694444445</v>
      </c>
      <c r="G752" t="str">
        <f>_xlfn.XLOOKUP(content[[#This Row],[Reaction Type]],[1]ReactionTypes!$I$3:$I$18,[1]ReactionTypes!$J$3:$J$18)</f>
        <v>positive</v>
      </c>
      <c r="H752">
        <f>_xlfn.XLOOKUP(content[[#This Row],[Reaction Type]],[1]ReactionTypes!$I$3:$I$18,[1]ReactionTypes!$K$3:$K$18)</f>
        <v>75</v>
      </c>
    </row>
    <row r="753" spans="1:8" x14ac:dyDescent="0.25">
      <c r="A753">
        <v>779</v>
      </c>
      <c r="B753" t="s">
        <v>794</v>
      </c>
      <c r="C753" t="s">
        <v>21</v>
      </c>
      <c r="D753" t="s">
        <v>35</v>
      </c>
      <c r="E753" t="str" cm="1">
        <f t="array" ref="E753">_xlfn.XLOOKUP(content[[#This Row],[Column1]],[1]!Reactions[Column1],[1]!Reactions[Reaction Type],[1]!Reactions[Datetime])</f>
        <v>interested</v>
      </c>
      <c r="F753" s="1">
        <f>_xlfn.XLOOKUP(content[[#This Row],[Column1]],[1]!Reactions[Column1],[1]!Reactions[Datetime])</f>
        <v>44269.222222222219</v>
      </c>
      <c r="G753" t="str">
        <f>_xlfn.XLOOKUP(content[[#This Row],[Reaction Type]],[1]ReactionTypes!$I$3:$I$18,[1]ReactionTypes!$J$3:$J$18)</f>
        <v>positive</v>
      </c>
      <c r="H753">
        <f>_xlfn.XLOOKUP(content[[#This Row],[Reaction Type]],[1]ReactionTypes!$I$3:$I$18,[1]ReactionTypes!$K$3:$K$18)</f>
        <v>30</v>
      </c>
    </row>
    <row r="754" spans="1:8" x14ac:dyDescent="0.25">
      <c r="A754">
        <v>780</v>
      </c>
      <c r="B754" t="s">
        <v>795</v>
      </c>
      <c r="C754" t="s">
        <v>10</v>
      </c>
      <c r="D754" t="s">
        <v>16</v>
      </c>
      <c r="E754" t="str" cm="1">
        <f t="array" ref="E754">_xlfn.XLOOKUP(content[[#This Row],[Column1]],[1]!Reactions[Column1],[1]!Reactions[Reaction Type],[1]!Reactions[Datetime])</f>
        <v>adore</v>
      </c>
      <c r="F754" s="1">
        <f>_xlfn.XLOOKUP(content[[#This Row],[Column1]],[1]!Reactions[Column1],[1]!Reactions[Datetime])</f>
        <v>44241.497916666667</v>
      </c>
      <c r="G754" t="str">
        <f>_xlfn.XLOOKUP(content[[#This Row],[Reaction Type]],[1]ReactionTypes!$I$3:$I$18,[1]ReactionTypes!$J$3:$J$18)</f>
        <v>positive</v>
      </c>
      <c r="H754">
        <f>_xlfn.XLOOKUP(content[[#This Row],[Reaction Type]],[1]ReactionTypes!$I$3:$I$18,[1]ReactionTypes!$K$3:$K$18)</f>
        <v>72</v>
      </c>
    </row>
    <row r="755" spans="1:8" x14ac:dyDescent="0.25">
      <c r="A755">
        <v>782</v>
      </c>
      <c r="B755" t="s">
        <v>796</v>
      </c>
      <c r="C755" t="s">
        <v>21</v>
      </c>
      <c r="D755" t="s">
        <v>42</v>
      </c>
      <c r="E755" t="str" cm="1">
        <f t="array" ref="E755">_xlfn.XLOOKUP(content[[#This Row],[Column1]],[1]!Reactions[Column1],[1]!Reactions[Reaction Type],[1]!Reactions[Datetime])</f>
        <v>cherish</v>
      </c>
      <c r="F755" s="1">
        <f>_xlfn.XLOOKUP(content[[#This Row],[Column1]],[1]!Reactions[Column1],[1]!Reactions[Datetime])</f>
        <v>44010.328472222223</v>
      </c>
      <c r="G755" t="str">
        <f>_xlfn.XLOOKUP(content[[#This Row],[Reaction Type]],[1]ReactionTypes!$I$3:$I$18,[1]ReactionTypes!$J$3:$J$18)</f>
        <v>positive</v>
      </c>
      <c r="H755">
        <f>_xlfn.XLOOKUP(content[[#This Row],[Reaction Type]],[1]ReactionTypes!$I$3:$I$18,[1]ReactionTypes!$K$3:$K$18)</f>
        <v>70</v>
      </c>
    </row>
    <row r="756" spans="1:8" x14ac:dyDescent="0.25">
      <c r="A756">
        <v>783</v>
      </c>
      <c r="B756" t="s">
        <v>797</v>
      </c>
      <c r="C756" t="s">
        <v>24</v>
      </c>
      <c r="D756" t="s">
        <v>31</v>
      </c>
      <c r="E756" t="str" cm="1">
        <f t="array" ref="E756">_xlfn.XLOOKUP(content[[#This Row],[Column1]],[1]!Reactions[Column1],[1]!Reactions[Reaction Type],[1]!Reactions[Datetime])</f>
        <v>adore</v>
      </c>
      <c r="F756" s="1">
        <f>_xlfn.XLOOKUP(content[[#This Row],[Column1]],[1]!Reactions[Column1],[1]!Reactions[Datetime])</f>
        <v>44174.984722222223</v>
      </c>
      <c r="G756" t="str">
        <f>_xlfn.XLOOKUP(content[[#This Row],[Reaction Type]],[1]ReactionTypes!$I$3:$I$18,[1]ReactionTypes!$J$3:$J$18)</f>
        <v>positive</v>
      </c>
      <c r="H756">
        <f>_xlfn.XLOOKUP(content[[#This Row],[Reaction Type]],[1]ReactionTypes!$I$3:$I$18,[1]ReactionTypes!$K$3:$K$18)</f>
        <v>72</v>
      </c>
    </row>
    <row r="757" spans="1:8" x14ac:dyDescent="0.25">
      <c r="A757">
        <v>784</v>
      </c>
      <c r="B757" t="s">
        <v>798</v>
      </c>
      <c r="C757" t="s">
        <v>39</v>
      </c>
      <c r="D757" t="s">
        <v>26</v>
      </c>
      <c r="E757" t="str" cm="1">
        <f t="array" ref="E757">_xlfn.XLOOKUP(content[[#This Row],[Column1]],[1]!Reactions[Column1],[1]!Reactions[Reaction Type],[1]!Reactions[Datetime])</f>
        <v>hate</v>
      </c>
      <c r="F757" s="1">
        <f>_xlfn.XLOOKUP(content[[#This Row],[Column1]],[1]!Reactions[Column1],[1]!Reactions[Datetime])</f>
        <v>44282.220138888886</v>
      </c>
      <c r="G757" t="str">
        <f>_xlfn.XLOOKUP(content[[#This Row],[Reaction Type]],[1]ReactionTypes!$I$3:$I$18,[1]ReactionTypes!$J$3:$J$18)</f>
        <v>negative</v>
      </c>
      <c r="H757">
        <f>_xlfn.XLOOKUP(content[[#This Row],[Reaction Type]],[1]ReactionTypes!$I$3:$I$18,[1]ReactionTypes!$K$3:$K$18)</f>
        <v>5</v>
      </c>
    </row>
    <row r="758" spans="1:8" x14ac:dyDescent="0.25">
      <c r="A758">
        <v>785</v>
      </c>
      <c r="B758" t="s">
        <v>799</v>
      </c>
      <c r="C758" t="s">
        <v>39</v>
      </c>
      <c r="D758" t="s">
        <v>19</v>
      </c>
      <c r="E758" t="str" cm="1">
        <f t="array" ref="E758">_xlfn.XLOOKUP(content[[#This Row],[Column1]],[1]!Reactions[Column1],[1]!Reactions[Reaction Type],[1]!Reactions[Datetime])</f>
        <v>super love</v>
      </c>
      <c r="F758" s="1">
        <f>_xlfn.XLOOKUP(content[[#This Row],[Column1]],[1]!Reactions[Column1],[1]!Reactions[Datetime])</f>
        <v>44303.790972222225</v>
      </c>
      <c r="G758" t="str">
        <f>_xlfn.XLOOKUP(content[[#This Row],[Reaction Type]],[1]ReactionTypes!$I$3:$I$18,[1]ReactionTypes!$J$3:$J$18)</f>
        <v>positive</v>
      </c>
      <c r="H758">
        <f>_xlfn.XLOOKUP(content[[#This Row],[Reaction Type]],[1]ReactionTypes!$I$3:$I$18,[1]ReactionTypes!$K$3:$K$18)</f>
        <v>75</v>
      </c>
    </row>
    <row r="759" spans="1:8" x14ac:dyDescent="0.25">
      <c r="A759">
        <v>786</v>
      </c>
      <c r="B759" t="s">
        <v>800</v>
      </c>
      <c r="C759" t="s">
        <v>24</v>
      </c>
      <c r="D759" t="s">
        <v>42</v>
      </c>
      <c r="E759" t="str" cm="1">
        <f t="array" ref="E759">_xlfn.XLOOKUP(content[[#This Row],[Column1]],[1]!Reactions[Column1],[1]!Reactions[Reaction Type],[1]!Reactions[Datetime])</f>
        <v>adore</v>
      </c>
      <c r="F759" s="1">
        <f>_xlfn.XLOOKUP(content[[#This Row],[Column1]],[1]!Reactions[Column1],[1]!Reactions[Datetime])</f>
        <v>44017.806944444441</v>
      </c>
      <c r="G759" t="str">
        <f>_xlfn.XLOOKUP(content[[#This Row],[Reaction Type]],[1]ReactionTypes!$I$3:$I$18,[1]ReactionTypes!$J$3:$J$18)</f>
        <v>positive</v>
      </c>
      <c r="H759">
        <f>_xlfn.XLOOKUP(content[[#This Row],[Reaction Type]],[1]ReactionTypes!$I$3:$I$18,[1]ReactionTypes!$K$3:$K$18)</f>
        <v>72</v>
      </c>
    </row>
    <row r="760" spans="1:8" x14ac:dyDescent="0.25">
      <c r="A760">
        <v>787</v>
      </c>
      <c r="B760" t="s">
        <v>801</v>
      </c>
      <c r="C760" t="s">
        <v>10</v>
      </c>
      <c r="D760" t="s">
        <v>22</v>
      </c>
      <c r="E760" t="str" cm="1">
        <f t="array" ref="E760">_xlfn.XLOOKUP(content[[#This Row],[Column1]],[1]!Reactions[Column1],[1]!Reactions[Reaction Type],[1]!Reactions[Datetime])</f>
        <v>dislike</v>
      </c>
      <c r="F760" s="1">
        <f>_xlfn.XLOOKUP(content[[#This Row],[Column1]],[1]!Reactions[Column1],[1]!Reactions[Datetime])</f>
        <v>44324.318749999999</v>
      </c>
      <c r="G760" t="str">
        <f>_xlfn.XLOOKUP(content[[#This Row],[Reaction Type]],[1]ReactionTypes!$I$3:$I$18,[1]ReactionTypes!$J$3:$J$18)</f>
        <v>negative</v>
      </c>
      <c r="H760">
        <f>_xlfn.XLOOKUP(content[[#This Row],[Reaction Type]],[1]ReactionTypes!$I$3:$I$18,[1]ReactionTypes!$K$3:$K$18)</f>
        <v>10</v>
      </c>
    </row>
    <row r="761" spans="1:8" x14ac:dyDescent="0.25">
      <c r="A761">
        <v>788</v>
      </c>
      <c r="B761" t="s">
        <v>802</v>
      </c>
      <c r="C761" t="s">
        <v>39</v>
      </c>
      <c r="D761" t="s">
        <v>26</v>
      </c>
      <c r="E761" t="str" cm="1">
        <f t="array" ref="E761">_xlfn.XLOOKUP(content[[#This Row],[Column1]],[1]!Reactions[Column1],[1]!Reactions[Reaction Type],[1]!Reactions[Datetime])</f>
        <v>like</v>
      </c>
      <c r="F761" s="1">
        <f>_xlfn.XLOOKUP(content[[#This Row],[Column1]],[1]!Reactions[Column1],[1]!Reactions[Datetime])</f>
        <v>44106.03125</v>
      </c>
      <c r="G761" t="str">
        <f>_xlfn.XLOOKUP(content[[#This Row],[Reaction Type]],[1]ReactionTypes!$I$3:$I$18,[1]ReactionTypes!$J$3:$J$18)</f>
        <v>positive</v>
      </c>
      <c r="H761">
        <f>_xlfn.XLOOKUP(content[[#This Row],[Reaction Type]],[1]ReactionTypes!$I$3:$I$18,[1]ReactionTypes!$K$3:$K$18)</f>
        <v>50</v>
      </c>
    </row>
    <row r="762" spans="1:8" x14ac:dyDescent="0.25">
      <c r="A762">
        <v>789</v>
      </c>
      <c r="B762" t="s">
        <v>803</v>
      </c>
      <c r="C762" t="s">
        <v>24</v>
      </c>
      <c r="D762" t="s">
        <v>22</v>
      </c>
      <c r="E762" t="str" cm="1">
        <f t="array" ref="E762">_xlfn.XLOOKUP(content[[#This Row],[Column1]],[1]!Reactions[Column1],[1]!Reactions[Reaction Type],[1]!Reactions[Datetime])</f>
        <v>interested</v>
      </c>
      <c r="F762" s="1">
        <f>_xlfn.XLOOKUP(content[[#This Row],[Column1]],[1]!Reactions[Column1],[1]!Reactions[Datetime])</f>
        <v>44200.194444444445</v>
      </c>
      <c r="G762" t="str">
        <f>_xlfn.XLOOKUP(content[[#This Row],[Reaction Type]],[1]ReactionTypes!$I$3:$I$18,[1]ReactionTypes!$J$3:$J$18)</f>
        <v>positive</v>
      </c>
      <c r="H762">
        <f>_xlfn.XLOOKUP(content[[#This Row],[Reaction Type]],[1]ReactionTypes!$I$3:$I$18,[1]ReactionTypes!$K$3:$K$18)</f>
        <v>30</v>
      </c>
    </row>
    <row r="763" spans="1:8" x14ac:dyDescent="0.25">
      <c r="A763">
        <v>790</v>
      </c>
      <c r="B763" t="s">
        <v>804</v>
      </c>
      <c r="C763" t="s">
        <v>24</v>
      </c>
      <c r="D763" t="s">
        <v>18</v>
      </c>
      <c r="E763" t="str" cm="1">
        <f t="array" ref="E763">_xlfn.XLOOKUP(content[[#This Row],[Column1]],[1]!Reactions[Column1],[1]!Reactions[Reaction Type],[1]!Reactions[Datetime])</f>
        <v>intrigued</v>
      </c>
      <c r="F763" s="1">
        <f>_xlfn.XLOOKUP(content[[#This Row],[Column1]],[1]!Reactions[Column1],[1]!Reactions[Datetime])</f>
        <v>44353.78402777778</v>
      </c>
      <c r="G763" t="str">
        <f>_xlfn.XLOOKUP(content[[#This Row],[Reaction Type]],[1]ReactionTypes!$I$3:$I$18,[1]ReactionTypes!$J$3:$J$18)</f>
        <v>positive</v>
      </c>
      <c r="H763">
        <f>_xlfn.XLOOKUP(content[[#This Row],[Reaction Type]],[1]ReactionTypes!$I$3:$I$18,[1]ReactionTypes!$K$3:$K$18)</f>
        <v>45</v>
      </c>
    </row>
    <row r="764" spans="1:8" x14ac:dyDescent="0.25">
      <c r="A764">
        <v>791</v>
      </c>
      <c r="B764" t="s">
        <v>805</v>
      </c>
      <c r="C764" t="s">
        <v>39</v>
      </c>
      <c r="D764" t="s">
        <v>47</v>
      </c>
      <c r="E764" t="str" cm="1">
        <f t="array" ref="E764">_xlfn.XLOOKUP(content[[#This Row],[Column1]],[1]!Reactions[Column1],[1]!Reactions[Reaction Type],[1]!Reactions[Datetime])</f>
        <v>dislike</v>
      </c>
      <c r="F764" s="1">
        <f>_xlfn.XLOOKUP(content[[#This Row],[Column1]],[1]!Reactions[Column1],[1]!Reactions[Datetime])</f>
        <v>44171.759027777778</v>
      </c>
      <c r="G764" t="str">
        <f>_xlfn.XLOOKUP(content[[#This Row],[Reaction Type]],[1]ReactionTypes!$I$3:$I$18,[1]ReactionTypes!$J$3:$J$18)</f>
        <v>negative</v>
      </c>
      <c r="H764">
        <f>_xlfn.XLOOKUP(content[[#This Row],[Reaction Type]],[1]ReactionTypes!$I$3:$I$18,[1]ReactionTypes!$K$3:$K$18)</f>
        <v>10</v>
      </c>
    </row>
    <row r="765" spans="1:8" x14ac:dyDescent="0.25">
      <c r="A765">
        <v>792</v>
      </c>
      <c r="B765" s="15" t="s">
        <v>806</v>
      </c>
      <c r="C765" t="s">
        <v>21</v>
      </c>
      <c r="D765" t="s">
        <v>28</v>
      </c>
      <c r="E765" t="str" cm="1">
        <f t="array" ref="E765">_xlfn.XLOOKUP(content[[#This Row],[Column1]],[1]!Reactions[Column1],[1]!Reactions[Reaction Type],[1]!Reactions[Datetime])</f>
        <v>super love</v>
      </c>
      <c r="F765" s="1">
        <f>_xlfn.XLOOKUP(content[[#This Row],[Column1]],[1]!Reactions[Column1],[1]!Reactions[Datetime])</f>
        <v>44106.076388888891</v>
      </c>
      <c r="G765" t="str">
        <f>_xlfn.XLOOKUP(content[[#This Row],[Reaction Type]],[1]ReactionTypes!$I$3:$I$18,[1]ReactionTypes!$J$3:$J$18)</f>
        <v>positive</v>
      </c>
      <c r="H765">
        <f>_xlfn.XLOOKUP(content[[#This Row],[Reaction Type]],[1]ReactionTypes!$I$3:$I$18,[1]ReactionTypes!$K$3:$K$18)</f>
        <v>75</v>
      </c>
    </row>
    <row r="766" spans="1:8" x14ac:dyDescent="0.25">
      <c r="A766">
        <v>793</v>
      </c>
      <c r="B766" t="s">
        <v>807</v>
      </c>
      <c r="C766" t="s">
        <v>10</v>
      </c>
      <c r="D766" t="s">
        <v>28</v>
      </c>
      <c r="E766" t="str" cm="1">
        <f t="array" ref="E766">_xlfn.XLOOKUP(content[[#This Row],[Column1]],[1]!Reactions[Column1],[1]!Reactions[Reaction Type],[1]!Reactions[Datetime])</f>
        <v>cherish</v>
      </c>
      <c r="F766" s="1">
        <f>_xlfn.XLOOKUP(content[[#This Row],[Column1]],[1]!Reactions[Column1],[1]!Reactions[Datetime])</f>
        <v>44137.613194444442</v>
      </c>
      <c r="G766" t="str">
        <f>_xlfn.XLOOKUP(content[[#This Row],[Reaction Type]],[1]ReactionTypes!$I$3:$I$18,[1]ReactionTypes!$J$3:$J$18)</f>
        <v>positive</v>
      </c>
      <c r="H766">
        <f>_xlfn.XLOOKUP(content[[#This Row],[Reaction Type]],[1]ReactionTypes!$I$3:$I$18,[1]ReactionTypes!$K$3:$K$18)</f>
        <v>70</v>
      </c>
    </row>
    <row r="767" spans="1:8" x14ac:dyDescent="0.25">
      <c r="A767">
        <v>794</v>
      </c>
      <c r="B767" t="s">
        <v>808</v>
      </c>
      <c r="C767" t="s">
        <v>24</v>
      </c>
      <c r="D767" t="s">
        <v>47</v>
      </c>
      <c r="E767" t="str" cm="1">
        <f t="array" ref="E767">_xlfn.XLOOKUP(content[[#This Row],[Column1]],[1]!Reactions[Column1],[1]!Reactions[Reaction Type],[1]!Reactions[Datetime])</f>
        <v>worried</v>
      </c>
      <c r="F767" s="1">
        <f>_xlfn.XLOOKUP(content[[#This Row],[Column1]],[1]!Reactions[Column1],[1]!Reactions[Datetime])</f>
        <v>44175.365972222222</v>
      </c>
      <c r="G767" t="str">
        <f>_xlfn.XLOOKUP(content[[#This Row],[Reaction Type]],[1]ReactionTypes!$I$3:$I$18,[1]ReactionTypes!$J$3:$J$18)</f>
        <v>negative</v>
      </c>
      <c r="H767">
        <f>_xlfn.XLOOKUP(content[[#This Row],[Reaction Type]],[1]ReactionTypes!$I$3:$I$18,[1]ReactionTypes!$K$3:$K$18)</f>
        <v>12</v>
      </c>
    </row>
    <row r="768" spans="1:8" x14ac:dyDescent="0.25">
      <c r="A768">
        <v>795</v>
      </c>
      <c r="B768" t="s">
        <v>809</v>
      </c>
      <c r="C768" t="s">
        <v>21</v>
      </c>
      <c r="D768" t="s">
        <v>19</v>
      </c>
      <c r="E768" t="str" cm="1">
        <f t="array" ref="E768">_xlfn.XLOOKUP(content[[#This Row],[Column1]],[1]!Reactions[Column1],[1]!Reactions[Reaction Type],[1]!Reactions[Datetime])</f>
        <v>want</v>
      </c>
      <c r="F768" s="1">
        <f>_xlfn.XLOOKUP(content[[#This Row],[Column1]],[1]!Reactions[Column1],[1]!Reactions[Datetime])</f>
        <v>44301.192361111112</v>
      </c>
      <c r="G768" t="str">
        <f>_xlfn.XLOOKUP(content[[#This Row],[Reaction Type]],[1]ReactionTypes!$I$3:$I$18,[1]ReactionTypes!$J$3:$J$18)</f>
        <v>positive</v>
      </c>
      <c r="H768">
        <f>_xlfn.XLOOKUP(content[[#This Row],[Reaction Type]],[1]ReactionTypes!$I$3:$I$18,[1]ReactionTypes!$K$3:$K$18)</f>
        <v>70</v>
      </c>
    </row>
    <row r="769" spans="1:8" x14ac:dyDescent="0.25">
      <c r="A769">
        <v>796</v>
      </c>
      <c r="B769" t="s">
        <v>810</v>
      </c>
      <c r="C769" t="s">
        <v>39</v>
      </c>
      <c r="D769" t="s">
        <v>37</v>
      </c>
      <c r="E769" t="str" cm="1">
        <f t="array" ref="E769">_xlfn.XLOOKUP(content[[#This Row],[Column1]],[1]!Reactions[Column1],[1]!Reactions[Reaction Type],[1]!Reactions[Datetime])</f>
        <v>hate</v>
      </c>
      <c r="F769" s="1">
        <f>_xlfn.XLOOKUP(content[[#This Row],[Column1]],[1]!Reactions[Column1],[1]!Reactions[Datetime])</f>
        <v>44178.029861111114</v>
      </c>
      <c r="G769" t="str">
        <f>_xlfn.XLOOKUP(content[[#This Row],[Reaction Type]],[1]ReactionTypes!$I$3:$I$18,[1]ReactionTypes!$J$3:$J$18)</f>
        <v>negative</v>
      </c>
      <c r="H769">
        <f>_xlfn.XLOOKUP(content[[#This Row],[Reaction Type]],[1]ReactionTypes!$I$3:$I$18,[1]ReactionTypes!$K$3:$K$18)</f>
        <v>5</v>
      </c>
    </row>
    <row r="770" spans="1:8" x14ac:dyDescent="0.25">
      <c r="A770">
        <v>797</v>
      </c>
      <c r="B770" t="s">
        <v>811</v>
      </c>
      <c r="C770" t="s">
        <v>21</v>
      </c>
      <c r="D770" t="s">
        <v>32</v>
      </c>
      <c r="E770" t="str" cm="1">
        <f t="array" ref="E770">_xlfn.XLOOKUP(content[[#This Row],[Column1]],[1]!Reactions[Column1],[1]!Reactions[Reaction Type],[1]!Reactions[Datetime])</f>
        <v>super love</v>
      </c>
      <c r="F770" s="1">
        <f>_xlfn.XLOOKUP(content[[#This Row],[Column1]],[1]!Reactions[Column1],[1]!Reactions[Datetime])</f>
        <v>44003.54791666667</v>
      </c>
      <c r="G770" t="str">
        <f>_xlfn.XLOOKUP(content[[#This Row],[Reaction Type]],[1]ReactionTypes!$I$3:$I$18,[1]ReactionTypes!$J$3:$J$18)</f>
        <v>positive</v>
      </c>
      <c r="H770">
        <f>_xlfn.XLOOKUP(content[[#This Row],[Reaction Type]],[1]ReactionTypes!$I$3:$I$18,[1]ReactionTypes!$K$3:$K$18)</f>
        <v>75</v>
      </c>
    </row>
    <row r="771" spans="1:8" x14ac:dyDescent="0.25">
      <c r="A771">
        <v>798</v>
      </c>
      <c r="B771" t="s">
        <v>812</v>
      </c>
      <c r="C771" t="s">
        <v>21</v>
      </c>
      <c r="D771" t="s">
        <v>32</v>
      </c>
      <c r="E771" t="str" cm="1">
        <f t="array" ref="E771">_xlfn.XLOOKUP(content[[#This Row],[Column1]],[1]!Reactions[Column1],[1]!Reactions[Reaction Type],[1]!Reactions[Datetime])</f>
        <v>scared</v>
      </c>
      <c r="F771" s="1">
        <f>_xlfn.XLOOKUP(content[[#This Row],[Column1]],[1]!Reactions[Column1],[1]!Reactions[Datetime])</f>
        <v>44061.481944444444</v>
      </c>
      <c r="G771" t="str">
        <f>_xlfn.XLOOKUP(content[[#This Row],[Reaction Type]],[1]ReactionTypes!$I$3:$I$18,[1]ReactionTypes!$J$3:$J$18)</f>
        <v>negative</v>
      </c>
      <c r="H771">
        <f>_xlfn.XLOOKUP(content[[#This Row],[Reaction Type]],[1]ReactionTypes!$I$3:$I$18,[1]ReactionTypes!$K$3:$K$18)</f>
        <v>15</v>
      </c>
    </row>
    <row r="772" spans="1:8" x14ac:dyDescent="0.25">
      <c r="A772">
        <v>799</v>
      </c>
      <c r="B772" t="s">
        <v>813</v>
      </c>
      <c r="C772" t="s">
        <v>39</v>
      </c>
      <c r="D772" t="s">
        <v>26</v>
      </c>
      <c r="E772" t="str" cm="1">
        <f t="array" ref="E772">_xlfn.XLOOKUP(content[[#This Row],[Column1]],[1]!Reactions[Column1],[1]!Reactions[Reaction Type],[1]!Reactions[Datetime])</f>
        <v>adore</v>
      </c>
      <c r="F772" s="1">
        <f>_xlfn.XLOOKUP(content[[#This Row],[Column1]],[1]!Reactions[Column1],[1]!Reactions[Datetime])</f>
        <v>44274.899305555555</v>
      </c>
      <c r="G772" t="str">
        <f>_xlfn.XLOOKUP(content[[#This Row],[Reaction Type]],[1]ReactionTypes!$I$3:$I$18,[1]ReactionTypes!$J$3:$J$18)</f>
        <v>positive</v>
      </c>
      <c r="H772">
        <f>_xlfn.XLOOKUP(content[[#This Row],[Reaction Type]],[1]ReactionTypes!$I$3:$I$18,[1]ReactionTypes!$K$3:$K$18)</f>
        <v>72</v>
      </c>
    </row>
    <row r="773" spans="1:8" x14ac:dyDescent="0.25">
      <c r="A773">
        <v>800</v>
      </c>
      <c r="B773" t="s">
        <v>814</v>
      </c>
      <c r="C773" t="s">
        <v>21</v>
      </c>
      <c r="D773" t="s">
        <v>34</v>
      </c>
      <c r="E773" t="str" cm="1">
        <f t="array" ref="E773">_xlfn.XLOOKUP(content[[#This Row],[Column1]],[1]!Reactions[Column1],[1]!Reactions[Reaction Type],[1]!Reactions[Datetime])</f>
        <v>disgust</v>
      </c>
      <c r="F773" s="1">
        <f>_xlfn.XLOOKUP(content[[#This Row],[Column1]],[1]!Reactions[Column1],[1]!Reactions[Datetime])</f>
        <v>44263.118750000001</v>
      </c>
      <c r="G773" t="str">
        <f>_xlfn.XLOOKUP(content[[#This Row],[Reaction Type]],[1]ReactionTypes!$I$3:$I$18,[1]ReactionTypes!$J$3:$J$18)</f>
        <v>negative</v>
      </c>
      <c r="H773">
        <f>_xlfn.XLOOKUP(content[[#This Row],[Reaction Type]],[1]ReactionTypes!$I$3:$I$18,[1]ReactionTypes!$K$3:$K$18)</f>
        <v>0</v>
      </c>
    </row>
    <row r="774" spans="1:8" x14ac:dyDescent="0.25">
      <c r="A774">
        <v>801</v>
      </c>
      <c r="B774" t="s">
        <v>815</v>
      </c>
      <c r="C774" t="s">
        <v>39</v>
      </c>
      <c r="D774" t="s">
        <v>18</v>
      </c>
      <c r="E774" t="str" cm="1">
        <f t="array" ref="E774">_xlfn.XLOOKUP(content[[#This Row],[Column1]],[1]!Reactions[Column1],[1]!Reactions[Reaction Type],[1]!Reactions[Datetime])</f>
        <v>cherish</v>
      </c>
      <c r="F774" s="1">
        <f>_xlfn.XLOOKUP(content[[#This Row],[Column1]],[1]!Reactions[Column1],[1]!Reactions[Datetime])</f>
        <v>44161.670138888891</v>
      </c>
      <c r="G774" t="str">
        <f>_xlfn.XLOOKUP(content[[#This Row],[Reaction Type]],[1]ReactionTypes!$I$3:$I$18,[1]ReactionTypes!$J$3:$J$18)</f>
        <v>positive</v>
      </c>
      <c r="H774">
        <f>_xlfn.XLOOKUP(content[[#This Row],[Reaction Type]],[1]ReactionTypes!$I$3:$I$18,[1]ReactionTypes!$K$3:$K$18)</f>
        <v>70</v>
      </c>
    </row>
    <row r="775" spans="1:8" x14ac:dyDescent="0.25">
      <c r="A775">
        <v>802</v>
      </c>
      <c r="B775" t="s">
        <v>816</v>
      </c>
      <c r="C775" t="s">
        <v>21</v>
      </c>
      <c r="D775" t="s">
        <v>19</v>
      </c>
      <c r="E775" t="str" cm="1">
        <f t="array" ref="E775">_xlfn.XLOOKUP(content[[#This Row],[Column1]],[1]!Reactions[Column1],[1]!Reactions[Reaction Type],[1]!Reactions[Datetime])</f>
        <v>want</v>
      </c>
      <c r="F775" s="1">
        <f>_xlfn.XLOOKUP(content[[#This Row],[Column1]],[1]!Reactions[Column1],[1]!Reactions[Datetime])</f>
        <v>44247.244444444441</v>
      </c>
      <c r="G775" t="str">
        <f>_xlfn.XLOOKUP(content[[#This Row],[Reaction Type]],[1]ReactionTypes!$I$3:$I$18,[1]ReactionTypes!$J$3:$J$18)</f>
        <v>positive</v>
      </c>
      <c r="H775">
        <f>_xlfn.XLOOKUP(content[[#This Row],[Reaction Type]],[1]ReactionTypes!$I$3:$I$18,[1]ReactionTypes!$K$3:$K$18)</f>
        <v>70</v>
      </c>
    </row>
    <row r="776" spans="1:8" x14ac:dyDescent="0.25">
      <c r="A776">
        <v>803</v>
      </c>
      <c r="B776" s="15" t="s">
        <v>817</v>
      </c>
      <c r="C776" t="s">
        <v>39</v>
      </c>
      <c r="D776" t="s">
        <v>42</v>
      </c>
      <c r="E776" t="str" cm="1">
        <f t="array" ref="E776">_xlfn.XLOOKUP(content[[#This Row],[Column1]],[1]!Reactions[Column1],[1]!Reactions[Reaction Type],[1]!Reactions[Datetime])</f>
        <v>peeking</v>
      </c>
      <c r="F776" s="1">
        <f>_xlfn.XLOOKUP(content[[#This Row],[Column1]],[1]!Reactions[Column1],[1]!Reactions[Datetime])</f>
        <v>44187.46875</v>
      </c>
      <c r="G776" t="str">
        <f>_xlfn.XLOOKUP(content[[#This Row],[Reaction Type]],[1]ReactionTypes!$I$3:$I$18,[1]ReactionTypes!$J$3:$J$18)</f>
        <v>neutral</v>
      </c>
      <c r="H776">
        <f>_xlfn.XLOOKUP(content[[#This Row],[Reaction Type]],[1]ReactionTypes!$I$3:$I$18,[1]ReactionTypes!$K$3:$K$18)</f>
        <v>35</v>
      </c>
    </row>
    <row r="777" spans="1:8" x14ac:dyDescent="0.25">
      <c r="A777">
        <v>804</v>
      </c>
      <c r="B777" t="s">
        <v>818</v>
      </c>
      <c r="C777" t="s">
        <v>24</v>
      </c>
      <c r="D777" t="s">
        <v>25</v>
      </c>
      <c r="E777" t="str" cm="1">
        <f t="array" ref="E777">_xlfn.XLOOKUP(content[[#This Row],[Column1]],[1]!Reactions[Column1],[1]!Reactions[Reaction Type],[1]!Reactions[Datetime])</f>
        <v>super love</v>
      </c>
      <c r="F777" s="1">
        <f>_xlfn.XLOOKUP(content[[#This Row],[Column1]],[1]!Reactions[Column1],[1]!Reactions[Datetime])</f>
        <v>44280.54583333333</v>
      </c>
      <c r="G777" t="str">
        <f>_xlfn.XLOOKUP(content[[#This Row],[Reaction Type]],[1]ReactionTypes!$I$3:$I$18,[1]ReactionTypes!$J$3:$J$18)</f>
        <v>positive</v>
      </c>
      <c r="H777">
        <f>_xlfn.XLOOKUP(content[[#This Row],[Reaction Type]],[1]ReactionTypes!$I$3:$I$18,[1]ReactionTypes!$K$3:$K$18)</f>
        <v>75</v>
      </c>
    </row>
    <row r="778" spans="1:8" x14ac:dyDescent="0.25">
      <c r="A778">
        <v>805</v>
      </c>
      <c r="B778" t="s">
        <v>819</v>
      </c>
      <c r="C778" t="s">
        <v>10</v>
      </c>
      <c r="D778" t="s">
        <v>785</v>
      </c>
      <c r="E778" t="str" cm="1">
        <f t="array" ref="E778">_xlfn.XLOOKUP(content[[#This Row],[Column1]],[1]!Reactions[Column1],[1]!Reactions[Reaction Type],[1]!Reactions[Datetime])</f>
        <v>indifferent</v>
      </c>
      <c r="F778" s="1">
        <f>_xlfn.XLOOKUP(content[[#This Row],[Column1]],[1]!Reactions[Column1],[1]!Reactions[Datetime])</f>
        <v>44069.798611111109</v>
      </c>
      <c r="G778" t="str">
        <f>_xlfn.XLOOKUP(content[[#This Row],[Reaction Type]],[1]ReactionTypes!$I$3:$I$18,[1]ReactionTypes!$J$3:$J$18)</f>
        <v>neutral</v>
      </c>
      <c r="H778">
        <f>_xlfn.XLOOKUP(content[[#This Row],[Reaction Type]],[1]ReactionTypes!$I$3:$I$18,[1]ReactionTypes!$K$3:$K$18)</f>
        <v>20</v>
      </c>
    </row>
    <row r="779" spans="1:8" x14ac:dyDescent="0.25">
      <c r="A779">
        <v>806</v>
      </c>
      <c r="B779" t="s">
        <v>820</v>
      </c>
      <c r="C779" t="s">
        <v>39</v>
      </c>
      <c r="D779" t="s">
        <v>34</v>
      </c>
      <c r="E779" t="str" cm="1">
        <f t="array" ref="E779">_xlfn.XLOOKUP(content[[#This Row],[Column1]],[1]!Reactions[Column1],[1]!Reactions[Reaction Type],[1]!Reactions[Datetime])</f>
        <v>worried</v>
      </c>
      <c r="F779" s="1">
        <f>_xlfn.XLOOKUP(content[[#This Row],[Column1]],[1]!Reactions[Column1],[1]!Reactions[Datetime])</f>
        <v>44172.259722222225</v>
      </c>
      <c r="G779" t="str">
        <f>_xlfn.XLOOKUP(content[[#This Row],[Reaction Type]],[1]ReactionTypes!$I$3:$I$18,[1]ReactionTypes!$J$3:$J$18)</f>
        <v>negative</v>
      </c>
      <c r="H779">
        <f>_xlfn.XLOOKUP(content[[#This Row],[Reaction Type]],[1]ReactionTypes!$I$3:$I$18,[1]ReactionTypes!$K$3:$K$18)</f>
        <v>12</v>
      </c>
    </row>
    <row r="780" spans="1:8" x14ac:dyDescent="0.25">
      <c r="A780">
        <v>807</v>
      </c>
      <c r="B780" t="s">
        <v>821</v>
      </c>
      <c r="C780" t="s">
        <v>10</v>
      </c>
      <c r="D780" t="s">
        <v>32</v>
      </c>
      <c r="E780" t="str" cm="1">
        <f t="array" ref="E780">_xlfn.XLOOKUP(content[[#This Row],[Column1]],[1]!Reactions[Column1],[1]!Reactions[Reaction Type],[1]!Reactions[Datetime])</f>
        <v>adore</v>
      </c>
      <c r="F780" s="1">
        <f>_xlfn.XLOOKUP(content[[#This Row],[Column1]],[1]!Reactions[Column1],[1]!Reactions[Datetime])</f>
        <v>44288.826388888891</v>
      </c>
      <c r="G780" t="str">
        <f>_xlfn.XLOOKUP(content[[#This Row],[Reaction Type]],[1]ReactionTypes!$I$3:$I$18,[1]ReactionTypes!$J$3:$J$18)</f>
        <v>positive</v>
      </c>
      <c r="H780">
        <f>_xlfn.XLOOKUP(content[[#This Row],[Reaction Type]],[1]ReactionTypes!$I$3:$I$18,[1]ReactionTypes!$K$3:$K$18)</f>
        <v>72</v>
      </c>
    </row>
    <row r="781" spans="1:8" x14ac:dyDescent="0.25">
      <c r="A781">
        <v>808</v>
      </c>
      <c r="B781" t="s">
        <v>822</v>
      </c>
      <c r="C781" t="s">
        <v>21</v>
      </c>
      <c r="D781" t="s">
        <v>16</v>
      </c>
      <c r="E781" t="str" cm="1">
        <f t="array" ref="E781">_xlfn.XLOOKUP(content[[#This Row],[Column1]],[1]!Reactions[Column1],[1]!Reactions[Reaction Type],[1]!Reactions[Datetime])</f>
        <v>dislike</v>
      </c>
      <c r="F781" s="1">
        <f>_xlfn.XLOOKUP(content[[#This Row],[Column1]],[1]!Reactions[Column1],[1]!Reactions[Datetime])</f>
        <v>44309.489583333336</v>
      </c>
      <c r="G781" t="str">
        <f>_xlfn.XLOOKUP(content[[#This Row],[Reaction Type]],[1]ReactionTypes!$I$3:$I$18,[1]ReactionTypes!$J$3:$J$18)</f>
        <v>negative</v>
      </c>
      <c r="H781">
        <f>_xlfn.XLOOKUP(content[[#This Row],[Reaction Type]],[1]ReactionTypes!$I$3:$I$18,[1]ReactionTypes!$K$3:$K$18)</f>
        <v>10</v>
      </c>
    </row>
    <row r="782" spans="1:8" x14ac:dyDescent="0.25">
      <c r="A782">
        <v>809</v>
      </c>
      <c r="B782" t="s">
        <v>823</v>
      </c>
      <c r="C782" t="s">
        <v>24</v>
      </c>
      <c r="D782" t="s">
        <v>26</v>
      </c>
      <c r="E782" t="str" cm="1">
        <f t="array" ref="E782">_xlfn.XLOOKUP(content[[#This Row],[Column1]],[1]!Reactions[Column1],[1]!Reactions[Reaction Type],[1]!Reactions[Datetime])</f>
        <v>worried</v>
      </c>
      <c r="F782" s="1">
        <f>_xlfn.XLOOKUP(content[[#This Row],[Column1]],[1]!Reactions[Column1],[1]!Reactions[Datetime])</f>
        <v>44188.784722222219</v>
      </c>
      <c r="G782" t="str">
        <f>_xlfn.XLOOKUP(content[[#This Row],[Reaction Type]],[1]ReactionTypes!$I$3:$I$18,[1]ReactionTypes!$J$3:$J$18)</f>
        <v>negative</v>
      </c>
      <c r="H782">
        <f>_xlfn.XLOOKUP(content[[#This Row],[Reaction Type]],[1]ReactionTypes!$I$3:$I$18,[1]ReactionTypes!$K$3:$K$18)</f>
        <v>12</v>
      </c>
    </row>
    <row r="783" spans="1:8" x14ac:dyDescent="0.25">
      <c r="A783">
        <v>811</v>
      </c>
      <c r="B783" t="s">
        <v>824</v>
      </c>
      <c r="C783" t="s">
        <v>39</v>
      </c>
      <c r="D783" t="s">
        <v>22</v>
      </c>
      <c r="E783" t="str" cm="1">
        <f t="array" ref="E783">_xlfn.XLOOKUP(content[[#This Row],[Column1]],[1]!Reactions[Column1],[1]!Reactions[Reaction Type],[1]!Reactions[Datetime])</f>
        <v>intrigued</v>
      </c>
      <c r="F783" s="1">
        <f>_xlfn.XLOOKUP(content[[#This Row],[Column1]],[1]!Reactions[Column1],[1]!Reactions[Datetime])</f>
        <v>44077.711805555555</v>
      </c>
      <c r="G783" t="str">
        <f>_xlfn.XLOOKUP(content[[#This Row],[Reaction Type]],[1]ReactionTypes!$I$3:$I$18,[1]ReactionTypes!$J$3:$J$18)</f>
        <v>positive</v>
      </c>
      <c r="H783">
        <f>_xlfn.XLOOKUP(content[[#This Row],[Reaction Type]],[1]ReactionTypes!$I$3:$I$18,[1]ReactionTypes!$K$3:$K$18)</f>
        <v>45</v>
      </c>
    </row>
    <row r="784" spans="1:8" x14ac:dyDescent="0.25">
      <c r="A784">
        <v>812</v>
      </c>
      <c r="B784" t="s">
        <v>825</v>
      </c>
      <c r="C784" t="s">
        <v>21</v>
      </c>
      <c r="D784" t="s">
        <v>35</v>
      </c>
      <c r="E784" t="str" cm="1">
        <f t="array" ref="E784">_xlfn.XLOOKUP(content[[#This Row],[Column1]],[1]!Reactions[Column1],[1]!Reactions[Reaction Type],[1]!Reactions[Datetime])</f>
        <v>indifferent</v>
      </c>
      <c r="F784" s="1">
        <f>_xlfn.XLOOKUP(content[[#This Row],[Column1]],[1]!Reactions[Column1],[1]!Reactions[Datetime])</f>
        <v>44264.315972222219</v>
      </c>
      <c r="G784" t="str">
        <f>_xlfn.XLOOKUP(content[[#This Row],[Reaction Type]],[1]ReactionTypes!$I$3:$I$18,[1]ReactionTypes!$J$3:$J$18)</f>
        <v>neutral</v>
      </c>
      <c r="H784">
        <f>_xlfn.XLOOKUP(content[[#This Row],[Reaction Type]],[1]ReactionTypes!$I$3:$I$18,[1]ReactionTypes!$K$3:$K$18)</f>
        <v>20</v>
      </c>
    </row>
    <row r="785" spans="1:8" x14ac:dyDescent="0.25">
      <c r="A785">
        <v>813</v>
      </c>
      <c r="B785" t="s">
        <v>826</v>
      </c>
      <c r="C785" t="s">
        <v>24</v>
      </c>
      <c r="D785" t="s">
        <v>26</v>
      </c>
      <c r="E785" t="str" cm="1">
        <f t="array" ref="E785">_xlfn.XLOOKUP(content[[#This Row],[Column1]],[1]!Reactions[Column1],[1]!Reactions[Reaction Type],[1]!Reactions[Datetime])</f>
        <v>want</v>
      </c>
      <c r="F785" s="1">
        <f>_xlfn.XLOOKUP(content[[#This Row],[Column1]],[1]!Reactions[Column1],[1]!Reactions[Datetime])</f>
        <v>44182.168749999997</v>
      </c>
      <c r="G785" t="str">
        <f>_xlfn.XLOOKUP(content[[#This Row],[Reaction Type]],[1]ReactionTypes!$I$3:$I$18,[1]ReactionTypes!$J$3:$J$18)</f>
        <v>positive</v>
      </c>
      <c r="H785">
        <f>_xlfn.XLOOKUP(content[[#This Row],[Reaction Type]],[1]ReactionTypes!$I$3:$I$18,[1]ReactionTypes!$K$3:$K$18)</f>
        <v>70</v>
      </c>
    </row>
    <row r="786" spans="1:8" x14ac:dyDescent="0.25">
      <c r="A786">
        <v>814</v>
      </c>
      <c r="B786" t="s">
        <v>827</v>
      </c>
      <c r="C786" t="s">
        <v>24</v>
      </c>
      <c r="D786" t="s">
        <v>25</v>
      </c>
      <c r="E786" t="str" cm="1">
        <f t="array" ref="E786">_xlfn.XLOOKUP(content[[#This Row],[Column1]],[1]!Reactions[Column1],[1]!Reactions[Reaction Type],[1]!Reactions[Datetime])</f>
        <v>cherish</v>
      </c>
      <c r="F786" s="1">
        <f>_xlfn.XLOOKUP(content[[#This Row],[Column1]],[1]!Reactions[Column1],[1]!Reactions[Datetime])</f>
        <v>44115.24722222222</v>
      </c>
      <c r="G786" t="str">
        <f>_xlfn.XLOOKUP(content[[#This Row],[Reaction Type]],[1]ReactionTypes!$I$3:$I$18,[1]ReactionTypes!$J$3:$J$18)</f>
        <v>positive</v>
      </c>
      <c r="H786">
        <f>_xlfn.XLOOKUP(content[[#This Row],[Reaction Type]],[1]ReactionTypes!$I$3:$I$18,[1]ReactionTypes!$K$3:$K$18)</f>
        <v>70</v>
      </c>
    </row>
    <row r="787" spans="1:8" x14ac:dyDescent="0.25">
      <c r="A787">
        <v>815</v>
      </c>
      <c r="B787" t="s">
        <v>828</v>
      </c>
      <c r="C787" t="s">
        <v>39</v>
      </c>
      <c r="D787" t="s">
        <v>22</v>
      </c>
      <c r="E787" t="str" cm="1">
        <f t="array" ref="E787">_xlfn.XLOOKUP(content[[#This Row],[Column1]],[1]!Reactions[Column1],[1]!Reactions[Reaction Type],[1]!Reactions[Datetime])</f>
        <v>cherish</v>
      </c>
      <c r="F787" s="1">
        <f>_xlfn.XLOOKUP(content[[#This Row],[Column1]],[1]!Reactions[Column1],[1]!Reactions[Datetime])</f>
        <v>44158.754861111112</v>
      </c>
      <c r="G787" t="str">
        <f>_xlfn.XLOOKUP(content[[#This Row],[Reaction Type]],[1]ReactionTypes!$I$3:$I$18,[1]ReactionTypes!$J$3:$J$18)</f>
        <v>positive</v>
      </c>
      <c r="H787">
        <f>_xlfn.XLOOKUP(content[[#This Row],[Reaction Type]],[1]ReactionTypes!$I$3:$I$18,[1]ReactionTypes!$K$3:$K$18)</f>
        <v>70</v>
      </c>
    </row>
    <row r="788" spans="1:8" x14ac:dyDescent="0.25">
      <c r="A788">
        <v>816</v>
      </c>
      <c r="B788" t="s">
        <v>829</v>
      </c>
      <c r="C788" t="s">
        <v>21</v>
      </c>
      <c r="D788" t="s">
        <v>26</v>
      </c>
      <c r="E788" t="str" cm="1">
        <f t="array" ref="E788">_xlfn.XLOOKUP(content[[#This Row],[Column1]],[1]!Reactions[Column1],[1]!Reactions[Reaction Type],[1]!Reactions[Datetime])</f>
        <v>cherish</v>
      </c>
      <c r="F788" s="1">
        <f>_xlfn.XLOOKUP(content[[#This Row],[Column1]],[1]!Reactions[Column1],[1]!Reactions[Datetime])</f>
        <v>44280.061805555553</v>
      </c>
      <c r="G788" t="str">
        <f>_xlfn.XLOOKUP(content[[#This Row],[Reaction Type]],[1]ReactionTypes!$I$3:$I$18,[1]ReactionTypes!$J$3:$J$18)</f>
        <v>positive</v>
      </c>
      <c r="H788">
        <f>_xlfn.XLOOKUP(content[[#This Row],[Reaction Type]],[1]ReactionTypes!$I$3:$I$18,[1]ReactionTypes!$K$3:$K$18)</f>
        <v>70</v>
      </c>
    </row>
    <row r="789" spans="1:8" x14ac:dyDescent="0.25">
      <c r="A789">
        <v>817</v>
      </c>
      <c r="B789" t="s">
        <v>830</v>
      </c>
      <c r="C789" t="s">
        <v>21</v>
      </c>
      <c r="D789" t="s">
        <v>32</v>
      </c>
      <c r="E789" t="str" cm="1">
        <f t="array" ref="E789">_xlfn.XLOOKUP(content[[#This Row],[Column1]],[1]!Reactions[Column1],[1]!Reactions[Reaction Type],[1]!Reactions[Datetime])</f>
        <v>disgust</v>
      </c>
      <c r="F789" s="1">
        <f>_xlfn.XLOOKUP(content[[#This Row],[Column1]],[1]!Reactions[Column1],[1]!Reactions[Datetime])</f>
        <v>44248.359027777777</v>
      </c>
      <c r="G789" t="str">
        <f>_xlfn.XLOOKUP(content[[#This Row],[Reaction Type]],[1]ReactionTypes!$I$3:$I$18,[1]ReactionTypes!$J$3:$J$18)</f>
        <v>negative</v>
      </c>
      <c r="H789">
        <f>_xlfn.XLOOKUP(content[[#This Row],[Reaction Type]],[1]ReactionTypes!$I$3:$I$18,[1]ReactionTypes!$K$3:$K$18)</f>
        <v>0</v>
      </c>
    </row>
    <row r="790" spans="1:8" x14ac:dyDescent="0.25">
      <c r="A790">
        <v>818</v>
      </c>
      <c r="B790" t="s">
        <v>831</v>
      </c>
      <c r="C790" t="s">
        <v>10</v>
      </c>
      <c r="D790" t="s">
        <v>42</v>
      </c>
      <c r="E790" t="str" cm="1">
        <f t="array" ref="E790">_xlfn.XLOOKUP(content[[#This Row],[Column1]],[1]!Reactions[Column1],[1]!Reactions[Reaction Type],[1]!Reactions[Datetime])</f>
        <v>dislike</v>
      </c>
      <c r="F790" s="1">
        <f>_xlfn.XLOOKUP(content[[#This Row],[Column1]],[1]!Reactions[Column1],[1]!Reactions[Datetime])</f>
        <v>44083.309027777781</v>
      </c>
      <c r="G790" t="str">
        <f>_xlfn.XLOOKUP(content[[#This Row],[Reaction Type]],[1]ReactionTypes!$I$3:$I$18,[1]ReactionTypes!$J$3:$J$18)</f>
        <v>negative</v>
      </c>
      <c r="H790">
        <f>_xlfn.XLOOKUP(content[[#This Row],[Reaction Type]],[1]ReactionTypes!$I$3:$I$18,[1]ReactionTypes!$K$3:$K$18)</f>
        <v>10</v>
      </c>
    </row>
    <row r="791" spans="1:8" x14ac:dyDescent="0.25">
      <c r="A791">
        <v>819</v>
      </c>
      <c r="B791" t="s">
        <v>832</v>
      </c>
      <c r="C791" t="s">
        <v>21</v>
      </c>
      <c r="D791" t="s">
        <v>11</v>
      </c>
      <c r="E791" t="str" cm="1">
        <f t="array" ref="E791">_xlfn.XLOOKUP(content[[#This Row],[Column1]],[1]!Reactions[Column1],[1]!Reactions[Reaction Type],[1]!Reactions[Datetime])</f>
        <v>love</v>
      </c>
      <c r="F791" s="1">
        <f>_xlfn.XLOOKUP(content[[#This Row],[Column1]],[1]!Reactions[Column1],[1]!Reactions[Datetime])</f>
        <v>44326.004166666666</v>
      </c>
      <c r="G791" t="str">
        <f>_xlfn.XLOOKUP(content[[#This Row],[Reaction Type]],[1]ReactionTypes!$I$3:$I$18,[1]ReactionTypes!$J$3:$J$18)</f>
        <v>positive</v>
      </c>
      <c r="H791">
        <f>_xlfn.XLOOKUP(content[[#This Row],[Reaction Type]],[1]ReactionTypes!$I$3:$I$18,[1]ReactionTypes!$K$3:$K$18)</f>
        <v>65</v>
      </c>
    </row>
    <row r="792" spans="1:8" x14ac:dyDescent="0.25">
      <c r="A792">
        <v>820</v>
      </c>
      <c r="B792" t="s">
        <v>833</v>
      </c>
      <c r="C792" t="s">
        <v>24</v>
      </c>
      <c r="D792" t="s">
        <v>11</v>
      </c>
      <c r="E792" t="str" cm="1">
        <f t="array" ref="E792">_xlfn.XLOOKUP(content[[#This Row],[Column1]],[1]!Reactions[Column1],[1]!Reactions[Reaction Type],[1]!Reactions[Datetime])</f>
        <v>adore</v>
      </c>
      <c r="F792" s="1">
        <f>_xlfn.XLOOKUP(content[[#This Row],[Column1]],[1]!Reactions[Column1],[1]!Reactions[Datetime])</f>
        <v>44113.204861111109</v>
      </c>
      <c r="G792" t="str">
        <f>_xlfn.XLOOKUP(content[[#This Row],[Reaction Type]],[1]ReactionTypes!$I$3:$I$18,[1]ReactionTypes!$J$3:$J$18)</f>
        <v>positive</v>
      </c>
      <c r="H792">
        <f>_xlfn.XLOOKUP(content[[#This Row],[Reaction Type]],[1]ReactionTypes!$I$3:$I$18,[1]ReactionTypes!$K$3:$K$18)</f>
        <v>72</v>
      </c>
    </row>
    <row r="793" spans="1:8" x14ac:dyDescent="0.25">
      <c r="A793">
        <v>821</v>
      </c>
      <c r="B793" t="s">
        <v>834</v>
      </c>
      <c r="C793" t="s">
        <v>21</v>
      </c>
      <c r="D793" t="s">
        <v>19</v>
      </c>
      <c r="E793" t="str" cm="1">
        <f t="array" ref="E793">_xlfn.XLOOKUP(content[[#This Row],[Column1]],[1]!Reactions[Column1],[1]!Reactions[Reaction Type],[1]!Reactions[Datetime])</f>
        <v>indifferent</v>
      </c>
      <c r="F793" s="1">
        <f>_xlfn.XLOOKUP(content[[#This Row],[Column1]],[1]!Reactions[Column1],[1]!Reactions[Datetime])</f>
        <v>44075.447916666664</v>
      </c>
      <c r="G793" t="str">
        <f>_xlfn.XLOOKUP(content[[#This Row],[Reaction Type]],[1]ReactionTypes!$I$3:$I$18,[1]ReactionTypes!$J$3:$J$18)</f>
        <v>neutral</v>
      </c>
      <c r="H793">
        <f>_xlfn.XLOOKUP(content[[#This Row],[Reaction Type]],[1]ReactionTypes!$I$3:$I$18,[1]ReactionTypes!$K$3:$K$18)</f>
        <v>20</v>
      </c>
    </row>
    <row r="794" spans="1:8" x14ac:dyDescent="0.25">
      <c r="A794">
        <v>822</v>
      </c>
      <c r="B794" t="s">
        <v>835</v>
      </c>
      <c r="C794" t="s">
        <v>21</v>
      </c>
      <c r="D794" t="s">
        <v>37</v>
      </c>
      <c r="E794" t="str" cm="1">
        <f t="array" ref="E794">_xlfn.XLOOKUP(content[[#This Row],[Column1]],[1]!Reactions[Column1],[1]!Reactions[Reaction Type],[1]!Reactions[Datetime])</f>
        <v>intrigued</v>
      </c>
      <c r="F794" s="1">
        <f>_xlfn.XLOOKUP(content[[#This Row],[Column1]],[1]!Reactions[Column1],[1]!Reactions[Datetime])</f>
        <v>44096.410416666666</v>
      </c>
      <c r="G794" t="str">
        <f>_xlfn.XLOOKUP(content[[#This Row],[Reaction Type]],[1]ReactionTypes!$I$3:$I$18,[1]ReactionTypes!$J$3:$J$18)</f>
        <v>positive</v>
      </c>
      <c r="H794">
        <f>_xlfn.XLOOKUP(content[[#This Row],[Reaction Type]],[1]ReactionTypes!$I$3:$I$18,[1]ReactionTypes!$K$3:$K$18)</f>
        <v>45</v>
      </c>
    </row>
    <row r="795" spans="1:8" x14ac:dyDescent="0.25">
      <c r="A795">
        <v>823</v>
      </c>
      <c r="B795" t="s">
        <v>836</v>
      </c>
      <c r="C795" t="s">
        <v>21</v>
      </c>
      <c r="D795" t="s">
        <v>28</v>
      </c>
      <c r="E795" t="str" cm="1">
        <f t="array" ref="E795">_xlfn.XLOOKUP(content[[#This Row],[Column1]],[1]!Reactions[Column1],[1]!Reactions[Reaction Type],[1]!Reactions[Datetime])</f>
        <v>heart</v>
      </c>
      <c r="F795" s="1">
        <f>_xlfn.XLOOKUP(content[[#This Row],[Column1]],[1]!Reactions[Column1],[1]!Reactions[Datetime])</f>
        <v>44176.067361111112</v>
      </c>
      <c r="G795" t="str">
        <f>_xlfn.XLOOKUP(content[[#This Row],[Reaction Type]],[1]ReactionTypes!$I$3:$I$18,[1]ReactionTypes!$J$3:$J$18)</f>
        <v>positive</v>
      </c>
      <c r="H795">
        <f>_xlfn.XLOOKUP(content[[#This Row],[Reaction Type]],[1]ReactionTypes!$I$3:$I$18,[1]ReactionTypes!$K$3:$K$18)</f>
        <v>60</v>
      </c>
    </row>
    <row r="796" spans="1:8" x14ac:dyDescent="0.25">
      <c r="A796">
        <v>824</v>
      </c>
      <c r="B796" t="s">
        <v>837</v>
      </c>
      <c r="C796" t="s">
        <v>24</v>
      </c>
      <c r="D796" t="s">
        <v>25</v>
      </c>
      <c r="E796" t="str" cm="1">
        <f t="array" ref="E796">_xlfn.XLOOKUP(content[[#This Row],[Column1]],[1]!Reactions[Column1],[1]!Reactions[Reaction Type],[1]!Reactions[Datetime])</f>
        <v>peeking</v>
      </c>
      <c r="F796" s="1">
        <f>_xlfn.XLOOKUP(content[[#This Row],[Column1]],[1]!Reactions[Column1],[1]!Reactions[Datetime])</f>
        <v>44341.254166666666</v>
      </c>
      <c r="G796" t="str">
        <f>_xlfn.XLOOKUP(content[[#This Row],[Reaction Type]],[1]ReactionTypes!$I$3:$I$18,[1]ReactionTypes!$J$3:$J$18)</f>
        <v>neutral</v>
      </c>
      <c r="H796">
        <f>_xlfn.XLOOKUP(content[[#This Row],[Reaction Type]],[1]ReactionTypes!$I$3:$I$18,[1]ReactionTypes!$K$3:$K$18)</f>
        <v>35</v>
      </c>
    </row>
    <row r="797" spans="1:8" x14ac:dyDescent="0.25">
      <c r="A797">
        <v>825</v>
      </c>
      <c r="B797" t="s">
        <v>838</v>
      </c>
      <c r="C797" t="s">
        <v>39</v>
      </c>
      <c r="D797" t="s">
        <v>22</v>
      </c>
      <c r="E797" t="str" cm="1">
        <f t="array" ref="E797">_xlfn.XLOOKUP(content[[#This Row],[Column1]],[1]!Reactions[Column1],[1]!Reactions[Reaction Type],[1]!Reactions[Datetime])</f>
        <v>love</v>
      </c>
      <c r="F797" s="1">
        <f>_xlfn.XLOOKUP(content[[#This Row],[Column1]],[1]!Reactions[Column1],[1]!Reactions[Datetime])</f>
        <v>44153.855555555558</v>
      </c>
      <c r="G797" t="str">
        <f>_xlfn.XLOOKUP(content[[#This Row],[Reaction Type]],[1]ReactionTypes!$I$3:$I$18,[1]ReactionTypes!$J$3:$J$18)</f>
        <v>positive</v>
      </c>
      <c r="H797">
        <f>_xlfn.XLOOKUP(content[[#This Row],[Reaction Type]],[1]ReactionTypes!$I$3:$I$18,[1]ReactionTypes!$K$3:$K$18)</f>
        <v>65</v>
      </c>
    </row>
    <row r="798" spans="1:8" x14ac:dyDescent="0.25">
      <c r="A798">
        <v>826</v>
      </c>
      <c r="B798" t="s">
        <v>839</v>
      </c>
      <c r="C798" t="s">
        <v>39</v>
      </c>
      <c r="D798" t="s">
        <v>11</v>
      </c>
      <c r="E798" t="str" cm="1">
        <f t="array" ref="E798">_xlfn.XLOOKUP(content[[#This Row],[Column1]],[1]!Reactions[Column1],[1]!Reactions[Reaction Type],[1]!Reactions[Datetime])</f>
        <v>indifferent</v>
      </c>
      <c r="F798" s="1">
        <f>_xlfn.XLOOKUP(content[[#This Row],[Column1]],[1]!Reactions[Column1],[1]!Reactions[Datetime])</f>
        <v>44348.518750000003</v>
      </c>
      <c r="G798" t="str">
        <f>_xlfn.XLOOKUP(content[[#This Row],[Reaction Type]],[1]ReactionTypes!$I$3:$I$18,[1]ReactionTypes!$J$3:$J$18)</f>
        <v>neutral</v>
      </c>
      <c r="H798">
        <f>_xlfn.XLOOKUP(content[[#This Row],[Reaction Type]],[1]ReactionTypes!$I$3:$I$18,[1]ReactionTypes!$K$3:$K$18)</f>
        <v>20</v>
      </c>
    </row>
    <row r="799" spans="1:8" x14ac:dyDescent="0.25">
      <c r="A799">
        <v>827</v>
      </c>
      <c r="B799" t="s">
        <v>840</v>
      </c>
      <c r="C799" t="s">
        <v>10</v>
      </c>
      <c r="D799" t="s">
        <v>28</v>
      </c>
      <c r="E799" t="str" cm="1">
        <f t="array" ref="E799">_xlfn.XLOOKUP(content[[#This Row],[Column1]],[1]!Reactions[Column1],[1]!Reactions[Reaction Type],[1]!Reactions[Datetime])</f>
        <v>worried</v>
      </c>
      <c r="F799" s="1">
        <f>_xlfn.XLOOKUP(content[[#This Row],[Column1]],[1]!Reactions[Column1],[1]!Reactions[Datetime])</f>
        <v>44060.875</v>
      </c>
      <c r="G799" t="str">
        <f>_xlfn.XLOOKUP(content[[#This Row],[Reaction Type]],[1]ReactionTypes!$I$3:$I$18,[1]ReactionTypes!$J$3:$J$18)</f>
        <v>negative</v>
      </c>
      <c r="H799">
        <f>_xlfn.XLOOKUP(content[[#This Row],[Reaction Type]],[1]ReactionTypes!$I$3:$I$18,[1]ReactionTypes!$K$3:$K$18)</f>
        <v>12</v>
      </c>
    </row>
    <row r="800" spans="1:8" x14ac:dyDescent="0.25">
      <c r="A800">
        <v>828</v>
      </c>
      <c r="B800" t="s">
        <v>841</v>
      </c>
      <c r="C800" t="s">
        <v>24</v>
      </c>
      <c r="D800" t="s">
        <v>22</v>
      </c>
      <c r="E800" t="str" cm="1">
        <f t="array" ref="E800">_xlfn.XLOOKUP(content[[#This Row],[Column1]],[1]!Reactions[Column1],[1]!Reactions[Reaction Type],[1]!Reactions[Datetime])</f>
        <v>love</v>
      </c>
      <c r="F800" s="1">
        <f>_xlfn.XLOOKUP(content[[#This Row],[Column1]],[1]!Reactions[Column1],[1]!Reactions[Datetime])</f>
        <v>44264.436805555553</v>
      </c>
      <c r="G800" t="str">
        <f>_xlfn.XLOOKUP(content[[#This Row],[Reaction Type]],[1]ReactionTypes!$I$3:$I$18,[1]ReactionTypes!$J$3:$J$18)</f>
        <v>positive</v>
      </c>
      <c r="H800">
        <f>_xlfn.XLOOKUP(content[[#This Row],[Reaction Type]],[1]ReactionTypes!$I$3:$I$18,[1]ReactionTypes!$K$3:$K$18)</f>
        <v>65</v>
      </c>
    </row>
    <row r="801" spans="1:8" x14ac:dyDescent="0.25">
      <c r="A801">
        <v>829</v>
      </c>
      <c r="B801" t="s">
        <v>842</v>
      </c>
      <c r="C801" t="s">
        <v>10</v>
      </c>
      <c r="D801" t="s">
        <v>40</v>
      </c>
      <c r="E801" t="str" cm="1">
        <f t="array" ref="E801">_xlfn.XLOOKUP(content[[#This Row],[Column1]],[1]!Reactions[Column1],[1]!Reactions[Reaction Type],[1]!Reactions[Datetime])</f>
        <v>like</v>
      </c>
      <c r="F801" s="1">
        <f>_xlfn.XLOOKUP(content[[#This Row],[Column1]],[1]!Reactions[Column1],[1]!Reactions[Datetime])</f>
        <v>44176.446527777778</v>
      </c>
      <c r="G801" t="str">
        <f>_xlfn.XLOOKUP(content[[#This Row],[Reaction Type]],[1]ReactionTypes!$I$3:$I$18,[1]ReactionTypes!$J$3:$J$18)</f>
        <v>positive</v>
      </c>
      <c r="H801">
        <f>_xlfn.XLOOKUP(content[[#This Row],[Reaction Type]],[1]ReactionTypes!$I$3:$I$18,[1]ReactionTypes!$K$3:$K$18)</f>
        <v>50</v>
      </c>
    </row>
    <row r="802" spans="1:8" x14ac:dyDescent="0.25">
      <c r="A802">
        <v>830</v>
      </c>
      <c r="B802" t="s">
        <v>843</v>
      </c>
      <c r="C802" t="s">
        <v>24</v>
      </c>
      <c r="D802" t="s">
        <v>40</v>
      </c>
      <c r="E802" t="str" cm="1">
        <f t="array" ref="E802">_xlfn.XLOOKUP(content[[#This Row],[Column1]],[1]!Reactions[Column1],[1]!Reactions[Reaction Type],[1]!Reactions[Datetime])</f>
        <v>love</v>
      </c>
      <c r="F802" s="1">
        <f>_xlfn.XLOOKUP(content[[#This Row],[Column1]],[1]!Reactions[Column1],[1]!Reactions[Datetime])</f>
        <v>44250.991666666669</v>
      </c>
      <c r="G802" t="str">
        <f>_xlfn.XLOOKUP(content[[#This Row],[Reaction Type]],[1]ReactionTypes!$I$3:$I$18,[1]ReactionTypes!$J$3:$J$18)</f>
        <v>positive</v>
      </c>
      <c r="H802">
        <f>_xlfn.XLOOKUP(content[[#This Row],[Reaction Type]],[1]ReactionTypes!$I$3:$I$18,[1]ReactionTypes!$K$3:$K$18)</f>
        <v>65</v>
      </c>
    </row>
    <row r="803" spans="1:8" x14ac:dyDescent="0.25">
      <c r="A803">
        <v>831</v>
      </c>
      <c r="B803" t="s">
        <v>844</v>
      </c>
      <c r="C803" t="s">
        <v>10</v>
      </c>
      <c r="D803" t="s">
        <v>19</v>
      </c>
      <c r="E803" t="str" cm="1">
        <f t="array" ref="E803">_xlfn.XLOOKUP(content[[#This Row],[Column1]],[1]!Reactions[Column1],[1]!Reactions[Reaction Type],[1]!Reactions[Datetime])</f>
        <v>dislike</v>
      </c>
      <c r="F803" s="1">
        <f>_xlfn.XLOOKUP(content[[#This Row],[Column1]],[1]!Reactions[Column1],[1]!Reactions[Datetime])</f>
        <v>44106.907638888886</v>
      </c>
      <c r="G803" t="str">
        <f>_xlfn.XLOOKUP(content[[#This Row],[Reaction Type]],[1]ReactionTypes!$I$3:$I$18,[1]ReactionTypes!$J$3:$J$18)</f>
        <v>negative</v>
      </c>
      <c r="H803">
        <f>_xlfn.XLOOKUP(content[[#This Row],[Reaction Type]],[1]ReactionTypes!$I$3:$I$18,[1]ReactionTypes!$K$3:$K$18)</f>
        <v>10</v>
      </c>
    </row>
    <row r="804" spans="1:8" x14ac:dyDescent="0.25">
      <c r="A804">
        <v>832</v>
      </c>
      <c r="B804" t="s">
        <v>845</v>
      </c>
      <c r="C804" t="s">
        <v>39</v>
      </c>
      <c r="D804" t="s">
        <v>28</v>
      </c>
      <c r="E804" t="str" cm="1">
        <f t="array" ref="E804">_xlfn.XLOOKUP(content[[#This Row],[Column1]],[1]!Reactions[Column1],[1]!Reactions[Reaction Type],[1]!Reactions[Datetime])</f>
        <v>hate</v>
      </c>
      <c r="F804" s="1">
        <f>_xlfn.XLOOKUP(content[[#This Row],[Column1]],[1]!Reactions[Column1],[1]!Reactions[Datetime])</f>
        <v>44300.14166666667</v>
      </c>
      <c r="G804" t="str">
        <f>_xlfn.XLOOKUP(content[[#This Row],[Reaction Type]],[1]ReactionTypes!$I$3:$I$18,[1]ReactionTypes!$J$3:$J$18)</f>
        <v>negative</v>
      </c>
      <c r="H804">
        <f>_xlfn.XLOOKUP(content[[#This Row],[Reaction Type]],[1]ReactionTypes!$I$3:$I$18,[1]ReactionTypes!$K$3:$K$18)</f>
        <v>5</v>
      </c>
    </row>
    <row r="805" spans="1:8" x14ac:dyDescent="0.25">
      <c r="A805">
        <v>833</v>
      </c>
      <c r="B805" t="s">
        <v>846</v>
      </c>
      <c r="C805" t="s">
        <v>21</v>
      </c>
      <c r="D805" t="s">
        <v>11</v>
      </c>
      <c r="E805" t="str" cm="1">
        <f t="array" ref="E805">_xlfn.XLOOKUP(content[[#This Row],[Column1]],[1]!Reactions[Column1],[1]!Reactions[Reaction Type],[1]!Reactions[Datetime])</f>
        <v>indifferent</v>
      </c>
      <c r="F805" s="1">
        <f>_xlfn.XLOOKUP(content[[#This Row],[Column1]],[1]!Reactions[Column1],[1]!Reactions[Datetime])</f>
        <v>44146.476388888892</v>
      </c>
      <c r="G805" t="str">
        <f>_xlfn.XLOOKUP(content[[#This Row],[Reaction Type]],[1]ReactionTypes!$I$3:$I$18,[1]ReactionTypes!$J$3:$J$18)</f>
        <v>neutral</v>
      </c>
      <c r="H805">
        <f>_xlfn.XLOOKUP(content[[#This Row],[Reaction Type]],[1]ReactionTypes!$I$3:$I$18,[1]ReactionTypes!$K$3:$K$18)</f>
        <v>20</v>
      </c>
    </row>
    <row r="806" spans="1:8" x14ac:dyDescent="0.25">
      <c r="A806">
        <v>834</v>
      </c>
      <c r="B806" t="s">
        <v>847</v>
      </c>
      <c r="C806" t="s">
        <v>24</v>
      </c>
      <c r="D806" t="s">
        <v>18</v>
      </c>
      <c r="E806" t="str" cm="1">
        <f t="array" ref="E806">_xlfn.XLOOKUP(content[[#This Row],[Column1]],[1]!Reactions[Column1],[1]!Reactions[Reaction Type],[1]!Reactions[Datetime])</f>
        <v>disgust</v>
      </c>
      <c r="F806" s="1">
        <f>_xlfn.XLOOKUP(content[[#This Row],[Column1]],[1]!Reactions[Column1],[1]!Reactions[Datetime])</f>
        <v>44169.548611111109</v>
      </c>
      <c r="G806" t="str">
        <f>_xlfn.XLOOKUP(content[[#This Row],[Reaction Type]],[1]ReactionTypes!$I$3:$I$18,[1]ReactionTypes!$J$3:$J$18)</f>
        <v>negative</v>
      </c>
      <c r="H806">
        <f>_xlfn.XLOOKUP(content[[#This Row],[Reaction Type]],[1]ReactionTypes!$I$3:$I$18,[1]ReactionTypes!$K$3:$K$18)</f>
        <v>0</v>
      </c>
    </row>
    <row r="807" spans="1:8" x14ac:dyDescent="0.25">
      <c r="A807">
        <v>835</v>
      </c>
      <c r="B807" t="s">
        <v>848</v>
      </c>
      <c r="C807" t="s">
        <v>24</v>
      </c>
      <c r="D807" t="s">
        <v>40</v>
      </c>
      <c r="E807" t="str" cm="1">
        <f t="array" ref="E807">_xlfn.XLOOKUP(content[[#This Row],[Column1]],[1]!Reactions[Column1],[1]!Reactions[Reaction Type],[1]!Reactions[Datetime])</f>
        <v>worried</v>
      </c>
      <c r="F807" s="1">
        <f>_xlfn.XLOOKUP(content[[#This Row],[Column1]],[1]!Reactions[Column1],[1]!Reactions[Datetime])</f>
        <v>44257.424305555556</v>
      </c>
      <c r="G807" t="str">
        <f>_xlfn.XLOOKUP(content[[#This Row],[Reaction Type]],[1]ReactionTypes!$I$3:$I$18,[1]ReactionTypes!$J$3:$J$18)</f>
        <v>negative</v>
      </c>
      <c r="H807">
        <f>_xlfn.XLOOKUP(content[[#This Row],[Reaction Type]],[1]ReactionTypes!$I$3:$I$18,[1]ReactionTypes!$K$3:$K$18)</f>
        <v>12</v>
      </c>
    </row>
    <row r="808" spans="1:8" x14ac:dyDescent="0.25">
      <c r="A808">
        <v>837</v>
      </c>
      <c r="B808" t="s">
        <v>849</v>
      </c>
      <c r="C808" t="s">
        <v>39</v>
      </c>
      <c r="D808" t="s">
        <v>16</v>
      </c>
      <c r="E808" t="str" cm="1">
        <f t="array" ref="E808">_xlfn.XLOOKUP(content[[#This Row],[Column1]],[1]!Reactions[Column1],[1]!Reactions[Reaction Type],[1]!Reactions[Datetime])</f>
        <v>heart</v>
      </c>
      <c r="F808" s="1">
        <f>_xlfn.XLOOKUP(content[[#This Row],[Column1]],[1]!Reactions[Column1],[1]!Reactions[Datetime])</f>
        <v>44122.238194444442</v>
      </c>
      <c r="G808" t="str">
        <f>_xlfn.XLOOKUP(content[[#This Row],[Reaction Type]],[1]ReactionTypes!$I$3:$I$18,[1]ReactionTypes!$J$3:$J$18)</f>
        <v>positive</v>
      </c>
      <c r="H808">
        <f>_xlfn.XLOOKUP(content[[#This Row],[Reaction Type]],[1]ReactionTypes!$I$3:$I$18,[1]ReactionTypes!$K$3:$K$18)</f>
        <v>60</v>
      </c>
    </row>
    <row r="809" spans="1:8" x14ac:dyDescent="0.25">
      <c r="A809">
        <v>838</v>
      </c>
      <c r="B809" t="s">
        <v>850</v>
      </c>
      <c r="C809" t="s">
        <v>24</v>
      </c>
      <c r="D809" t="s">
        <v>32</v>
      </c>
      <c r="E809" t="str" cm="1">
        <f t="array" ref="E809">_xlfn.XLOOKUP(content[[#This Row],[Column1]],[1]!Reactions[Column1],[1]!Reactions[Reaction Type],[1]!Reactions[Datetime])</f>
        <v>disgust</v>
      </c>
      <c r="F809" s="1">
        <f>_xlfn.XLOOKUP(content[[#This Row],[Column1]],[1]!Reactions[Column1],[1]!Reactions[Datetime])</f>
        <v>44187.822222222225</v>
      </c>
      <c r="G809" t="str">
        <f>_xlfn.XLOOKUP(content[[#This Row],[Reaction Type]],[1]ReactionTypes!$I$3:$I$18,[1]ReactionTypes!$J$3:$J$18)</f>
        <v>negative</v>
      </c>
      <c r="H809">
        <f>_xlfn.XLOOKUP(content[[#This Row],[Reaction Type]],[1]ReactionTypes!$I$3:$I$18,[1]ReactionTypes!$K$3:$K$18)</f>
        <v>0</v>
      </c>
    </row>
    <row r="810" spans="1:8" x14ac:dyDescent="0.25">
      <c r="A810">
        <v>839</v>
      </c>
      <c r="B810" t="s">
        <v>851</v>
      </c>
      <c r="C810" t="s">
        <v>21</v>
      </c>
      <c r="D810" t="s">
        <v>32</v>
      </c>
      <c r="E810" t="str" cm="1">
        <f t="array" ref="E810">_xlfn.XLOOKUP(content[[#This Row],[Column1]],[1]!Reactions[Column1],[1]!Reactions[Reaction Type],[1]!Reactions[Datetime])</f>
        <v>peeking</v>
      </c>
      <c r="F810" s="1">
        <f>_xlfn.XLOOKUP(content[[#This Row],[Column1]],[1]!Reactions[Column1],[1]!Reactions[Datetime])</f>
        <v>44172.306944444441</v>
      </c>
      <c r="G810" t="str">
        <f>_xlfn.XLOOKUP(content[[#This Row],[Reaction Type]],[1]ReactionTypes!$I$3:$I$18,[1]ReactionTypes!$J$3:$J$18)</f>
        <v>neutral</v>
      </c>
      <c r="H810">
        <f>_xlfn.XLOOKUP(content[[#This Row],[Reaction Type]],[1]ReactionTypes!$I$3:$I$18,[1]ReactionTypes!$K$3:$K$18)</f>
        <v>35</v>
      </c>
    </row>
    <row r="811" spans="1:8" x14ac:dyDescent="0.25">
      <c r="A811">
        <v>840</v>
      </c>
      <c r="B811" t="s">
        <v>852</v>
      </c>
      <c r="C811" t="s">
        <v>24</v>
      </c>
      <c r="D811" t="s">
        <v>406</v>
      </c>
      <c r="E811" t="str" cm="1">
        <f t="array" ref="E811">_xlfn.XLOOKUP(content[[#This Row],[Column1]],[1]!Reactions[Column1],[1]!Reactions[Reaction Type],[1]!Reactions[Datetime])</f>
        <v>dislike</v>
      </c>
      <c r="F811" s="1">
        <f>_xlfn.XLOOKUP(content[[#This Row],[Column1]],[1]!Reactions[Column1],[1]!Reactions[Datetime])</f>
        <v>44086.65</v>
      </c>
      <c r="G811" t="str">
        <f>_xlfn.XLOOKUP(content[[#This Row],[Reaction Type]],[1]ReactionTypes!$I$3:$I$18,[1]ReactionTypes!$J$3:$J$18)</f>
        <v>negative</v>
      </c>
      <c r="H811">
        <f>_xlfn.XLOOKUP(content[[#This Row],[Reaction Type]],[1]ReactionTypes!$I$3:$I$18,[1]ReactionTypes!$K$3:$K$18)</f>
        <v>10</v>
      </c>
    </row>
    <row r="812" spans="1:8" x14ac:dyDescent="0.25">
      <c r="A812">
        <v>841</v>
      </c>
      <c r="B812" t="s">
        <v>853</v>
      </c>
      <c r="C812" t="s">
        <v>21</v>
      </c>
      <c r="D812" t="s">
        <v>19</v>
      </c>
      <c r="E812" t="str" cm="1">
        <f t="array" ref="E812">_xlfn.XLOOKUP(content[[#This Row],[Column1]],[1]!Reactions[Column1],[1]!Reactions[Reaction Type],[1]!Reactions[Datetime])</f>
        <v>scared</v>
      </c>
      <c r="F812" s="1">
        <f>_xlfn.XLOOKUP(content[[#This Row],[Column1]],[1]!Reactions[Column1],[1]!Reactions[Datetime])</f>
        <v>44355.895138888889</v>
      </c>
      <c r="G812" t="str">
        <f>_xlfn.XLOOKUP(content[[#This Row],[Reaction Type]],[1]ReactionTypes!$I$3:$I$18,[1]ReactionTypes!$J$3:$J$18)</f>
        <v>negative</v>
      </c>
      <c r="H812">
        <f>_xlfn.XLOOKUP(content[[#This Row],[Reaction Type]],[1]ReactionTypes!$I$3:$I$18,[1]ReactionTypes!$K$3:$K$18)</f>
        <v>15</v>
      </c>
    </row>
    <row r="813" spans="1:8" x14ac:dyDescent="0.25">
      <c r="A813">
        <v>842</v>
      </c>
      <c r="B813" t="s">
        <v>854</v>
      </c>
      <c r="C813" t="s">
        <v>21</v>
      </c>
      <c r="D813" t="s">
        <v>32</v>
      </c>
      <c r="E813" t="str" cm="1">
        <f t="array" ref="E813">_xlfn.XLOOKUP(content[[#This Row],[Column1]],[1]!Reactions[Column1],[1]!Reactions[Reaction Type],[1]!Reactions[Datetime])</f>
        <v>hate</v>
      </c>
      <c r="F813" s="1">
        <f>_xlfn.XLOOKUP(content[[#This Row],[Column1]],[1]!Reactions[Column1],[1]!Reactions[Datetime])</f>
        <v>44303.726388888892</v>
      </c>
      <c r="G813" t="str">
        <f>_xlfn.XLOOKUP(content[[#This Row],[Reaction Type]],[1]ReactionTypes!$I$3:$I$18,[1]ReactionTypes!$J$3:$J$18)</f>
        <v>negative</v>
      </c>
      <c r="H813">
        <f>_xlfn.XLOOKUP(content[[#This Row],[Reaction Type]],[1]ReactionTypes!$I$3:$I$18,[1]ReactionTypes!$K$3:$K$18)</f>
        <v>5</v>
      </c>
    </row>
    <row r="814" spans="1:8" x14ac:dyDescent="0.25">
      <c r="A814">
        <v>843</v>
      </c>
      <c r="B814" t="s">
        <v>855</v>
      </c>
      <c r="C814" t="s">
        <v>39</v>
      </c>
      <c r="D814" t="s">
        <v>22</v>
      </c>
      <c r="E814" t="str" cm="1">
        <f t="array" ref="E814">_xlfn.XLOOKUP(content[[#This Row],[Column1]],[1]!Reactions[Column1],[1]!Reactions[Reaction Type],[1]!Reactions[Datetime])</f>
        <v>interested</v>
      </c>
      <c r="F814" s="1">
        <f>_xlfn.XLOOKUP(content[[#This Row],[Column1]],[1]!Reactions[Column1],[1]!Reactions[Datetime])</f>
        <v>44226.839583333334</v>
      </c>
      <c r="G814" t="str">
        <f>_xlfn.XLOOKUP(content[[#This Row],[Reaction Type]],[1]ReactionTypes!$I$3:$I$18,[1]ReactionTypes!$J$3:$J$18)</f>
        <v>positive</v>
      </c>
      <c r="H814">
        <f>_xlfn.XLOOKUP(content[[#This Row],[Reaction Type]],[1]ReactionTypes!$I$3:$I$18,[1]ReactionTypes!$K$3:$K$18)</f>
        <v>30</v>
      </c>
    </row>
    <row r="815" spans="1:8" x14ac:dyDescent="0.25">
      <c r="A815">
        <v>844</v>
      </c>
      <c r="B815" t="s">
        <v>856</v>
      </c>
      <c r="C815" t="s">
        <v>24</v>
      </c>
      <c r="D815" t="s">
        <v>37</v>
      </c>
      <c r="E815" t="str" cm="1">
        <f t="array" ref="E815">_xlfn.XLOOKUP(content[[#This Row],[Column1]],[1]!Reactions[Column1],[1]!Reactions[Reaction Type],[1]!Reactions[Datetime])</f>
        <v>cherish</v>
      </c>
      <c r="F815" s="1">
        <f>_xlfn.XLOOKUP(content[[#This Row],[Column1]],[1]!Reactions[Column1],[1]!Reactions[Datetime])</f>
        <v>44162.844444444447</v>
      </c>
      <c r="G815" t="str">
        <f>_xlfn.XLOOKUP(content[[#This Row],[Reaction Type]],[1]ReactionTypes!$I$3:$I$18,[1]ReactionTypes!$J$3:$J$18)</f>
        <v>positive</v>
      </c>
      <c r="H815">
        <f>_xlfn.XLOOKUP(content[[#This Row],[Reaction Type]],[1]ReactionTypes!$I$3:$I$18,[1]ReactionTypes!$K$3:$K$18)</f>
        <v>70</v>
      </c>
    </row>
    <row r="816" spans="1:8" x14ac:dyDescent="0.25">
      <c r="A816">
        <v>845</v>
      </c>
      <c r="B816" t="s">
        <v>857</v>
      </c>
      <c r="C816" t="s">
        <v>21</v>
      </c>
      <c r="D816" t="s">
        <v>34</v>
      </c>
      <c r="E816" t="str" cm="1">
        <f t="array" ref="E816">_xlfn.XLOOKUP(content[[#This Row],[Column1]],[1]!Reactions[Column1],[1]!Reactions[Reaction Type],[1]!Reactions[Datetime])</f>
        <v>love</v>
      </c>
      <c r="F816" s="1">
        <f>_xlfn.XLOOKUP(content[[#This Row],[Column1]],[1]!Reactions[Column1],[1]!Reactions[Datetime])</f>
        <v>44223.243750000001</v>
      </c>
      <c r="G816" t="str">
        <f>_xlfn.XLOOKUP(content[[#This Row],[Reaction Type]],[1]ReactionTypes!$I$3:$I$18,[1]ReactionTypes!$J$3:$J$18)</f>
        <v>positive</v>
      </c>
      <c r="H816">
        <f>_xlfn.XLOOKUP(content[[#This Row],[Reaction Type]],[1]ReactionTypes!$I$3:$I$18,[1]ReactionTypes!$K$3:$K$18)</f>
        <v>65</v>
      </c>
    </row>
    <row r="817" spans="1:8" x14ac:dyDescent="0.25">
      <c r="A817">
        <v>846</v>
      </c>
      <c r="B817" t="s">
        <v>858</v>
      </c>
      <c r="C817" t="s">
        <v>10</v>
      </c>
      <c r="D817" t="s">
        <v>11</v>
      </c>
      <c r="E817" t="str" cm="1">
        <f t="array" ref="E817">_xlfn.XLOOKUP(content[[#This Row],[Column1]],[1]!Reactions[Column1],[1]!Reactions[Reaction Type],[1]!Reactions[Datetime])</f>
        <v>indifferent</v>
      </c>
      <c r="F817" s="1">
        <f>_xlfn.XLOOKUP(content[[#This Row],[Column1]],[1]!Reactions[Column1],[1]!Reactions[Datetime])</f>
        <v>44046.376388888886</v>
      </c>
      <c r="G817" t="str">
        <f>_xlfn.XLOOKUP(content[[#This Row],[Reaction Type]],[1]ReactionTypes!$I$3:$I$18,[1]ReactionTypes!$J$3:$J$18)</f>
        <v>neutral</v>
      </c>
      <c r="H817">
        <f>_xlfn.XLOOKUP(content[[#This Row],[Reaction Type]],[1]ReactionTypes!$I$3:$I$18,[1]ReactionTypes!$K$3:$K$18)</f>
        <v>20</v>
      </c>
    </row>
    <row r="818" spans="1:8" x14ac:dyDescent="0.25">
      <c r="A818">
        <v>847</v>
      </c>
      <c r="B818" t="s">
        <v>859</v>
      </c>
      <c r="C818" t="s">
        <v>21</v>
      </c>
      <c r="D818" t="s">
        <v>47</v>
      </c>
      <c r="E818" t="str" cm="1">
        <f t="array" ref="E818">_xlfn.XLOOKUP(content[[#This Row],[Column1]],[1]!Reactions[Column1],[1]!Reactions[Reaction Type],[1]!Reactions[Datetime])</f>
        <v>indifferent</v>
      </c>
      <c r="F818" s="1">
        <f>_xlfn.XLOOKUP(content[[#This Row],[Column1]],[1]!Reactions[Column1],[1]!Reactions[Datetime])</f>
        <v>44012.9375</v>
      </c>
      <c r="G818" t="str">
        <f>_xlfn.XLOOKUP(content[[#This Row],[Reaction Type]],[1]ReactionTypes!$I$3:$I$18,[1]ReactionTypes!$J$3:$J$18)</f>
        <v>neutral</v>
      </c>
      <c r="H818">
        <f>_xlfn.XLOOKUP(content[[#This Row],[Reaction Type]],[1]ReactionTypes!$I$3:$I$18,[1]ReactionTypes!$K$3:$K$18)</f>
        <v>20</v>
      </c>
    </row>
    <row r="819" spans="1:8" x14ac:dyDescent="0.25">
      <c r="A819">
        <v>848</v>
      </c>
      <c r="B819" t="s">
        <v>860</v>
      </c>
      <c r="C819" t="s">
        <v>21</v>
      </c>
      <c r="D819" t="s">
        <v>19</v>
      </c>
      <c r="E819" t="str" cm="1">
        <f t="array" ref="E819">_xlfn.XLOOKUP(content[[#This Row],[Column1]],[1]!Reactions[Column1],[1]!Reactions[Reaction Type],[1]!Reactions[Datetime])</f>
        <v>want</v>
      </c>
      <c r="F819" s="1">
        <f>_xlfn.XLOOKUP(content[[#This Row],[Column1]],[1]!Reactions[Column1],[1]!Reactions[Datetime])</f>
        <v>44160.094444444447</v>
      </c>
      <c r="G819" t="str">
        <f>_xlfn.XLOOKUP(content[[#This Row],[Reaction Type]],[1]ReactionTypes!$I$3:$I$18,[1]ReactionTypes!$J$3:$J$18)</f>
        <v>positive</v>
      </c>
      <c r="H819">
        <f>_xlfn.XLOOKUP(content[[#This Row],[Reaction Type]],[1]ReactionTypes!$I$3:$I$18,[1]ReactionTypes!$K$3:$K$18)</f>
        <v>70</v>
      </c>
    </row>
    <row r="820" spans="1:8" x14ac:dyDescent="0.25">
      <c r="A820">
        <v>849</v>
      </c>
      <c r="B820" t="s">
        <v>861</v>
      </c>
      <c r="C820" t="s">
        <v>10</v>
      </c>
      <c r="D820" t="s">
        <v>26</v>
      </c>
      <c r="E820" t="str" cm="1">
        <f t="array" ref="E820">_xlfn.XLOOKUP(content[[#This Row],[Column1]],[1]!Reactions[Column1],[1]!Reactions[Reaction Type],[1]!Reactions[Datetime])</f>
        <v>heart</v>
      </c>
      <c r="F820" s="1">
        <f>_xlfn.XLOOKUP(content[[#This Row],[Column1]],[1]!Reactions[Column1],[1]!Reactions[Datetime])</f>
        <v>44226.129861111112</v>
      </c>
      <c r="G820" t="str">
        <f>_xlfn.XLOOKUP(content[[#This Row],[Reaction Type]],[1]ReactionTypes!$I$3:$I$18,[1]ReactionTypes!$J$3:$J$18)</f>
        <v>positive</v>
      </c>
      <c r="H820">
        <f>_xlfn.XLOOKUP(content[[#This Row],[Reaction Type]],[1]ReactionTypes!$I$3:$I$18,[1]ReactionTypes!$K$3:$K$18)</f>
        <v>60</v>
      </c>
    </row>
    <row r="821" spans="1:8" x14ac:dyDescent="0.25">
      <c r="A821">
        <v>850</v>
      </c>
      <c r="B821" t="s">
        <v>862</v>
      </c>
      <c r="C821" t="s">
        <v>39</v>
      </c>
      <c r="D821" t="s">
        <v>47</v>
      </c>
      <c r="E821" t="str" cm="1">
        <f t="array" ref="E821">_xlfn.XLOOKUP(content[[#This Row],[Column1]],[1]!Reactions[Column1],[1]!Reactions[Reaction Type],[1]!Reactions[Datetime])</f>
        <v>heart</v>
      </c>
      <c r="F821" s="1">
        <f>_xlfn.XLOOKUP(content[[#This Row],[Column1]],[1]!Reactions[Column1],[1]!Reactions[Datetime])</f>
        <v>44091.397222222222</v>
      </c>
      <c r="G821" t="str">
        <f>_xlfn.XLOOKUP(content[[#This Row],[Reaction Type]],[1]ReactionTypes!$I$3:$I$18,[1]ReactionTypes!$J$3:$J$18)</f>
        <v>positive</v>
      </c>
      <c r="H821">
        <f>_xlfn.XLOOKUP(content[[#This Row],[Reaction Type]],[1]ReactionTypes!$I$3:$I$18,[1]ReactionTypes!$K$3:$K$18)</f>
        <v>60</v>
      </c>
    </row>
    <row r="822" spans="1:8" x14ac:dyDescent="0.25">
      <c r="A822">
        <v>851</v>
      </c>
      <c r="B822" t="s">
        <v>863</v>
      </c>
      <c r="C822" t="s">
        <v>24</v>
      </c>
      <c r="D822" t="s">
        <v>34</v>
      </c>
      <c r="E822" t="str" cm="1">
        <f t="array" ref="E822">_xlfn.XLOOKUP(content[[#This Row],[Column1]],[1]!Reactions[Column1],[1]!Reactions[Reaction Type],[1]!Reactions[Datetime])</f>
        <v>super love</v>
      </c>
      <c r="F822" s="1">
        <f>_xlfn.XLOOKUP(content[[#This Row],[Column1]],[1]!Reactions[Column1],[1]!Reactions[Datetime])</f>
        <v>44242.401388888888</v>
      </c>
      <c r="G822" t="str">
        <f>_xlfn.XLOOKUP(content[[#This Row],[Reaction Type]],[1]ReactionTypes!$I$3:$I$18,[1]ReactionTypes!$J$3:$J$18)</f>
        <v>positive</v>
      </c>
      <c r="H822">
        <f>_xlfn.XLOOKUP(content[[#This Row],[Reaction Type]],[1]ReactionTypes!$I$3:$I$18,[1]ReactionTypes!$K$3:$K$18)</f>
        <v>75</v>
      </c>
    </row>
    <row r="823" spans="1:8" x14ac:dyDescent="0.25">
      <c r="A823">
        <v>852</v>
      </c>
      <c r="B823" t="s">
        <v>864</v>
      </c>
      <c r="C823" t="s">
        <v>39</v>
      </c>
      <c r="D823" t="s">
        <v>19</v>
      </c>
      <c r="E823" t="str" cm="1">
        <f t="array" ref="E823">_xlfn.XLOOKUP(content[[#This Row],[Column1]],[1]!Reactions[Column1],[1]!Reactions[Reaction Type],[1]!Reactions[Datetime])</f>
        <v>adore</v>
      </c>
      <c r="F823" s="1">
        <f>_xlfn.XLOOKUP(content[[#This Row],[Column1]],[1]!Reactions[Column1],[1]!Reactions[Datetime])</f>
        <v>44095.515972222223</v>
      </c>
      <c r="G823" t="str">
        <f>_xlfn.XLOOKUP(content[[#This Row],[Reaction Type]],[1]ReactionTypes!$I$3:$I$18,[1]ReactionTypes!$J$3:$J$18)</f>
        <v>positive</v>
      </c>
      <c r="H823">
        <f>_xlfn.XLOOKUP(content[[#This Row],[Reaction Type]],[1]ReactionTypes!$I$3:$I$18,[1]ReactionTypes!$K$3:$K$18)</f>
        <v>72</v>
      </c>
    </row>
    <row r="824" spans="1:8" x14ac:dyDescent="0.25">
      <c r="A824">
        <v>853</v>
      </c>
      <c r="B824" t="s">
        <v>865</v>
      </c>
      <c r="C824" t="s">
        <v>21</v>
      </c>
      <c r="D824" t="s">
        <v>42</v>
      </c>
      <c r="E824" t="str" cm="1">
        <f t="array" ref="E824">_xlfn.XLOOKUP(content[[#This Row],[Column1]],[1]!Reactions[Column1],[1]!Reactions[Reaction Type],[1]!Reactions[Datetime])</f>
        <v>worried</v>
      </c>
      <c r="F824" s="1">
        <f>_xlfn.XLOOKUP(content[[#This Row],[Column1]],[1]!Reactions[Column1],[1]!Reactions[Datetime])</f>
        <v>44354.143055555556</v>
      </c>
      <c r="G824" t="str">
        <f>_xlfn.XLOOKUP(content[[#This Row],[Reaction Type]],[1]ReactionTypes!$I$3:$I$18,[1]ReactionTypes!$J$3:$J$18)</f>
        <v>negative</v>
      </c>
      <c r="H824">
        <f>_xlfn.XLOOKUP(content[[#This Row],[Reaction Type]],[1]ReactionTypes!$I$3:$I$18,[1]ReactionTypes!$K$3:$K$18)</f>
        <v>12</v>
      </c>
    </row>
    <row r="825" spans="1:8" x14ac:dyDescent="0.25">
      <c r="A825">
        <v>854</v>
      </c>
      <c r="B825" t="s">
        <v>866</v>
      </c>
      <c r="C825" t="s">
        <v>10</v>
      </c>
      <c r="D825" t="s">
        <v>26</v>
      </c>
      <c r="E825" t="str" cm="1">
        <f t="array" ref="E825">_xlfn.XLOOKUP(content[[#This Row],[Column1]],[1]!Reactions[Column1],[1]!Reactions[Reaction Type],[1]!Reactions[Datetime])</f>
        <v>hate</v>
      </c>
      <c r="F825" s="1">
        <f>_xlfn.XLOOKUP(content[[#This Row],[Column1]],[1]!Reactions[Column1],[1]!Reactions[Datetime])</f>
        <v>44060.372916666667</v>
      </c>
      <c r="G825" t="str">
        <f>_xlfn.XLOOKUP(content[[#This Row],[Reaction Type]],[1]ReactionTypes!$I$3:$I$18,[1]ReactionTypes!$J$3:$J$18)</f>
        <v>negative</v>
      </c>
      <c r="H825">
        <f>_xlfn.XLOOKUP(content[[#This Row],[Reaction Type]],[1]ReactionTypes!$I$3:$I$18,[1]ReactionTypes!$K$3:$K$18)</f>
        <v>5</v>
      </c>
    </row>
    <row r="826" spans="1:8" x14ac:dyDescent="0.25">
      <c r="A826">
        <v>855</v>
      </c>
      <c r="B826" t="s">
        <v>867</v>
      </c>
      <c r="C826" t="s">
        <v>39</v>
      </c>
      <c r="D826" t="s">
        <v>37</v>
      </c>
      <c r="E826" t="str" cm="1">
        <f t="array" ref="E826">_xlfn.XLOOKUP(content[[#This Row],[Column1]],[1]!Reactions[Column1],[1]!Reactions[Reaction Type],[1]!Reactions[Datetime])</f>
        <v>hate</v>
      </c>
      <c r="F826" s="1">
        <f>_xlfn.XLOOKUP(content[[#This Row],[Column1]],[1]!Reactions[Column1],[1]!Reactions[Datetime])</f>
        <v>44185.213194444441</v>
      </c>
      <c r="G826" t="str">
        <f>_xlfn.XLOOKUP(content[[#This Row],[Reaction Type]],[1]ReactionTypes!$I$3:$I$18,[1]ReactionTypes!$J$3:$J$18)</f>
        <v>negative</v>
      </c>
      <c r="H826">
        <f>_xlfn.XLOOKUP(content[[#This Row],[Reaction Type]],[1]ReactionTypes!$I$3:$I$18,[1]ReactionTypes!$K$3:$K$18)</f>
        <v>5</v>
      </c>
    </row>
    <row r="827" spans="1:8" x14ac:dyDescent="0.25">
      <c r="A827">
        <v>856</v>
      </c>
      <c r="B827" t="s">
        <v>868</v>
      </c>
      <c r="C827" t="s">
        <v>10</v>
      </c>
      <c r="D827" t="s">
        <v>42</v>
      </c>
      <c r="E827" t="str" cm="1">
        <f t="array" ref="E827">_xlfn.XLOOKUP(content[[#This Row],[Column1]],[1]!Reactions[Column1],[1]!Reactions[Reaction Type],[1]!Reactions[Datetime])</f>
        <v>super love</v>
      </c>
      <c r="F827" s="1">
        <f>_xlfn.XLOOKUP(content[[#This Row],[Column1]],[1]!Reactions[Column1],[1]!Reactions[Datetime])</f>
        <v>44242.961111111108</v>
      </c>
      <c r="G827" t="str">
        <f>_xlfn.XLOOKUP(content[[#This Row],[Reaction Type]],[1]ReactionTypes!$I$3:$I$18,[1]ReactionTypes!$J$3:$J$18)</f>
        <v>positive</v>
      </c>
      <c r="H827">
        <f>_xlfn.XLOOKUP(content[[#This Row],[Reaction Type]],[1]ReactionTypes!$I$3:$I$18,[1]ReactionTypes!$K$3:$K$18)</f>
        <v>75</v>
      </c>
    </row>
    <row r="828" spans="1:8" x14ac:dyDescent="0.25">
      <c r="A828">
        <v>857</v>
      </c>
      <c r="B828" t="s">
        <v>869</v>
      </c>
      <c r="C828" t="s">
        <v>10</v>
      </c>
      <c r="D828" t="s">
        <v>25</v>
      </c>
      <c r="E828" t="str" cm="1">
        <f t="array" ref="E828">_xlfn.XLOOKUP(content[[#This Row],[Column1]],[1]!Reactions[Column1],[1]!Reactions[Reaction Type],[1]!Reactions[Datetime])</f>
        <v>like</v>
      </c>
      <c r="F828" s="1">
        <f>_xlfn.XLOOKUP(content[[#This Row],[Column1]],[1]!Reactions[Column1],[1]!Reactions[Datetime])</f>
        <v>44151.67083333333</v>
      </c>
      <c r="G828" t="str">
        <f>_xlfn.XLOOKUP(content[[#This Row],[Reaction Type]],[1]ReactionTypes!$I$3:$I$18,[1]ReactionTypes!$J$3:$J$18)</f>
        <v>positive</v>
      </c>
      <c r="H828">
        <f>_xlfn.XLOOKUP(content[[#This Row],[Reaction Type]],[1]ReactionTypes!$I$3:$I$18,[1]ReactionTypes!$K$3:$K$18)</f>
        <v>50</v>
      </c>
    </row>
    <row r="829" spans="1:8" x14ac:dyDescent="0.25">
      <c r="A829">
        <v>858</v>
      </c>
      <c r="B829" t="s">
        <v>870</v>
      </c>
      <c r="C829" t="s">
        <v>10</v>
      </c>
      <c r="D829" t="s">
        <v>26</v>
      </c>
      <c r="E829" t="str" cm="1">
        <f t="array" ref="E829">_xlfn.XLOOKUP(content[[#This Row],[Column1]],[1]!Reactions[Column1],[1]!Reactions[Reaction Type],[1]!Reactions[Datetime])</f>
        <v>disgust</v>
      </c>
      <c r="F829" s="1">
        <f>_xlfn.XLOOKUP(content[[#This Row],[Column1]],[1]!Reactions[Column1],[1]!Reactions[Datetime])</f>
        <v>44020.429166666669</v>
      </c>
      <c r="G829" t="str">
        <f>_xlfn.XLOOKUP(content[[#This Row],[Reaction Type]],[1]ReactionTypes!$I$3:$I$18,[1]ReactionTypes!$J$3:$J$18)</f>
        <v>negative</v>
      </c>
      <c r="H829">
        <f>_xlfn.XLOOKUP(content[[#This Row],[Reaction Type]],[1]ReactionTypes!$I$3:$I$18,[1]ReactionTypes!$K$3:$K$18)</f>
        <v>0</v>
      </c>
    </row>
    <row r="830" spans="1:8" x14ac:dyDescent="0.25">
      <c r="A830">
        <v>859</v>
      </c>
      <c r="B830" t="s">
        <v>871</v>
      </c>
      <c r="C830" t="s">
        <v>21</v>
      </c>
      <c r="D830" t="s">
        <v>40</v>
      </c>
      <c r="E830" t="str" cm="1">
        <f t="array" ref="E830">_xlfn.XLOOKUP(content[[#This Row],[Column1]],[1]!Reactions[Column1],[1]!Reactions[Reaction Type],[1]!Reactions[Datetime])</f>
        <v>like</v>
      </c>
      <c r="F830" s="1">
        <f>_xlfn.XLOOKUP(content[[#This Row],[Column1]],[1]!Reactions[Column1],[1]!Reactions[Datetime])</f>
        <v>44141.648611111108</v>
      </c>
      <c r="G830" t="str">
        <f>_xlfn.XLOOKUP(content[[#This Row],[Reaction Type]],[1]ReactionTypes!$I$3:$I$18,[1]ReactionTypes!$J$3:$J$18)</f>
        <v>positive</v>
      </c>
      <c r="H830">
        <f>_xlfn.XLOOKUP(content[[#This Row],[Reaction Type]],[1]ReactionTypes!$I$3:$I$18,[1]ReactionTypes!$K$3:$K$18)</f>
        <v>50</v>
      </c>
    </row>
    <row r="831" spans="1:8" x14ac:dyDescent="0.25">
      <c r="A831">
        <v>860</v>
      </c>
      <c r="B831" t="s">
        <v>872</v>
      </c>
      <c r="C831" t="s">
        <v>21</v>
      </c>
      <c r="D831" t="s">
        <v>31</v>
      </c>
      <c r="E831" t="str" cm="1">
        <f t="array" ref="E831">_xlfn.XLOOKUP(content[[#This Row],[Column1]],[1]!Reactions[Column1],[1]!Reactions[Reaction Type],[1]!Reactions[Datetime])</f>
        <v>indifferent</v>
      </c>
      <c r="F831" s="1">
        <f>_xlfn.XLOOKUP(content[[#This Row],[Column1]],[1]!Reactions[Column1],[1]!Reactions[Datetime])</f>
        <v>44339.692361111112</v>
      </c>
      <c r="G831" t="str">
        <f>_xlfn.XLOOKUP(content[[#This Row],[Reaction Type]],[1]ReactionTypes!$I$3:$I$18,[1]ReactionTypes!$J$3:$J$18)</f>
        <v>neutral</v>
      </c>
      <c r="H831">
        <f>_xlfn.XLOOKUP(content[[#This Row],[Reaction Type]],[1]ReactionTypes!$I$3:$I$18,[1]ReactionTypes!$K$3:$K$18)</f>
        <v>20</v>
      </c>
    </row>
    <row r="832" spans="1:8" x14ac:dyDescent="0.25">
      <c r="A832">
        <v>861</v>
      </c>
      <c r="B832" t="s">
        <v>873</v>
      </c>
      <c r="C832" t="s">
        <v>24</v>
      </c>
      <c r="D832" t="s">
        <v>42</v>
      </c>
      <c r="E832" t="str" cm="1">
        <f t="array" ref="E832">_xlfn.XLOOKUP(content[[#This Row],[Column1]],[1]!Reactions[Column1],[1]!Reactions[Reaction Type],[1]!Reactions[Datetime])</f>
        <v>scared</v>
      </c>
      <c r="F832" s="1">
        <f>_xlfn.XLOOKUP(content[[#This Row],[Column1]],[1]!Reactions[Column1],[1]!Reactions[Datetime])</f>
        <v>44111.386111111111</v>
      </c>
      <c r="G832" t="str">
        <f>_xlfn.XLOOKUP(content[[#This Row],[Reaction Type]],[1]ReactionTypes!$I$3:$I$18,[1]ReactionTypes!$J$3:$J$18)</f>
        <v>negative</v>
      </c>
      <c r="H832">
        <f>_xlfn.XLOOKUP(content[[#This Row],[Reaction Type]],[1]ReactionTypes!$I$3:$I$18,[1]ReactionTypes!$K$3:$K$18)</f>
        <v>15</v>
      </c>
    </row>
    <row r="833" spans="1:8" x14ac:dyDescent="0.25">
      <c r="A833">
        <v>862</v>
      </c>
      <c r="B833" t="s">
        <v>874</v>
      </c>
      <c r="C833" t="s">
        <v>39</v>
      </c>
      <c r="D833" t="s">
        <v>11</v>
      </c>
      <c r="E833" t="str" cm="1">
        <f t="array" ref="E833">_xlfn.XLOOKUP(content[[#This Row],[Column1]],[1]!Reactions[Column1],[1]!Reactions[Reaction Type],[1]!Reactions[Datetime])</f>
        <v>want</v>
      </c>
      <c r="F833" s="1">
        <f>_xlfn.XLOOKUP(content[[#This Row],[Column1]],[1]!Reactions[Column1],[1]!Reactions[Datetime])</f>
        <v>44075.939583333333</v>
      </c>
      <c r="G833" t="str">
        <f>_xlfn.XLOOKUP(content[[#This Row],[Reaction Type]],[1]ReactionTypes!$I$3:$I$18,[1]ReactionTypes!$J$3:$J$18)</f>
        <v>positive</v>
      </c>
      <c r="H833">
        <f>_xlfn.XLOOKUP(content[[#This Row],[Reaction Type]],[1]ReactionTypes!$I$3:$I$18,[1]ReactionTypes!$K$3:$K$18)</f>
        <v>70</v>
      </c>
    </row>
    <row r="834" spans="1:8" x14ac:dyDescent="0.25">
      <c r="A834">
        <v>863</v>
      </c>
      <c r="B834" t="s">
        <v>875</v>
      </c>
      <c r="C834" t="s">
        <v>10</v>
      </c>
      <c r="D834" t="s">
        <v>32</v>
      </c>
      <c r="E834" t="str" cm="1">
        <f t="array" ref="E834">_xlfn.XLOOKUP(content[[#This Row],[Column1]],[1]!Reactions[Column1],[1]!Reactions[Reaction Type],[1]!Reactions[Datetime])</f>
        <v>heart</v>
      </c>
      <c r="F834" s="1">
        <f>_xlfn.XLOOKUP(content[[#This Row],[Column1]],[1]!Reactions[Column1],[1]!Reactions[Datetime])</f>
        <v>44272.68472222222</v>
      </c>
      <c r="G834" t="str">
        <f>_xlfn.XLOOKUP(content[[#This Row],[Reaction Type]],[1]ReactionTypes!$I$3:$I$18,[1]ReactionTypes!$J$3:$J$18)</f>
        <v>positive</v>
      </c>
      <c r="H834">
        <f>_xlfn.XLOOKUP(content[[#This Row],[Reaction Type]],[1]ReactionTypes!$I$3:$I$18,[1]ReactionTypes!$K$3:$K$18)</f>
        <v>60</v>
      </c>
    </row>
    <row r="835" spans="1:8" x14ac:dyDescent="0.25">
      <c r="A835">
        <v>864</v>
      </c>
      <c r="B835" t="s">
        <v>876</v>
      </c>
      <c r="C835" t="s">
        <v>24</v>
      </c>
      <c r="D835" t="s">
        <v>22</v>
      </c>
      <c r="E835" t="str" cm="1">
        <f t="array" ref="E835">_xlfn.XLOOKUP(content[[#This Row],[Column1]],[1]!Reactions[Column1],[1]!Reactions[Reaction Type],[1]!Reactions[Datetime])</f>
        <v>adore</v>
      </c>
      <c r="F835" s="1">
        <f>_xlfn.XLOOKUP(content[[#This Row],[Column1]],[1]!Reactions[Column1],[1]!Reactions[Datetime])</f>
        <v>44006.90625</v>
      </c>
      <c r="G835" t="str">
        <f>_xlfn.XLOOKUP(content[[#This Row],[Reaction Type]],[1]ReactionTypes!$I$3:$I$18,[1]ReactionTypes!$J$3:$J$18)</f>
        <v>positive</v>
      </c>
      <c r="H835">
        <f>_xlfn.XLOOKUP(content[[#This Row],[Reaction Type]],[1]ReactionTypes!$I$3:$I$18,[1]ReactionTypes!$K$3:$K$18)</f>
        <v>72</v>
      </c>
    </row>
    <row r="836" spans="1:8" x14ac:dyDescent="0.25">
      <c r="A836">
        <v>865</v>
      </c>
      <c r="B836" t="s">
        <v>877</v>
      </c>
      <c r="C836" t="s">
        <v>10</v>
      </c>
      <c r="D836" t="s">
        <v>35</v>
      </c>
      <c r="E836" t="str" cm="1">
        <f t="array" ref="E836">_xlfn.XLOOKUP(content[[#This Row],[Column1]],[1]!Reactions[Column1],[1]!Reactions[Reaction Type],[1]!Reactions[Datetime])</f>
        <v>cherish</v>
      </c>
      <c r="F836" s="1">
        <f>_xlfn.XLOOKUP(content[[#This Row],[Column1]],[1]!Reactions[Column1],[1]!Reactions[Datetime])</f>
        <v>44032.380555555559</v>
      </c>
      <c r="G836" t="str">
        <f>_xlfn.XLOOKUP(content[[#This Row],[Reaction Type]],[1]ReactionTypes!$I$3:$I$18,[1]ReactionTypes!$J$3:$J$18)</f>
        <v>positive</v>
      </c>
      <c r="H836">
        <f>_xlfn.XLOOKUP(content[[#This Row],[Reaction Type]],[1]ReactionTypes!$I$3:$I$18,[1]ReactionTypes!$K$3:$K$18)</f>
        <v>70</v>
      </c>
    </row>
    <row r="837" spans="1:8" x14ac:dyDescent="0.25">
      <c r="A837">
        <v>866</v>
      </c>
      <c r="B837" t="s">
        <v>878</v>
      </c>
      <c r="C837" t="s">
        <v>21</v>
      </c>
      <c r="D837" t="s">
        <v>26</v>
      </c>
      <c r="E837" t="str" cm="1">
        <f t="array" ref="E837">_xlfn.XLOOKUP(content[[#This Row],[Column1]],[1]!Reactions[Column1],[1]!Reactions[Reaction Type],[1]!Reactions[Datetime])</f>
        <v>love</v>
      </c>
      <c r="F837" s="1">
        <f>_xlfn.XLOOKUP(content[[#This Row],[Column1]],[1]!Reactions[Column1],[1]!Reactions[Datetime])</f>
        <v>44190.893750000003</v>
      </c>
      <c r="G837" t="str">
        <f>_xlfn.XLOOKUP(content[[#This Row],[Reaction Type]],[1]ReactionTypes!$I$3:$I$18,[1]ReactionTypes!$J$3:$J$18)</f>
        <v>positive</v>
      </c>
      <c r="H837">
        <f>_xlfn.XLOOKUP(content[[#This Row],[Reaction Type]],[1]ReactionTypes!$I$3:$I$18,[1]ReactionTypes!$K$3:$K$18)</f>
        <v>65</v>
      </c>
    </row>
    <row r="838" spans="1:8" x14ac:dyDescent="0.25">
      <c r="A838">
        <v>867</v>
      </c>
      <c r="B838" t="s">
        <v>879</v>
      </c>
      <c r="C838" t="s">
        <v>24</v>
      </c>
      <c r="D838" t="s">
        <v>47</v>
      </c>
      <c r="E838" t="str" cm="1">
        <f t="array" ref="E838">_xlfn.XLOOKUP(content[[#This Row],[Column1]],[1]!Reactions[Column1],[1]!Reactions[Reaction Type],[1]!Reactions[Datetime])</f>
        <v>super love</v>
      </c>
      <c r="F838" s="1">
        <f>_xlfn.XLOOKUP(content[[#This Row],[Column1]],[1]!Reactions[Column1],[1]!Reactions[Datetime])</f>
        <v>44143.128472222219</v>
      </c>
      <c r="G838" t="str">
        <f>_xlfn.XLOOKUP(content[[#This Row],[Reaction Type]],[1]ReactionTypes!$I$3:$I$18,[1]ReactionTypes!$J$3:$J$18)</f>
        <v>positive</v>
      </c>
      <c r="H838">
        <f>_xlfn.XLOOKUP(content[[#This Row],[Reaction Type]],[1]ReactionTypes!$I$3:$I$18,[1]ReactionTypes!$K$3:$K$18)</f>
        <v>75</v>
      </c>
    </row>
    <row r="839" spans="1:8" x14ac:dyDescent="0.25">
      <c r="A839">
        <v>868</v>
      </c>
      <c r="B839" t="s">
        <v>880</v>
      </c>
      <c r="C839" t="s">
        <v>10</v>
      </c>
      <c r="D839" t="s">
        <v>26</v>
      </c>
      <c r="E839" t="str" cm="1">
        <f t="array" ref="E839">_xlfn.XLOOKUP(content[[#This Row],[Column1]],[1]!Reactions[Column1],[1]!Reactions[Reaction Type],[1]!Reactions[Datetime])</f>
        <v>indifferent</v>
      </c>
      <c r="F839" s="1">
        <f>_xlfn.XLOOKUP(content[[#This Row],[Column1]],[1]!Reactions[Column1],[1]!Reactions[Datetime])</f>
        <v>44245.446527777778</v>
      </c>
      <c r="G839" t="str">
        <f>_xlfn.XLOOKUP(content[[#This Row],[Reaction Type]],[1]ReactionTypes!$I$3:$I$18,[1]ReactionTypes!$J$3:$J$18)</f>
        <v>neutral</v>
      </c>
      <c r="H839">
        <f>_xlfn.XLOOKUP(content[[#This Row],[Reaction Type]],[1]ReactionTypes!$I$3:$I$18,[1]ReactionTypes!$K$3:$K$18)</f>
        <v>20</v>
      </c>
    </row>
    <row r="840" spans="1:8" x14ac:dyDescent="0.25">
      <c r="A840">
        <v>869</v>
      </c>
      <c r="B840" t="s">
        <v>881</v>
      </c>
      <c r="C840" t="s">
        <v>39</v>
      </c>
      <c r="D840" t="s">
        <v>47</v>
      </c>
      <c r="E840" t="str" cm="1">
        <f t="array" ref="E840">_xlfn.XLOOKUP(content[[#This Row],[Column1]],[1]!Reactions[Column1],[1]!Reactions[Reaction Type],[1]!Reactions[Datetime])</f>
        <v>like</v>
      </c>
      <c r="F840" s="1">
        <f>_xlfn.XLOOKUP(content[[#This Row],[Column1]],[1]!Reactions[Column1],[1]!Reactions[Datetime])</f>
        <v>44228.492361111108</v>
      </c>
      <c r="G840" t="str">
        <f>_xlfn.XLOOKUP(content[[#This Row],[Reaction Type]],[1]ReactionTypes!$I$3:$I$18,[1]ReactionTypes!$J$3:$J$18)</f>
        <v>positive</v>
      </c>
      <c r="H840">
        <f>_xlfn.XLOOKUP(content[[#This Row],[Reaction Type]],[1]ReactionTypes!$I$3:$I$18,[1]ReactionTypes!$K$3:$K$18)</f>
        <v>50</v>
      </c>
    </row>
    <row r="841" spans="1:8" x14ac:dyDescent="0.25">
      <c r="A841">
        <v>870</v>
      </c>
      <c r="B841" t="s">
        <v>882</v>
      </c>
      <c r="C841" t="s">
        <v>39</v>
      </c>
      <c r="D841" t="s">
        <v>25</v>
      </c>
      <c r="E841" t="str" cm="1">
        <f t="array" ref="E841">_xlfn.XLOOKUP(content[[#This Row],[Column1]],[1]!Reactions[Column1],[1]!Reactions[Reaction Type],[1]!Reactions[Datetime])</f>
        <v>disgust</v>
      </c>
      <c r="F841" s="1">
        <f>_xlfn.XLOOKUP(content[[#This Row],[Column1]],[1]!Reactions[Column1],[1]!Reactions[Datetime])</f>
        <v>44126.625694444447</v>
      </c>
      <c r="G841" t="str">
        <f>_xlfn.XLOOKUP(content[[#This Row],[Reaction Type]],[1]ReactionTypes!$I$3:$I$18,[1]ReactionTypes!$J$3:$J$18)</f>
        <v>negative</v>
      </c>
      <c r="H841">
        <f>_xlfn.XLOOKUP(content[[#This Row],[Reaction Type]],[1]ReactionTypes!$I$3:$I$18,[1]ReactionTypes!$K$3:$K$18)</f>
        <v>0</v>
      </c>
    </row>
    <row r="842" spans="1:8" x14ac:dyDescent="0.25">
      <c r="A842">
        <v>872</v>
      </c>
      <c r="B842" t="s">
        <v>883</v>
      </c>
      <c r="C842" t="s">
        <v>39</v>
      </c>
      <c r="D842" t="s">
        <v>34</v>
      </c>
      <c r="E842" t="str" cm="1">
        <f t="array" ref="E842">_xlfn.XLOOKUP(content[[#This Row],[Column1]],[1]!Reactions[Column1],[1]!Reactions[Reaction Type],[1]!Reactions[Datetime])</f>
        <v>intrigued</v>
      </c>
      <c r="F842" s="1">
        <f>_xlfn.XLOOKUP(content[[#This Row],[Column1]],[1]!Reactions[Column1],[1]!Reactions[Datetime])</f>
        <v>44083.02847222222</v>
      </c>
      <c r="G842" t="str">
        <f>_xlfn.XLOOKUP(content[[#This Row],[Reaction Type]],[1]ReactionTypes!$I$3:$I$18,[1]ReactionTypes!$J$3:$J$18)</f>
        <v>positive</v>
      </c>
      <c r="H842">
        <f>_xlfn.XLOOKUP(content[[#This Row],[Reaction Type]],[1]ReactionTypes!$I$3:$I$18,[1]ReactionTypes!$K$3:$K$18)</f>
        <v>45</v>
      </c>
    </row>
    <row r="843" spans="1:8" x14ac:dyDescent="0.25">
      <c r="A843">
        <v>873</v>
      </c>
      <c r="B843" t="s">
        <v>884</v>
      </c>
      <c r="C843" t="s">
        <v>21</v>
      </c>
      <c r="D843" t="s">
        <v>37</v>
      </c>
      <c r="E843" t="str" cm="1">
        <f t="array" ref="E843">_xlfn.XLOOKUP(content[[#This Row],[Column1]],[1]!Reactions[Column1],[1]!Reactions[Reaction Type],[1]!Reactions[Datetime])</f>
        <v>intrigued</v>
      </c>
      <c r="F843" s="1">
        <f>_xlfn.XLOOKUP(content[[#This Row],[Column1]],[1]!Reactions[Column1],[1]!Reactions[Datetime])</f>
        <v>44017.446527777778</v>
      </c>
      <c r="G843" t="str">
        <f>_xlfn.XLOOKUP(content[[#This Row],[Reaction Type]],[1]ReactionTypes!$I$3:$I$18,[1]ReactionTypes!$J$3:$J$18)</f>
        <v>positive</v>
      </c>
      <c r="H843">
        <f>_xlfn.XLOOKUP(content[[#This Row],[Reaction Type]],[1]ReactionTypes!$I$3:$I$18,[1]ReactionTypes!$K$3:$K$18)</f>
        <v>45</v>
      </c>
    </row>
    <row r="844" spans="1:8" x14ac:dyDescent="0.25">
      <c r="A844">
        <v>874</v>
      </c>
      <c r="B844" t="s">
        <v>885</v>
      </c>
      <c r="C844" t="s">
        <v>10</v>
      </c>
      <c r="D844" t="s">
        <v>25</v>
      </c>
      <c r="E844" t="str" cm="1">
        <f t="array" ref="E844">_xlfn.XLOOKUP(content[[#This Row],[Column1]],[1]!Reactions[Column1],[1]!Reactions[Reaction Type],[1]!Reactions[Datetime])</f>
        <v>hate</v>
      </c>
      <c r="F844" s="1">
        <f>_xlfn.XLOOKUP(content[[#This Row],[Column1]],[1]!Reactions[Column1],[1]!Reactions[Datetime])</f>
        <v>44293.84652777778</v>
      </c>
      <c r="G844" t="str">
        <f>_xlfn.XLOOKUP(content[[#This Row],[Reaction Type]],[1]ReactionTypes!$I$3:$I$18,[1]ReactionTypes!$J$3:$J$18)</f>
        <v>negative</v>
      </c>
      <c r="H844">
        <f>_xlfn.XLOOKUP(content[[#This Row],[Reaction Type]],[1]ReactionTypes!$I$3:$I$18,[1]ReactionTypes!$K$3:$K$18)</f>
        <v>5</v>
      </c>
    </row>
    <row r="845" spans="1:8" x14ac:dyDescent="0.25">
      <c r="A845">
        <v>876</v>
      </c>
      <c r="B845" t="s">
        <v>886</v>
      </c>
      <c r="C845" t="s">
        <v>39</v>
      </c>
      <c r="D845" t="s">
        <v>40</v>
      </c>
      <c r="E845" t="str" cm="1">
        <f t="array" ref="E845">_xlfn.XLOOKUP(content[[#This Row],[Column1]],[1]!Reactions[Column1],[1]!Reactions[Reaction Type],[1]!Reactions[Datetime])</f>
        <v>disgust</v>
      </c>
      <c r="F845" s="1">
        <f>_xlfn.XLOOKUP(content[[#This Row],[Column1]],[1]!Reactions[Column1],[1]!Reactions[Datetime])</f>
        <v>44213.988194444442</v>
      </c>
      <c r="G845" t="str">
        <f>_xlfn.XLOOKUP(content[[#This Row],[Reaction Type]],[1]ReactionTypes!$I$3:$I$18,[1]ReactionTypes!$J$3:$J$18)</f>
        <v>negative</v>
      </c>
      <c r="H845">
        <f>_xlfn.XLOOKUP(content[[#This Row],[Reaction Type]],[1]ReactionTypes!$I$3:$I$18,[1]ReactionTypes!$K$3:$K$18)</f>
        <v>0</v>
      </c>
    </row>
    <row r="846" spans="1:8" x14ac:dyDescent="0.25">
      <c r="A846">
        <v>877</v>
      </c>
      <c r="B846" t="s">
        <v>887</v>
      </c>
      <c r="C846" t="s">
        <v>24</v>
      </c>
      <c r="D846" t="s">
        <v>42</v>
      </c>
      <c r="E846" t="str" cm="1">
        <f t="array" ref="E846">_xlfn.XLOOKUP(content[[#This Row],[Column1]],[1]!Reactions[Column1],[1]!Reactions[Reaction Type],[1]!Reactions[Datetime])</f>
        <v>disgust</v>
      </c>
      <c r="F846" s="1">
        <f>_xlfn.XLOOKUP(content[[#This Row],[Column1]],[1]!Reactions[Column1],[1]!Reactions[Datetime])</f>
        <v>44005.477777777778</v>
      </c>
      <c r="G846" t="str">
        <f>_xlfn.XLOOKUP(content[[#This Row],[Reaction Type]],[1]ReactionTypes!$I$3:$I$18,[1]ReactionTypes!$J$3:$J$18)</f>
        <v>negative</v>
      </c>
      <c r="H846">
        <f>_xlfn.XLOOKUP(content[[#This Row],[Reaction Type]],[1]ReactionTypes!$I$3:$I$18,[1]ReactionTypes!$K$3:$K$18)</f>
        <v>0</v>
      </c>
    </row>
    <row r="847" spans="1:8" x14ac:dyDescent="0.25">
      <c r="A847">
        <v>878</v>
      </c>
      <c r="B847" t="s">
        <v>888</v>
      </c>
      <c r="C847" t="s">
        <v>10</v>
      </c>
      <c r="D847" t="s">
        <v>18</v>
      </c>
      <c r="E847" t="str" cm="1">
        <f t="array" ref="E847">_xlfn.XLOOKUP(content[[#This Row],[Column1]],[1]!Reactions[Column1],[1]!Reactions[Reaction Type],[1]!Reactions[Datetime])</f>
        <v>dislike</v>
      </c>
      <c r="F847" s="1">
        <f>_xlfn.XLOOKUP(content[[#This Row],[Column1]],[1]!Reactions[Column1],[1]!Reactions[Datetime])</f>
        <v>44126.385416666664</v>
      </c>
      <c r="G847" t="str">
        <f>_xlfn.XLOOKUP(content[[#This Row],[Reaction Type]],[1]ReactionTypes!$I$3:$I$18,[1]ReactionTypes!$J$3:$J$18)</f>
        <v>negative</v>
      </c>
      <c r="H847">
        <f>_xlfn.XLOOKUP(content[[#This Row],[Reaction Type]],[1]ReactionTypes!$I$3:$I$18,[1]ReactionTypes!$K$3:$K$18)</f>
        <v>10</v>
      </c>
    </row>
    <row r="848" spans="1:8" x14ac:dyDescent="0.25">
      <c r="A848">
        <v>879</v>
      </c>
      <c r="B848" t="s">
        <v>889</v>
      </c>
      <c r="C848" t="s">
        <v>21</v>
      </c>
      <c r="D848" t="s">
        <v>32</v>
      </c>
      <c r="E848" t="str" cm="1">
        <f t="array" ref="E848">_xlfn.XLOOKUP(content[[#This Row],[Column1]],[1]!Reactions[Column1],[1]!Reactions[Reaction Type],[1]!Reactions[Datetime])</f>
        <v>adore</v>
      </c>
      <c r="F848" s="1">
        <f>_xlfn.XLOOKUP(content[[#This Row],[Column1]],[1]!Reactions[Column1],[1]!Reactions[Datetime])</f>
        <v>44265.755555555559</v>
      </c>
      <c r="G848" t="str">
        <f>_xlfn.XLOOKUP(content[[#This Row],[Reaction Type]],[1]ReactionTypes!$I$3:$I$18,[1]ReactionTypes!$J$3:$J$18)</f>
        <v>positive</v>
      </c>
      <c r="H848">
        <f>_xlfn.XLOOKUP(content[[#This Row],[Reaction Type]],[1]ReactionTypes!$I$3:$I$18,[1]ReactionTypes!$K$3:$K$18)</f>
        <v>72</v>
      </c>
    </row>
    <row r="849" spans="1:8" x14ac:dyDescent="0.25">
      <c r="A849">
        <v>880</v>
      </c>
      <c r="B849" t="s">
        <v>890</v>
      </c>
      <c r="C849" t="s">
        <v>39</v>
      </c>
      <c r="D849" t="s">
        <v>37</v>
      </c>
      <c r="E849" t="str" cm="1">
        <f t="array" ref="E849">_xlfn.XLOOKUP(content[[#This Row],[Column1]],[1]!Reactions[Column1],[1]!Reactions[Reaction Type],[1]!Reactions[Datetime])</f>
        <v>worried</v>
      </c>
      <c r="F849" s="1">
        <f>_xlfn.XLOOKUP(content[[#This Row],[Column1]],[1]!Reactions[Column1],[1]!Reactions[Datetime])</f>
        <v>44193.378472222219</v>
      </c>
      <c r="G849" t="str">
        <f>_xlfn.XLOOKUP(content[[#This Row],[Reaction Type]],[1]ReactionTypes!$I$3:$I$18,[1]ReactionTypes!$J$3:$J$18)</f>
        <v>negative</v>
      </c>
      <c r="H849">
        <f>_xlfn.XLOOKUP(content[[#This Row],[Reaction Type]],[1]ReactionTypes!$I$3:$I$18,[1]ReactionTypes!$K$3:$K$18)</f>
        <v>12</v>
      </c>
    </row>
    <row r="850" spans="1:8" x14ac:dyDescent="0.25">
      <c r="A850">
        <v>881</v>
      </c>
      <c r="B850" t="s">
        <v>891</v>
      </c>
      <c r="C850" t="s">
        <v>39</v>
      </c>
      <c r="D850" t="s">
        <v>22</v>
      </c>
      <c r="E850" t="str" cm="1">
        <f t="array" ref="E850">_xlfn.XLOOKUP(content[[#This Row],[Column1]],[1]!Reactions[Column1],[1]!Reactions[Reaction Type],[1]!Reactions[Datetime])</f>
        <v>hate</v>
      </c>
      <c r="F850" s="1">
        <f>_xlfn.XLOOKUP(content[[#This Row],[Column1]],[1]!Reactions[Column1],[1]!Reactions[Datetime])</f>
        <v>44335.493750000001</v>
      </c>
      <c r="G850" t="str">
        <f>_xlfn.XLOOKUP(content[[#This Row],[Reaction Type]],[1]ReactionTypes!$I$3:$I$18,[1]ReactionTypes!$J$3:$J$18)</f>
        <v>negative</v>
      </c>
      <c r="H850">
        <f>_xlfn.XLOOKUP(content[[#This Row],[Reaction Type]],[1]ReactionTypes!$I$3:$I$18,[1]ReactionTypes!$K$3:$K$18)</f>
        <v>5</v>
      </c>
    </row>
    <row r="851" spans="1:8" x14ac:dyDescent="0.25">
      <c r="A851">
        <v>882</v>
      </c>
      <c r="B851" t="s">
        <v>892</v>
      </c>
      <c r="C851" t="s">
        <v>39</v>
      </c>
      <c r="D851" t="s">
        <v>40</v>
      </c>
      <c r="E851" t="str" cm="1">
        <f t="array" ref="E851">_xlfn.XLOOKUP(content[[#This Row],[Column1]],[1]!Reactions[Column1],[1]!Reactions[Reaction Type],[1]!Reactions[Datetime])</f>
        <v>adore</v>
      </c>
      <c r="F851" s="1">
        <f>_xlfn.XLOOKUP(content[[#This Row],[Column1]],[1]!Reactions[Column1],[1]!Reactions[Datetime])</f>
        <v>44320.888194444444</v>
      </c>
      <c r="G851" t="str">
        <f>_xlfn.XLOOKUP(content[[#This Row],[Reaction Type]],[1]ReactionTypes!$I$3:$I$18,[1]ReactionTypes!$J$3:$J$18)</f>
        <v>positive</v>
      </c>
      <c r="H851">
        <f>_xlfn.XLOOKUP(content[[#This Row],[Reaction Type]],[1]ReactionTypes!$I$3:$I$18,[1]ReactionTypes!$K$3:$K$18)</f>
        <v>72</v>
      </c>
    </row>
    <row r="852" spans="1:8" x14ac:dyDescent="0.25">
      <c r="A852">
        <v>883</v>
      </c>
      <c r="B852" t="s">
        <v>893</v>
      </c>
      <c r="C852" t="s">
        <v>10</v>
      </c>
      <c r="D852" t="s">
        <v>26</v>
      </c>
      <c r="E852" t="str" cm="1">
        <f t="array" ref="E852">_xlfn.XLOOKUP(content[[#This Row],[Column1]],[1]!Reactions[Column1],[1]!Reactions[Reaction Type],[1]!Reactions[Datetime])</f>
        <v>hate</v>
      </c>
      <c r="F852" s="1">
        <f>_xlfn.XLOOKUP(content[[#This Row],[Column1]],[1]!Reactions[Column1],[1]!Reactions[Datetime])</f>
        <v>44191.580555555556</v>
      </c>
      <c r="G852" t="str">
        <f>_xlfn.XLOOKUP(content[[#This Row],[Reaction Type]],[1]ReactionTypes!$I$3:$I$18,[1]ReactionTypes!$J$3:$J$18)</f>
        <v>negative</v>
      </c>
      <c r="H852">
        <f>_xlfn.XLOOKUP(content[[#This Row],[Reaction Type]],[1]ReactionTypes!$I$3:$I$18,[1]ReactionTypes!$K$3:$K$18)</f>
        <v>5</v>
      </c>
    </row>
    <row r="853" spans="1:8" x14ac:dyDescent="0.25">
      <c r="A853">
        <v>884</v>
      </c>
      <c r="B853" t="s">
        <v>894</v>
      </c>
      <c r="C853" t="s">
        <v>10</v>
      </c>
      <c r="D853" t="s">
        <v>26</v>
      </c>
      <c r="E853" t="str" cm="1">
        <f t="array" ref="E853">_xlfn.XLOOKUP(content[[#This Row],[Column1]],[1]!Reactions[Column1],[1]!Reactions[Reaction Type],[1]!Reactions[Datetime])</f>
        <v>worried</v>
      </c>
      <c r="F853" s="1">
        <f>_xlfn.XLOOKUP(content[[#This Row],[Column1]],[1]!Reactions[Column1],[1]!Reactions[Datetime])</f>
        <v>44219.476388888892</v>
      </c>
      <c r="G853" t="str">
        <f>_xlfn.XLOOKUP(content[[#This Row],[Reaction Type]],[1]ReactionTypes!$I$3:$I$18,[1]ReactionTypes!$J$3:$J$18)</f>
        <v>negative</v>
      </c>
      <c r="H853">
        <f>_xlfn.XLOOKUP(content[[#This Row],[Reaction Type]],[1]ReactionTypes!$I$3:$I$18,[1]ReactionTypes!$K$3:$K$18)</f>
        <v>12</v>
      </c>
    </row>
    <row r="854" spans="1:8" x14ac:dyDescent="0.25">
      <c r="A854">
        <v>885</v>
      </c>
      <c r="B854" t="s">
        <v>895</v>
      </c>
      <c r="C854" t="s">
        <v>10</v>
      </c>
      <c r="D854" t="s">
        <v>47</v>
      </c>
      <c r="E854" t="str" cm="1">
        <f t="array" ref="E854">_xlfn.XLOOKUP(content[[#This Row],[Column1]],[1]!Reactions[Column1],[1]!Reactions[Reaction Type],[1]!Reactions[Datetime])</f>
        <v>intrigued</v>
      </c>
      <c r="F854" s="1">
        <f>_xlfn.XLOOKUP(content[[#This Row],[Column1]],[1]!Reactions[Column1],[1]!Reactions[Datetime])</f>
        <v>44097.468055555553</v>
      </c>
      <c r="G854" t="str">
        <f>_xlfn.XLOOKUP(content[[#This Row],[Reaction Type]],[1]ReactionTypes!$I$3:$I$18,[1]ReactionTypes!$J$3:$J$18)</f>
        <v>positive</v>
      </c>
      <c r="H854">
        <f>_xlfn.XLOOKUP(content[[#This Row],[Reaction Type]],[1]ReactionTypes!$I$3:$I$18,[1]ReactionTypes!$K$3:$K$18)</f>
        <v>45</v>
      </c>
    </row>
    <row r="855" spans="1:8" x14ac:dyDescent="0.25">
      <c r="A855">
        <v>886</v>
      </c>
      <c r="B855" t="s">
        <v>896</v>
      </c>
      <c r="C855" t="s">
        <v>21</v>
      </c>
      <c r="D855" t="s">
        <v>31</v>
      </c>
      <c r="E855" t="str" cm="1">
        <f t="array" ref="E855">_xlfn.XLOOKUP(content[[#This Row],[Column1]],[1]!Reactions[Column1],[1]!Reactions[Reaction Type],[1]!Reactions[Datetime])</f>
        <v>interested</v>
      </c>
      <c r="F855" s="1">
        <f>_xlfn.XLOOKUP(content[[#This Row],[Column1]],[1]!Reactions[Column1],[1]!Reactions[Datetime])</f>
        <v>44138.181944444441</v>
      </c>
      <c r="G855" t="str">
        <f>_xlfn.XLOOKUP(content[[#This Row],[Reaction Type]],[1]ReactionTypes!$I$3:$I$18,[1]ReactionTypes!$J$3:$J$18)</f>
        <v>positive</v>
      </c>
      <c r="H855">
        <f>_xlfn.XLOOKUP(content[[#This Row],[Reaction Type]],[1]ReactionTypes!$I$3:$I$18,[1]ReactionTypes!$K$3:$K$18)</f>
        <v>30</v>
      </c>
    </row>
    <row r="856" spans="1:8" x14ac:dyDescent="0.25">
      <c r="A856">
        <v>887</v>
      </c>
      <c r="B856" t="s">
        <v>897</v>
      </c>
      <c r="C856" t="s">
        <v>10</v>
      </c>
      <c r="D856" t="s">
        <v>22</v>
      </c>
      <c r="E856" t="str" cm="1">
        <f t="array" ref="E856">_xlfn.XLOOKUP(content[[#This Row],[Column1]],[1]!Reactions[Column1],[1]!Reactions[Reaction Type],[1]!Reactions[Datetime])</f>
        <v>super love</v>
      </c>
      <c r="F856" s="1">
        <f>_xlfn.XLOOKUP(content[[#This Row],[Column1]],[1]!Reactions[Column1],[1]!Reactions[Datetime])</f>
        <v>44076.029166666667</v>
      </c>
      <c r="G856" t="str">
        <f>_xlfn.XLOOKUP(content[[#This Row],[Reaction Type]],[1]ReactionTypes!$I$3:$I$18,[1]ReactionTypes!$J$3:$J$18)</f>
        <v>positive</v>
      </c>
      <c r="H856">
        <f>_xlfn.XLOOKUP(content[[#This Row],[Reaction Type]],[1]ReactionTypes!$I$3:$I$18,[1]ReactionTypes!$K$3:$K$18)</f>
        <v>75</v>
      </c>
    </row>
    <row r="857" spans="1:8" x14ac:dyDescent="0.25">
      <c r="A857">
        <v>888</v>
      </c>
      <c r="B857" s="15" t="s">
        <v>898</v>
      </c>
      <c r="C857" t="s">
        <v>39</v>
      </c>
      <c r="D857" t="s">
        <v>35</v>
      </c>
      <c r="E857" t="str" cm="1">
        <f t="array" ref="E857">_xlfn.XLOOKUP(content[[#This Row],[Column1]],[1]!Reactions[Column1],[1]!Reactions[Reaction Type],[1]!Reactions[Datetime])</f>
        <v>dislike</v>
      </c>
      <c r="F857" s="1">
        <f>_xlfn.XLOOKUP(content[[#This Row],[Column1]],[1]!Reactions[Column1],[1]!Reactions[Datetime])</f>
        <v>44176.415277777778</v>
      </c>
      <c r="G857" t="str">
        <f>_xlfn.XLOOKUP(content[[#This Row],[Reaction Type]],[1]ReactionTypes!$I$3:$I$18,[1]ReactionTypes!$J$3:$J$18)</f>
        <v>negative</v>
      </c>
      <c r="H857">
        <f>_xlfn.XLOOKUP(content[[#This Row],[Reaction Type]],[1]ReactionTypes!$I$3:$I$18,[1]ReactionTypes!$K$3:$K$18)</f>
        <v>10</v>
      </c>
    </row>
    <row r="858" spans="1:8" x14ac:dyDescent="0.25">
      <c r="A858">
        <v>889</v>
      </c>
      <c r="B858" t="s">
        <v>899</v>
      </c>
      <c r="C858" t="s">
        <v>10</v>
      </c>
      <c r="D858" t="s">
        <v>31</v>
      </c>
      <c r="E858" t="str" cm="1">
        <f t="array" ref="E858">_xlfn.XLOOKUP(content[[#This Row],[Column1]],[1]!Reactions[Column1],[1]!Reactions[Reaction Type],[1]!Reactions[Datetime])</f>
        <v>heart</v>
      </c>
      <c r="F858" s="1">
        <f>_xlfn.XLOOKUP(content[[#This Row],[Column1]],[1]!Reactions[Column1],[1]!Reactions[Datetime])</f>
        <v>44210.011111111111</v>
      </c>
      <c r="G858" t="str">
        <f>_xlfn.XLOOKUP(content[[#This Row],[Reaction Type]],[1]ReactionTypes!$I$3:$I$18,[1]ReactionTypes!$J$3:$J$18)</f>
        <v>positive</v>
      </c>
      <c r="H858">
        <f>_xlfn.XLOOKUP(content[[#This Row],[Reaction Type]],[1]ReactionTypes!$I$3:$I$18,[1]ReactionTypes!$K$3:$K$18)</f>
        <v>60</v>
      </c>
    </row>
    <row r="859" spans="1:8" x14ac:dyDescent="0.25">
      <c r="A859">
        <v>890</v>
      </c>
      <c r="B859" t="s">
        <v>900</v>
      </c>
      <c r="C859" t="s">
        <v>39</v>
      </c>
      <c r="D859" t="s">
        <v>34</v>
      </c>
      <c r="E859" t="str" cm="1">
        <f t="array" ref="E859">_xlfn.XLOOKUP(content[[#This Row],[Column1]],[1]!Reactions[Column1],[1]!Reactions[Reaction Type],[1]!Reactions[Datetime])</f>
        <v>super love</v>
      </c>
      <c r="F859" s="1">
        <f>_xlfn.XLOOKUP(content[[#This Row],[Column1]],[1]!Reactions[Column1],[1]!Reactions[Datetime])</f>
        <v>44120.584027777775</v>
      </c>
      <c r="G859" t="str">
        <f>_xlfn.XLOOKUP(content[[#This Row],[Reaction Type]],[1]ReactionTypes!$I$3:$I$18,[1]ReactionTypes!$J$3:$J$18)</f>
        <v>positive</v>
      </c>
      <c r="H859">
        <f>_xlfn.XLOOKUP(content[[#This Row],[Reaction Type]],[1]ReactionTypes!$I$3:$I$18,[1]ReactionTypes!$K$3:$K$18)</f>
        <v>75</v>
      </c>
    </row>
    <row r="860" spans="1:8" x14ac:dyDescent="0.25">
      <c r="A860">
        <v>891</v>
      </c>
      <c r="B860" t="s">
        <v>901</v>
      </c>
      <c r="C860" t="s">
        <v>24</v>
      </c>
      <c r="D860" t="s">
        <v>32</v>
      </c>
      <c r="E860" t="str" cm="1">
        <f t="array" ref="E860">_xlfn.XLOOKUP(content[[#This Row],[Column1]],[1]!Reactions[Column1],[1]!Reactions[Reaction Type],[1]!Reactions[Datetime])</f>
        <v>dislike</v>
      </c>
      <c r="F860" s="1">
        <f>_xlfn.XLOOKUP(content[[#This Row],[Column1]],[1]!Reactions[Column1],[1]!Reactions[Datetime])</f>
        <v>44230.338194444441</v>
      </c>
      <c r="G860" t="str">
        <f>_xlfn.XLOOKUP(content[[#This Row],[Reaction Type]],[1]ReactionTypes!$I$3:$I$18,[1]ReactionTypes!$J$3:$J$18)</f>
        <v>negative</v>
      </c>
      <c r="H860">
        <f>_xlfn.XLOOKUP(content[[#This Row],[Reaction Type]],[1]ReactionTypes!$I$3:$I$18,[1]ReactionTypes!$K$3:$K$18)</f>
        <v>10</v>
      </c>
    </row>
    <row r="861" spans="1:8" x14ac:dyDescent="0.25">
      <c r="A861">
        <v>892</v>
      </c>
      <c r="B861" t="s">
        <v>902</v>
      </c>
      <c r="C861" t="s">
        <v>39</v>
      </c>
      <c r="D861" t="s">
        <v>32</v>
      </c>
      <c r="E861" t="str" cm="1">
        <f t="array" ref="E861">_xlfn.XLOOKUP(content[[#This Row],[Column1]],[1]!Reactions[Column1],[1]!Reactions[Reaction Type],[1]!Reactions[Datetime])</f>
        <v>worried</v>
      </c>
      <c r="F861" s="1">
        <f>_xlfn.XLOOKUP(content[[#This Row],[Column1]],[1]!Reactions[Column1],[1]!Reactions[Datetime])</f>
        <v>44180.298611111109</v>
      </c>
      <c r="G861" t="str">
        <f>_xlfn.XLOOKUP(content[[#This Row],[Reaction Type]],[1]ReactionTypes!$I$3:$I$18,[1]ReactionTypes!$J$3:$J$18)</f>
        <v>negative</v>
      </c>
      <c r="H861">
        <f>_xlfn.XLOOKUP(content[[#This Row],[Reaction Type]],[1]ReactionTypes!$I$3:$I$18,[1]ReactionTypes!$K$3:$K$18)</f>
        <v>12</v>
      </c>
    </row>
    <row r="862" spans="1:8" x14ac:dyDescent="0.25">
      <c r="A862">
        <v>893</v>
      </c>
      <c r="B862" t="s">
        <v>903</v>
      </c>
      <c r="C862" t="s">
        <v>21</v>
      </c>
      <c r="D862" t="s">
        <v>34</v>
      </c>
      <c r="E862" t="str" cm="1">
        <f t="array" ref="E862">_xlfn.XLOOKUP(content[[#This Row],[Column1]],[1]!Reactions[Column1],[1]!Reactions[Reaction Type],[1]!Reactions[Datetime])</f>
        <v>dislike</v>
      </c>
      <c r="F862" s="1">
        <f>_xlfn.XLOOKUP(content[[#This Row],[Column1]],[1]!Reactions[Column1],[1]!Reactions[Datetime])</f>
        <v>44114.929166666669</v>
      </c>
      <c r="G862" t="str">
        <f>_xlfn.XLOOKUP(content[[#This Row],[Reaction Type]],[1]ReactionTypes!$I$3:$I$18,[1]ReactionTypes!$J$3:$J$18)</f>
        <v>negative</v>
      </c>
      <c r="H862">
        <f>_xlfn.XLOOKUP(content[[#This Row],[Reaction Type]],[1]ReactionTypes!$I$3:$I$18,[1]ReactionTypes!$K$3:$K$18)</f>
        <v>10</v>
      </c>
    </row>
    <row r="863" spans="1:8" x14ac:dyDescent="0.25">
      <c r="A863">
        <v>894</v>
      </c>
      <c r="B863" t="s">
        <v>904</v>
      </c>
      <c r="C863" t="s">
        <v>10</v>
      </c>
      <c r="D863" t="s">
        <v>18</v>
      </c>
      <c r="E863" t="str" cm="1">
        <f t="array" ref="E863">_xlfn.XLOOKUP(content[[#This Row],[Column1]],[1]!Reactions[Column1],[1]!Reactions[Reaction Type],[1]!Reactions[Datetime])</f>
        <v>heart</v>
      </c>
      <c r="F863" s="1">
        <f>_xlfn.XLOOKUP(content[[#This Row],[Column1]],[1]!Reactions[Column1],[1]!Reactions[Datetime])</f>
        <v>44278.822222222225</v>
      </c>
      <c r="G863" t="str">
        <f>_xlfn.XLOOKUP(content[[#This Row],[Reaction Type]],[1]ReactionTypes!$I$3:$I$18,[1]ReactionTypes!$J$3:$J$18)</f>
        <v>positive</v>
      </c>
      <c r="H863">
        <f>_xlfn.XLOOKUP(content[[#This Row],[Reaction Type]],[1]ReactionTypes!$I$3:$I$18,[1]ReactionTypes!$K$3:$K$18)</f>
        <v>60</v>
      </c>
    </row>
    <row r="864" spans="1:8" x14ac:dyDescent="0.25">
      <c r="A864">
        <v>895</v>
      </c>
      <c r="B864" t="s">
        <v>905</v>
      </c>
      <c r="C864" t="s">
        <v>10</v>
      </c>
      <c r="D864" t="s">
        <v>37</v>
      </c>
      <c r="E864" t="str" cm="1">
        <f t="array" ref="E864">_xlfn.XLOOKUP(content[[#This Row],[Column1]],[1]!Reactions[Column1],[1]!Reactions[Reaction Type],[1]!Reactions[Datetime])</f>
        <v>heart</v>
      </c>
      <c r="F864" s="1">
        <f>_xlfn.XLOOKUP(content[[#This Row],[Column1]],[1]!Reactions[Column1],[1]!Reactions[Datetime])</f>
        <v>44346.301388888889</v>
      </c>
      <c r="G864" t="str">
        <f>_xlfn.XLOOKUP(content[[#This Row],[Reaction Type]],[1]ReactionTypes!$I$3:$I$18,[1]ReactionTypes!$J$3:$J$18)</f>
        <v>positive</v>
      </c>
      <c r="H864">
        <f>_xlfn.XLOOKUP(content[[#This Row],[Reaction Type]],[1]ReactionTypes!$I$3:$I$18,[1]ReactionTypes!$K$3:$K$18)</f>
        <v>60</v>
      </c>
    </row>
    <row r="865" spans="1:8" x14ac:dyDescent="0.25">
      <c r="A865">
        <v>896</v>
      </c>
      <c r="B865" t="s">
        <v>906</v>
      </c>
      <c r="C865" t="s">
        <v>24</v>
      </c>
      <c r="D865" t="s">
        <v>16</v>
      </c>
      <c r="E865" t="str" cm="1">
        <f t="array" ref="E865">_xlfn.XLOOKUP(content[[#This Row],[Column1]],[1]!Reactions[Column1],[1]!Reactions[Reaction Type],[1]!Reactions[Datetime])</f>
        <v>indifferent</v>
      </c>
      <c r="F865" s="1">
        <f>_xlfn.XLOOKUP(content[[#This Row],[Column1]],[1]!Reactions[Column1],[1]!Reactions[Datetime])</f>
        <v>44036.517361111109</v>
      </c>
      <c r="G865" t="str">
        <f>_xlfn.XLOOKUP(content[[#This Row],[Reaction Type]],[1]ReactionTypes!$I$3:$I$18,[1]ReactionTypes!$J$3:$J$18)</f>
        <v>neutral</v>
      </c>
      <c r="H865">
        <f>_xlfn.XLOOKUP(content[[#This Row],[Reaction Type]],[1]ReactionTypes!$I$3:$I$18,[1]ReactionTypes!$K$3:$K$18)</f>
        <v>20</v>
      </c>
    </row>
    <row r="866" spans="1:8" x14ac:dyDescent="0.25">
      <c r="A866">
        <v>897</v>
      </c>
      <c r="B866" t="s">
        <v>907</v>
      </c>
      <c r="C866" t="s">
        <v>10</v>
      </c>
      <c r="D866" t="s">
        <v>37</v>
      </c>
      <c r="E866" t="str" cm="1">
        <f t="array" ref="E866">_xlfn.XLOOKUP(content[[#This Row],[Column1]],[1]!Reactions[Column1],[1]!Reactions[Reaction Type],[1]!Reactions[Datetime])</f>
        <v>hate</v>
      </c>
      <c r="F866" s="1">
        <f>_xlfn.XLOOKUP(content[[#This Row],[Column1]],[1]!Reactions[Column1],[1]!Reactions[Datetime])</f>
        <v>44232.824305555558</v>
      </c>
      <c r="G866" t="str">
        <f>_xlfn.XLOOKUP(content[[#This Row],[Reaction Type]],[1]ReactionTypes!$I$3:$I$18,[1]ReactionTypes!$J$3:$J$18)</f>
        <v>negative</v>
      </c>
      <c r="H866">
        <f>_xlfn.XLOOKUP(content[[#This Row],[Reaction Type]],[1]ReactionTypes!$I$3:$I$18,[1]ReactionTypes!$K$3:$K$18)</f>
        <v>5</v>
      </c>
    </row>
    <row r="867" spans="1:8" x14ac:dyDescent="0.25">
      <c r="A867">
        <v>898</v>
      </c>
      <c r="B867" t="s">
        <v>908</v>
      </c>
      <c r="C867" t="s">
        <v>21</v>
      </c>
      <c r="D867" t="s">
        <v>31</v>
      </c>
      <c r="E867" t="str" cm="1">
        <f t="array" ref="E867">_xlfn.XLOOKUP(content[[#This Row],[Column1]],[1]!Reactions[Column1],[1]!Reactions[Reaction Type],[1]!Reactions[Datetime])</f>
        <v>interested</v>
      </c>
      <c r="F867" s="1">
        <f>_xlfn.XLOOKUP(content[[#This Row],[Column1]],[1]!Reactions[Column1],[1]!Reactions[Datetime])</f>
        <v>44236.20208333333</v>
      </c>
      <c r="G867" t="str">
        <f>_xlfn.XLOOKUP(content[[#This Row],[Reaction Type]],[1]ReactionTypes!$I$3:$I$18,[1]ReactionTypes!$J$3:$J$18)</f>
        <v>positive</v>
      </c>
      <c r="H867">
        <f>_xlfn.XLOOKUP(content[[#This Row],[Reaction Type]],[1]ReactionTypes!$I$3:$I$18,[1]ReactionTypes!$K$3:$K$18)</f>
        <v>30</v>
      </c>
    </row>
    <row r="868" spans="1:8" x14ac:dyDescent="0.25">
      <c r="A868">
        <v>899</v>
      </c>
      <c r="B868" t="s">
        <v>909</v>
      </c>
      <c r="C868" t="s">
        <v>21</v>
      </c>
      <c r="D868" t="s">
        <v>22</v>
      </c>
      <c r="E868" t="str" cm="1">
        <f t="array" ref="E868">_xlfn.XLOOKUP(content[[#This Row],[Column1]],[1]!Reactions[Column1],[1]!Reactions[Reaction Type],[1]!Reactions[Datetime])</f>
        <v>adore</v>
      </c>
      <c r="F868" s="1">
        <f>_xlfn.XLOOKUP(content[[#This Row],[Column1]],[1]!Reactions[Column1],[1]!Reactions[Datetime])</f>
        <v>44108.918749999997</v>
      </c>
      <c r="G868" t="str">
        <f>_xlfn.XLOOKUP(content[[#This Row],[Reaction Type]],[1]ReactionTypes!$I$3:$I$18,[1]ReactionTypes!$J$3:$J$18)</f>
        <v>positive</v>
      </c>
      <c r="H868">
        <f>_xlfn.XLOOKUP(content[[#This Row],[Reaction Type]],[1]ReactionTypes!$I$3:$I$18,[1]ReactionTypes!$K$3:$K$18)</f>
        <v>72</v>
      </c>
    </row>
    <row r="869" spans="1:8" x14ac:dyDescent="0.25">
      <c r="A869">
        <v>900</v>
      </c>
      <c r="B869" t="s">
        <v>910</v>
      </c>
      <c r="C869" t="s">
        <v>24</v>
      </c>
      <c r="D869" t="s">
        <v>40</v>
      </c>
      <c r="E869" t="str" cm="1">
        <f t="array" ref="E869">_xlfn.XLOOKUP(content[[#This Row],[Column1]],[1]!Reactions[Column1],[1]!Reactions[Reaction Type],[1]!Reactions[Datetime])</f>
        <v>intrigued</v>
      </c>
      <c r="F869" s="1">
        <f>_xlfn.XLOOKUP(content[[#This Row],[Column1]],[1]!Reactions[Column1],[1]!Reactions[Datetime])</f>
        <v>44211.914583333331</v>
      </c>
      <c r="G869" t="str">
        <f>_xlfn.XLOOKUP(content[[#This Row],[Reaction Type]],[1]ReactionTypes!$I$3:$I$18,[1]ReactionTypes!$J$3:$J$18)</f>
        <v>positive</v>
      </c>
      <c r="H869">
        <f>_xlfn.XLOOKUP(content[[#This Row],[Reaction Type]],[1]ReactionTypes!$I$3:$I$18,[1]ReactionTypes!$K$3:$K$18)</f>
        <v>45</v>
      </c>
    </row>
    <row r="870" spans="1:8" x14ac:dyDescent="0.25">
      <c r="A870">
        <v>901</v>
      </c>
      <c r="B870" t="s">
        <v>911</v>
      </c>
      <c r="C870" t="s">
        <v>24</v>
      </c>
      <c r="D870" t="s">
        <v>11</v>
      </c>
      <c r="E870" t="str" cm="1">
        <f t="array" ref="E870">_xlfn.XLOOKUP(content[[#This Row],[Column1]],[1]!Reactions[Column1],[1]!Reactions[Reaction Type],[1]!Reactions[Datetime])</f>
        <v>interested</v>
      </c>
      <c r="F870" s="1">
        <f>_xlfn.XLOOKUP(content[[#This Row],[Column1]],[1]!Reactions[Column1],[1]!Reactions[Datetime])</f>
        <v>44006.052777777775</v>
      </c>
      <c r="G870" t="str">
        <f>_xlfn.XLOOKUP(content[[#This Row],[Reaction Type]],[1]ReactionTypes!$I$3:$I$18,[1]ReactionTypes!$J$3:$J$18)</f>
        <v>positive</v>
      </c>
      <c r="H870">
        <f>_xlfn.XLOOKUP(content[[#This Row],[Reaction Type]],[1]ReactionTypes!$I$3:$I$18,[1]ReactionTypes!$K$3:$K$18)</f>
        <v>30</v>
      </c>
    </row>
    <row r="871" spans="1:8" x14ac:dyDescent="0.25">
      <c r="A871">
        <v>902</v>
      </c>
      <c r="B871" t="s">
        <v>912</v>
      </c>
      <c r="C871" t="s">
        <v>10</v>
      </c>
      <c r="D871" t="s">
        <v>25</v>
      </c>
      <c r="E871" t="str" cm="1">
        <f t="array" ref="E871">_xlfn.XLOOKUP(content[[#This Row],[Column1]],[1]!Reactions[Column1],[1]!Reactions[Reaction Type],[1]!Reactions[Datetime])</f>
        <v>indifferent</v>
      </c>
      <c r="F871" s="1">
        <f>_xlfn.XLOOKUP(content[[#This Row],[Column1]],[1]!Reactions[Column1],[1]!Reactions[Datetime])</f>
        <v>44014.926388888889</v>
      </c>
      <c r="G871" t="str">
        <f>_xlfn.XLOOKUP(content[[#This Row],[Reaction Type]],[1]ReactionTypes!$I$3:$I$18,[1]ReactionTypes!$J$3:$J$18)</f>
        <v>neutral</v>
      </c>
      <c r="H871">
        <f>_xlfn.XLOOKUP(content[[#This Row],[Reaction Type]],[1]ReactionTypes!$I$3:$I$18,[1]ReactionTypes!$K$3:$K$18)</f>
        <v>20</v>
      </c>
    </row>
    <row r="872" spans="1:8" x14ac:dyDescent="0.25">
      <c r="A872">
        <v>903</v>
      </c>
      <c r="B872" t="s">
        <v>913</v>
      </c>
      <c r="C872" t="s">
        <v>24</v>
      </c>
      <c r="D872" t="s">
        <v>32</v>
      </c>
      <c r="E872" t="str" cm="1">
        <f t="array" ref="E872">_xlfn.XLOOKUP(content[[#This Row],[Column1]],[1]!Reactions[Column1],[1]!Reactions[Reaction Type],[1]!Reactions[Datetime])</f>
        <v>hate</v>
      </c>
      <c r="F872" s="1">
        <f>_xlfn.XLOOKUP(content[[#This Row],[Column1]],[1]!Reactions[Column1],[1]!Reactions[Datetime])</f>
        <v>44243.540972222225</v>
      </c>
      <c r="G872" t="str">
        <f>_xlfn.XLOOKUP(content[[#This Row],[Reaction Type]],[1]ReactionTypes!$I$3:$I$18,[1]ReactionTypes!$J$3:$J$18)</f>
        <v>negative</v>
      </c>
      <c r="H872">
        <f>_xlfn.XLOOKUP(content[[#This Row],[Reaction Type]],[1]ReactionTypes!$I$3:$I$18,[1]ReactionTypes!$K$3:$K$18)</f>
        <v>5</v>
      </c>
    </row>
    <row r="873" spans="1:8" x14ac:dyDescent="0.25">
      <c r="A873">
        <v>904</v>
      </c>
      <c r="B873" t="s">
        <v>914</v>
      </c>
      <c r="C873" t="s">
        <v>10</v>
      </c>
      <c r="D873" t="s">
        <v>19</v>
      </c>
      <c r="E873" t="str" cm="1">
        <f t="array" ref="E873">_xlfn.XLOOKUP(content[[#This Row],[Column1]],[1]!Reactions[Column1],[1]!Reactions[Reaction Type],[1]!Reactions[Datetime])</f>
        <v>like</v>
      </c>
      <c r="F873" s="1">
        <f>_xlfn.XLOOKUP(content[[#This Row],[Column1]],[1]!Reactions[Column1],[1]!Reactions[Datetime])</f>
        <v>44197.04583333333</v>
      </c>
      <c r="G873" t="str">
        <f>_xlfn.XLOOKUP(content[[#This Row],[Reaction Type]],[1]ReactionTypes!$I$3:$I$18,[1]ReactionTypes!$J$3:$J$18)</f>
        <v>positive</v>
      </c>
      <c r="H873">
        <f>_xlfn.XLOOKUP(content[[#This Row],[Reaction Type]],[1]ReactionTypes!$I$3:$I$18,[1]ReactionTypes!$K$3:$K$18)</f>
        <v>50</v>
      </c>
    </row>
    <row r="874" spans="1:8" x14ac:dyDescent="0.25">
      <c r="A874">
        <v>905</v>
      </c>
      <c r="B874" t="s">
        <v>915</v>
      </c>
      <c r="C874" t="s">
        <v>39</v>
      </c>
      <c r="D874" t="s">
        <v>11</v>
      </c>
      <c r="E874" t="str" cm="1">
        <f t="array" ref="E874">_xlfn.XLOOKUP(content[[#This Row],[Column1]],[1]!Reactions[Column1],[1]!Reactions[Reaction Type],[1]!Reactions[Datetime])</f>
        <v>heart</v>
      </c>
      <c r="F874" s="1">
        <f>_xlfn.XLOOKUP(content[[#This Row],[Column1]],[1]!Reactions[Column1],[1]!Reactions[Datetime])</f>
        <v>44302.211111111108</v>
      </c>
      <c r="G874" t="str">
        <f>_xlfn.XLOOKUP(content[[#This Row],[Reaction Type]],[1]ReactionTypes!$I$3:$I$18,[1]ReactionTypes!$J$3:$J$18)</f>
        <v>positive</v>
      </c>
      <c r="H874">
        <f>_xlfn.XLOOKUP(content[[#This Row],[Reaction Type]],[1]ReactionTypes!$I$3:$I$18,[1]ReactionTypes!$K$3:$K$18)</f>
        <v>60</v>
      </c>
    </row>
    <row r="875" spans="1:8" x14ac:dyDescent="0.25">
      <c r="A875">
        <v>907</v>
      </c>
      <c r="B875" t="s">
        <v>916</v>
      </c>
      <c r="C875" t="s">
        <v>39</v>
      </c>
      <c r="D875" t="s">
        <v>22</v>
      </c>
      <c r="E875" t="str" cm="1">
        <f t="array" ref="E875">_xlfn.XLOOKUP(content[[#This Row],[Column1]],[1]!Reactions[Column1],[1]!Reactions[Reaction Type],[1]!Reactions[Datetime])</f>
        <v>dislike</v>
      </c>
      <c r="F875" s="1">
        <f>_xlfn.XLOOKUP(content[[#This Row],[Column1]],[1]!Reactions[Column1],[1]!Reactions[Datetime])</f>
        <v>44004.226388888892</v>
      </c>
      <c r="G875" t="str">
        <f>_xlfn.XLOOKUP(content[[#This Row],[Reaction Type]],[1]ReactionTypes!$I$3:$I$18,[1]ReactionTypes!$J$3:$J$18)</f>
        <v>negative</v>
      </c>
      <c r="H875">
        <f>_xlfn.XLOOKUP(content[[#This Row],[Reaction Type]],[1]ReactionTypes!$I$3:$I$18,[1]ReactionTypes!$K$3:$K$18)</f>
        <v>10</v>
      </c>
    </row>
    <row r="876" spans="1:8" x14ac:dyDescent="0.25">
      <c r="A876">
        <v>908</v>
      </c>
      <c r="B876" t="s">
        <v>917</v>
      </c>
      <c r="C876" t="s">
        <v>10</v>
      </c>
      <c r="D876" t="s">
        <v>19</v>
      </c>
      <c r="E876" t="str" cm="1">
        <f t="array" ref="E876">_xlfn.XLOOKUP(content[[#This Row],[Column1]],[1]!Reactions[Column1],[1]!Reactions[Reaction Type],[1]!Reactions[Datetime])</f>
        <v>like</v>
      </c>
      <c r="F876" s="1">
        <f>_xlfn.XLOOKUP(content[[#This Row],[Column1]],[1]!Reactions[Column1],[1]!Reactions[Datetime])</f>
        <v>44262.956944444442</v>
      </c>
      <c r="G876" t="str">
        <f>_xlfn.XLOOKUP(content[[#This Row],[Reaction Type]],[1]ReactionTypes!$I$3:$I$18,[1]ReactionTypes!$J$3:$J$18)</f>
        <v>positive</v>
      </c>
      <c r="H876">
        <f>_xlfn.XLOOKUP(content[[#This Row],[Reaction Type]],[1]ReactionTypes!$I$3:$I$18,[1]ReactionTypes!$K$3:$K$18)</f>
        <v>50</v>
      </c>
    </row>
    <row r="877" spans="1:8" x14ac:dyDescent="0.25">
      <c r="A877">
        <v>909</v>
      </c>
      <c r="B877" t="s">
        <v>918</v>
      </c>
      <c r="C877" t="s">
        <v>24</v>
      </c>
      <c r="D877" t="s">
        <v>47</v>
      </c>
      <c r="E877" t="str" cm="1">
        <f t="array" ref="E877">_xlfn.XLOOKUP(content[[#This Row],[Column1]],[1]!Reactions[Column1],[1]!Reactions[Reaction Type],[1]!Reactions[Datetime])</f>
        <v>intrigued</v>
      </c>
      <c r="F877" s="1">
        <f>_xlfn.XLOOKUP(content[[#This Row],[Column1]],[1]!Reactions[Column1],[1]!Reactions[Datetime])</f>
        <v>44360.689583333333</v>
      </c>
      <c r="G877" t="str">
        <f>_xlfn.XLOOKUP(content[[#This Row],[Reaction Type]],[1]ReactionTypes!$I$3:$I$18,[1]ReactionTypes!$J$3:$J$18)</f>
        <v>positive</v>
      </c>
      <c r="H877">
        <f>_xlfn.XLOOKUP(content[[#This Row],[Reaction Type]],[1]ReactionTypes!$I$3:$I$18,[1]ReactionTypes!$K$3:$K$18)</f>
        <v>45</v>
      </c>
    </row>
    <row r="878" spans="1:8" x14ac:dyDescent="0.25">
      <c r="A878">
        <v>910</v>
      </c>
      <c r="B878" t="s">
        <v>919</v>
      </c>
      <c r="C878" t="s">
        <v>24</v>
      </c>
      <c r="D878" t="s">
        <v>578</v>
      </c>
      <c r="E878" t="str" cm="1">
        <f t="array" ref="E878">_xlfn.XLOOKUP(content[[#This Row],[Column1]],[1]!Reactions[Column1],[1]!Reactions[Reaction Type],[1]!Reactions[Datetime])</f>
        <v>worried</v>
      </c>
      <c r="F878" s="1">
        <f>_xlfn.XLOOKUP(content[[#This Row],[Column1]],[1]!Reactions[Column1],[1]!Reactions[Datetime])</f>
        <v>44164.744444444441</v>
      </c>
      <c r="G878" t="str">
        <f>_xlfn.XLOOKUP(content[[#This Row],[Reaction Type]],[1]ReactionTypes!$I$3:$I$18,[1]ReactionTypes!$J$3:$J$18)</f>
        <v>negative</v>
      </c>
      <c r="H878">
        <f>_xlfn.XLOOKUP(content[[#This Row],[Reaction Type]],[1]ReactionTypes!$I$3:$I$18,[1]ReactionTypes!$K$3:$K$18)</f>
        <v>12</v>
      </c>
    </row>
    <row r="879" spans="1:8" x14ac:dyDescent="0.25">
      <c r="A879">
        <v>911</v>
      </c>
      <c r="B879" t="s">
        <v>920</v>
      </c>
      <c r="C879" t="s">
        <v>39</v>
      </c>
      <c r="D879" t="s">
        <v>28</v>
      </c>
      <c r="E879" t="str" cm="1">
        <f t="array" ref="E879">_xlfn.XLOOKUP(content[[#This Row],[Column1]],[1]!Reactions[Column1],[1]!Reactions[Reaction Type],[1]!Reactions[Datetime])</f>
        <v>hate</v>
      </c>
      <c r="F879" s="1">
        <f>_xlfn.XLOOKUP(content[[#This Row],[Column1]],[1]!Reactions[Column1],[1]!Reactions[Datetime])</f>
        <v>44090.280555555553</v>
      </c>
      <c r="G879" t="str">
        <f>_xlfn.XLOOKUP(content[[#This Row],[Reaction Type]],[1]ReactionTypes!$I$3:$I$18,[1]ReactionTypes!$J$3:$J$18)</f>
        <v>negative</v>
      </c>
      <c r="H879">
        <f>_xlfn.XLOOKUP(content[[#This Row],[Reaction Type]],[1]ReactionTypes!$I$3:$I$18,[1]ReactionTypes!$K$3:$K$18)</f>
        <v>5</v>
      </c>
    </row>
    <row r="880" spans="1:8" x14ac:dyDescent="0.25">
      <c r="A880">
        <v>912</v>
      </c>
      <c r="B880" t="s">
        <v>921</v>
      </c>
      <c r="C880" t="s">
        <v>21</v>
      </c>
      <c r="D880" t="s">
        <v>25</v>
      </c>
      <c r="E880" t="str" cm="1">
        <f t="array" ref="E880">_xlfn.XLOOKUP(content[[#This Row],[Column1]],[1]!Reactions[Column1],[1]!Reactions[Reaction Type],[1]!Reactions[Datetime])</f>
        <v>peeking</v>
      </c>
      <c r="F880" s="1">
        <f>_xlfn.XLOOKUP(content[[#This Row],[Column1]],[1]!Reactions[Column1],[1]!Reactions[Datetime])</f>
        <v>44221.845833333333</v>
      </c>
      <c r="G880" t="str">
        <f>_xlfn.XLOOKUP(content[[#This Row],[Reaction Type]],[1]ReactionTypes!$I$3:$I$18,[1]ReactionTypes!$J$3:$J$18)</f>
        <v>neutral</v>
      </c>
      <c r="H880">
        <f>_xlfn.XLOOKUP(content[[#This Row],[Reaction Type]],[1]ReactionTypes!$I$3:$I$18,[1]ReactionTypes!$K$3:$K$18)</f>
        <v>35</v>
      </c>
    </row>
    <row r="881" spans="1:8" x14ac:dyDescent="0.25">
      <c r="A881">
        <v>913</v>
      </c>
      <c r="B881" t="s">
        <v>922</v>
      </c>
      <c r="C881" t="s">
        <v>39</v>
      </c>
      <c r="D881" t="s">
        <v>11</v>
      </c>
      <c r="E881" t="str" cm="1">
        <f t="array" ref="E881">_xlfn.XLOOKUP(content[[#This Row],[Column1]],[1]!Reactions[Column1],[1]!Reactions[Reaction Type],[1]!Reactions[Datetime])</f>
        <v>peeking</v>
      </c>
      <c r="F881" s="1">
        <f>_xlfn.XLOOKUP(content[[#This Row],[Column1]],[1]!Reactions[Column1],[1]!Reactions[Datetime])</f>
        <v>44048.833333333336</v>
      </c>
      <c r="G881" t="str">
        <f>_xlfn.XLOOKUP(content[[#This Row],[Reaction Type]],[1]ReactionTypes!$I$3:$I$18,[1]ReactionTypes!$J$3:$J$18)</f>
        <v>neutral</v>
      </c>
      <c r="H881">
        <f>_xlfn.XLOOKUP(content[[#This Row],[Reaction Type]],[1]ReactionTypes!$I$3:$I$18,[1]ReactionTypes!$K$3:$K$18)</f>
        <v>35</v>
      </c>
    </row>
    <row r="882" spans="1:8" x14ac:dyDescent="0.25">
      <c r="A882">
        <v>914</v>
      </c>
      <c r="B882" t="s">
        <v>923</v>
      </c>
      <c r="C882" t="s">
        <v>21</v>
      </c>
      <c r="D882" t="s">
        <v>28</v>
      </c>
      <c r="E882" t="str" cm="1">
        <f t="array" ref="E882">_xlfn.XLOOKUP(content[[#This Row],[Column1]],[1]!Reactions[Column1],[1]!Reactions[Reaction Type],[1]!Reactions[Datetime])</f>
        <v>interested</v>
      </c>
      <c r="F882" s="1">
        <f>_xlfn.XLOOKUP(content[[#This Row],[Column1]],[1]!Reactions[Column1],[1]!Reactions[Datetime])</f>
        <v>44056.761805555558</v>
      </c>
      <c r="G882" t="str">
        <f>_xlfn.XLOOKUP(content[[#This Row],[Reaction Type]],[1]ReactionTypes!$I$3:$I$18,[1]ReactionTypes!$J$3:$J$18)</f>
        <v>positive</v>
      </c>
      <c r="H882">
        <f>_xlfn.XLOOKUP(content[[#This Row],[Reaction Type]],[1]ReactionTypes!$I$3:$I$18,[1]ReactionTypes!$K$3:$K$18)</f>
        <v>30</v>
      </c>
    </row>
    <row r="883" spans="1:8" x14ac:dyDescent="0.25">
      <c r="A883">
        <v>915</v>
      </c>
      <c r="B883" t="s">
        <v>924</v>
      </c>
      <c r="C883" t="s">
        <v>21</v>
      </c>
      <c r="D883" t="s">
        <v>32</v>
      </c>
      <c r="E883" t="str" cm="1">
        <f t="array" ref="E883">_xlfn.XLOOKUP(content[[#This Row],[Column1]],[1]!Reactions[Column1],[1]!Reactions[Reaction Type],[1]!Reactions[Datetime])</f>
        <v>intrigued</v>
      </c>
      <c r="F883" s="1">
        <f>_xlfn.XLOOKUP(content[[#This Row],[Column1]],[1]!Reactions[Column1],[1]!Reactions[Datetime])</f>
        <v>44125.036805555559</v>
      </c>
      <c r="G883" t="str">
        <f>_xlfn.XLOOKUP(content[[#This Row],[Reaction Type]],[1]ReactionTypes!$I$3:$I$18,[1]ReactionTypes!$J$3:$J$18)</f>
        <v>positive</v>
      </c>
      <c r="H883">
        <f>_xlfn.XLOOKUP(content[[#This Row],[Reaction Type]],[1]ReactionTypes!$I$3:$I$18,[1]ReactionTypes!$K$3:$K$18)</f>
        <v>45</v>
      </c>
    </row>
    <row r="884" spans="1:8" x14ac:dyDescent="0.25">
      <c r="A884">
        <v>916</v>
      </c>
      <c r="B884" t="s">
        <v>925</v>
      </c>
      <c r="C884" t="s">
        <v>10</v>
      </c>
      <c r="D884" t="s">
        <v>35</v>
      </c>
      <c r="E884" t="str" cm="1">
        <f t="array" ref="E884">_xlfn.XLOOKUP(content[[#This Row],[Column1]],[1]!Reactions[Column1],[1]!Reactions[Reaction Type],[1]!Reactions[Datetime])</f>
        <v>peeking</v>
      </c>
      <c r="F884" s="1">
        <f>_xlfn.XLOOKUP(content[[#This Row],[Column1]],[1]!Reactions[Column1],[1]!Reactions[Datetime])</f>
        <v>44056.470833333333</v>
      </c>
      <c r="G884" t="str">
        <f>_xlfn.XLOOKUP(content[[#This Row],[Reaction Type]],[1]ReactionTypes!$I$3:$I$18,[1]ReactionTypes!$J$3:$J$18)</f>
        <v>neutral</v>
      </c>
      <c r="H884">
        <f>_xlfn.XLOOKUP(content[[#This Row],[Reaction Type]],[1]ReactionTypes!$I$3:$I$18,[1]ReactionTypes!$K$3:$K$18)</f>
        <v>35</v>
      </c>
    </row>
    <row r="885" spans="1:8" x14ac:dyDescent="0.25">
      <c r="A885">
        <v>917</v>
      </c>
      <c r="B885" t="s">
        <v>926</v>
      </c>
      <c r="C885" t="s">
        <v>24</v>
      </c>
      <c r="D885" t="s">
        <v>16</v>
      </c>
      <c r="E885" t="str" cm="1">
        <f t="array" ref="E885">_xlfn.XLOOKUP(content[[#This Row],[Column1]],[1]!Reactions[Column1],[1]!Reactions[Reaction Type],[1]!Reactions[Datetime])</f>
        <v>cherish</v>
      </c>
      <c r="F885" s="1">
        <f>_xlfn.XLOOKUP(content[[#This Row],[Column1]],[1]!Reactions[Column1],[1]!Reactions[Datetime])</f>
        <v>44199.629861111112</v>
      </c>
      <c r="G885" t="str">
        <f>_xlfn.XLOOKUP(content[[#This Row],[Reaction Type]],[1]ReactionTypes!$I$3:$I$18,[1]ReactionTypes!$J$3:$J$18)</f>
        <v>positive</v>
      </c>
      <c r="H885">
        <f>_xlfn.XLOOKUP(content[[#This Row],[Reaction Type]],[1]ReactionTypes!$I$3:$I$18,[1]ReactionTypes!$K$3:$K$18)</f>
        <v>70</v>
      </c>
    </row>
    <row r="886" spans="1:8" x14ac:dyDescent="0.25">
      <c r="A886">
        <v>918</v>
      </c>
      <c r="B886" t="s">
        <v>927</v>
      </c>
      <c r="C886" t="s">
        <v>21</v>
      </c>
      <c r="D886" t="s">
        <v>31</v>
      </c>
      <c r="E886" t="str" cm="1">
        <f t="array" ref="E886">_xlfn.XLOOKUP(content[[#This Row],[Column1]],[1]!Reactions[Column1],[1]!Reactions[Reaction Type],[1]!Reactions[Datetime])</f>
        <v>hate</v>
      </c>
      <c r="F886" s="1">
        <f>_xlfn.XLOOKUP(content[[#This Row],[Column1]],[1]!Reactions[Column1],[1]!Reactions[Datetime])</f>
        <v>44146.506249999999</v>
      </c>
      <c r="G886" t="str">
        <f>_xlfn.XLOOKUP(content[[#This Row],[Reaction Type]],[1]ReactionTypes!$I$3:$I$18,[1]ReactionTypes!$J$3:$J$18)</f>
        <v>negative</v>
      </c>
      <c r="H886">
        <f>_xlfn.XLOOKUP(content[[#This Row],[Reaction Type]],[1]ReactionTypes!$I$3:$I$18,[1]ReactionTypes!$K$3:$K$18)</f>
        <v>5</v>
      </c>
    </row>
    <row r="887" spans="1:8" x14ac:dyDescent="0.25">
      <c r="A887">
        <v>919</v>
      </c>
      <c r="B887" t="s">
        <v>928</v>
      </c>
      <c r="C887" t="s">
        <v>21</v>
      </c>
      <c r="D887" t="s">
        <v>18</v>
      </c>
      <c r="E887" t="str" cm="1">
        <f t="array" ref="E887">_xlfn.XLOOKUP(content[[#This Row],[Column1]],[1]!Reactions[Column1],[1]!Reactions[Reaction Type],[1]!Reactions[Datetime])</f>
        <v>super love</v>
      </c>
      <c r="F887" s="1">
        <f>_xlfn.XLOOKUP(content[[#This Row],[Column1]],[1]!Reactions[Column1],[1]!Reactions[Datetime])</f>
        <v>44226.299305555556</v>
      </c>
      <c r="G887" t="str">
        <f>_xlfn.XLOOKUP(content[[#This Row],[Reaction Type]],[1]ReactionTypes!$I$3:$I$18,[1]ReactionTypes!$J$3:$J$18)</f>
        <v>positive</v>
      </c>
      <c r="H887">
        <f>_xlfn.XLOOKUP(content[[#This Row],[Reaction Type]],[1]ReactionTypes!$I$3:$I$18,[1]ReactionTypes!$K$3:$K$18)</f>
        <v>75</v>
      </c>
    </row>
    <row r="888" spans="1:8" x14ac:dyDescent="0.25">
      <c r="A888">
        <v>920</v>
      </c>
      <c r="B888" t="s">
        <v>929</v>
      </c>
      <c r="C888" t="s">
        <v>21</v>
      </c>
      <c r="D888" t="s">
        <v>37</v>
      </c>
      <c r="E888" t="str" cm="1">
        <f t="array" ref="E888">_xlfn.XLOOKUP(content[[#This Row],[Column1]],[1]!Reactions[Column1],[1]!Reactions[Reaction Type],[1]!Reactions[Datetime])</f>
        <v>scared</v>
      </c>
      <c r="F888" s="1">
        <f>_xlfn.XLOOKUP(content[[#This Row],[Column1]],[1]!Reactions[Column1],[1]!Reactions[Datetime])</f>
        <v>44280.62222222222</v>
      </c>
      <c r="G888" t="str">
        <f>_xlfn.XLOOKUP(content[[#This Row],[Reaction Type]],[1]ReactionTypes!$I$3:$I$18,[1]ReactionTypes!$J$3:$J$18)</f>
        <v>negative</v>
      </c>
      <c r="H888">
        <f>_xlfn.XLOOKUP(content[[#This Row],[Reaction Type]],[1]ReactionTypes!$I$3:$I$18,[1]ReactionTypes!$K$3:$K$18)</f>
        <v>15</v>
      </c>
    </row>
    <row r="889" spans="1:8" x14ac:dyDescent="0.25">
      <c r="A889">
        <v>921</v>
      </c>
      <c r="B889" t="s">
        <v>930</v>
      </c>
      <c r="C889" t="s">
        <v>10</v>
      </c>
      <c r="D889" t="s">
        <v>16</v>
      </c>
      <c r="E889" t="str" cm="1">
        <f t="array" ref="E889">_xlfn.XLOOKUP(content[[#This Row],[Column1]],[1]!Reactions[Column1],[1]!Reactions[Reaction Type],[1]!Reactions[Datetime])</f>
        <v>interested</v>
      </c>
      <c r="F889" s="1">
        <f>_xlfn.XLOOKUP(content[[#This Row],[Column1]],[1]!Reactions[Column1],[1]!Reactions[Datetime])</f>
        <v>44069.814583333333</v>
      </c>
      <c r="G889" t="str">
        <f>_xlfn.XLOOKUP(content[[#This Row],[Reaction Type]],[1]ReactionTypes!$I$3:$I$18,[1]ReactionTypes!$J$3:$J$18)</f>
        <v>positive</v>
      </c>
      <c r="H889">
        <f>_xlfn.XLOOKUP(content[[#This Row],[Reaction Type]],[1]ReactionTypes!$I$3:$I$18,[1]ReactionTypes!$K$3:$K$18)</f>
        <v>30</v>
      </c>
    </row>
    <row r="890" spans="1:8" x14ac:dyDescent="0.25">
      <c r="A890">
        <v>922</v>
      </c>
      <c r="B890" t="s">
        <v>931</v>
      </c>
      <c r="C890" t="s">
        <v>21</v>
      </c>
      <c r="D890" t="s">
        <v>47</v>
      </c>
      <c r="E890" t="str" cm="1">
        <f t="array" ref="E890">_xlfn.XLOOKUP(content[[#This Row],[Column1]],[1]!Reactions[Column1],[1]!Reactions[Reaction Type],[1]!Reactions[Datetime])</f>
        <v>want</v>
      </c>
      <c r="F890" s="1">
        <f>_xlfn.XLOOKUP(content[[#This Row],[Column1]],[1]!Reactions[Column1],[1]!Reactions[Datetime])</f>
        <v>44255.115972222222</v>
      </c>
      <c r="G890" t="str">
        <f>_xlfn.XLOOKUP(content[[#This Row],[Reaction Type]],[1]ReactionTypes!$I$3:$I$18,[1]ReactionTypes!$J$3:$J$18)</f>
        <v>positive</v>
      </c>
      <c r="H890">
        <f>_xlfn.XLOOKUP(content[[#This Row],[Reaction Type]],[1]ReactionTypes!$I$3:$I$18,[1]ReactionTypes!$K$3:$K$18)</f>
        <v>70</v>
      </c>
    </row>
    <row r="891" spans="1:8" x14ac:dyDescent="0.25">
      <c r="A891">
        <v>923</v>
      </c>
      <c r="B891" t="s">
        <v>932</v>
      </c>
      <c r="C891" t="s">
        <v>21</v>
      </c>
      <c r="D891" t="s">
        <v>16</v>
      </c>
      <c r="E891" t="str" cm="1">
        <f t="array" ref="E891">_xlfn.XLOOKUP(content[[#This Row],[Column1]],[1]!Reactions[Column1],[1]!Reactions[Reaction Type],[1]!Reactions[Datetime])</f>
        <v>hate</v>
      </c>
      <c r="F891" s="1">
        <f>_xlfn.XLOOKUP(content[[#This Row],[Column1]],[1]!Reactions[Column1],[1]!Reactions[Datetime])</f>
        <v>44022.59652777778</v>
      </c>
      <c r="G891" t="str">
        <f>_xlfn.XLOOKUP(content[[#This Row],[Reaction Type]],[1]ReactionTypes!$I$3:$I$18,[1]ReactionTypes!$J$3:$J$18)</f>
        <v>negative</v>
      </c>
      <c r="H891">
        <f>_xlfn.XLOOKUP(content[[#This Row],[Reaction Type]],[1]ReactionTypes!$I$3:$I$18,[1]ReactionTypes!$K$3:$K$18)</f>
        <v>5</v>
      </c>
    </row>
    <row r="892" spans="1:8" x14ac:dyDescent="0.25">
      <c r="A892">
        <v>924</v>
      </c>
      <c r="B892" s="15" t="s">
        <v>933</v>
      </c>
      <c r="C892" t="s">
        <v>24</v>
      </c>
      <c r="D892" t="s">
        <v>31</v>
      </c>
      <c r="E892" t="str" cm="1">
        <f t="array" ref="E892">_xlfn.XLOOKUP(content[[#This Row],[Column1]],[1]!Reactions[Column1],[1]!Reactions[Reaction Type],[1]!Reactions[Datetime])</f>
        <v>scared</v>
      </c>
      <c r="F892" s="1">
        <f>_xlfn.XLOOKUP(content[[#This Row],[Column1]],[1]!Reactions[Column1],[1]!Reactions[Datetime])</f>
        <v>44061.413888888892</v>
      </c>
      <c r="G892" t="str">
        <f>_xlfn.XLOOKUP(content[[#This Row],[Reaction Type]],[1]ReactionTypes!$I$3:$I$18,[1]ReactionTypes!$J$3:$J$18)</f>
        <v>negative</v>
      </c>
      <c r="H892">
        <f>_xlfn.XLOOKUP(content[[#This Row],[Reaction Type]],[1]ReactionTypes!$I$3:$I$18,[1]ReactionTypes!$K$3:$K$18)</f>
        <v>15</v>
      </c>
    </row>
    <row r="893" spans="1:8" x14ac:dyDescent="0.25">
      <c r="A893">
        <v>925</v>
      </c>
      <c r="B893" t="s">
        <v>934</v>
      </c>
      <c r="C893" t="s">
        <v>39</v>
      </c>
      <c r="D893" t="s">
        <v>26</v>
      </c>
      <c r="E893" t="str" cm="1">
        <f t="array" ref="E893">_xlfn.XLOOKUP(content[[#This Row],[Column1]],[1]!Reactions[Column1],[1]!Reactions[Reaction Type],[1]!Reactions[Datetime])</f>
        <v>dislike</v>
      </c>
      <c r="F893" s="1">
        <f>_xlfn.XLOOKUP(content[[#This Row],[Column1]],[1]!Reactions[Column1],[1]!Reactions[Datetime])</f>
        <v>44034.855555555558</v>
      </c>
      <c r="G893" t="str">
        <f>_xlfn.XLOOKUP(content[[#This Row],[Reaction Type]],[1]ReactionTypes!$I$3:$I$18,[1]ReactionTypes!$J$3:$J$18)</f>
        <v>negative</v>
      </c>
      <c r="H893">
        <f>_xlfn.XLOOKUP(content[[#This Row],[Reaction Type]],[1]ReactionTypes!$I$3:$I$18,[1]ReactionTypes!$K$3:$K$18)</f>
        <v>10</v>
      </c>
    </row>
    <row r="894" spans="1:8" x14ac:dyDescent="0.25">
      <c r="A894">
        <v>926</v>
      </c>
      <c r="B894" t="s">
        <v>935</v>
      </c>
      <c r="C894" t="s">
        <v>10</v>
      </c>
      <c r="D894" t="s">
        <v>19</v>
      </c>
      <c r="E894" t="str" cm="1">
        <f t="array" ref="E894">_xlfn.XLOOKUP(content[[#This Row],[Column1]],[1]!Reactions[Column1],[1]!Reactions[Reaction Type],[1]!Reactions[Datetime])</f>
        <v>cherish</v>
      </c>
      <c r="F894" s="1">
        <f>_xlfn.XLOOKUP(content[[#This Row],[Column1]],[1]!Reactions[Column1],[1]!Reactions[Datetime])</f>
        <v>44119.174305555556</v>
      </c>
      <c r="G894" t="str">
        <f>_xlfn.XLOOKUP(content[[#This Row],[Reaction Type]],[1]ReactionTypes!$I$3:$I$18,[1]ReactionTypes!$J$3:$J$18)</f>
        <v>positive</v>
      </c>
      <c r="H894">
        <f>_xlfn.XLOOKUP(content[[#This Row],[Reaction Type]],[1]ReactionTypes!$I$3:$I$18,[1]ReactionTypes!$K$3:$K$18)</f>
        <v>70</v>
      </c>
    </row>
    <row r="895" spans="1:8" x14ac:dyDescent="0.25">
      <c r="A895">
        <v>927</v>
      </c>
      <c r="B895" t="s">
        <v>936</v>
      </c>
      <c r="C895" t="s">
        <v>24</v>
      </c>
      <c r="D895" t="s">
        <v>37</v>
      </c>
      <c r="E895" t="str" cm="1">
        <f t="array" ref="E895">_xlfn.XLOOKUP(content[[#This Row],[Column1]],[1]!Reactions[Column1],[1]!Reactions[Reaction Type],[1]!Reactions[Datetime])</f>
        <v>interested</v>
      </c>
      <c r="F895" s="1">
        <f>_xlfn.XLOOKUP(content[[#This Row],[Column1]],[1]!Reactions[Column1],[1]!Reactions[Datetime])</f>
        <v>44126.797222222223</v>
      </c>
      <c r="G895" t="str">
        <f>_xlfn.XLOOKUP(content[[#This Row],[Reaction Type]],[1]ReactionTypes!$I$3:$I$18,[1]ReactionTypes!$J$3:$J$18)</f>
        <v>positive</v>
      </c>
      <c r="H895">
        <f>_xlfn.XLOOKUP(content[[#This Row],[Reaction Type]],[1]ReactionTypes!$I$3:$I$18,[1]ReactionTypes!$K$3:$K$18)</f>
        <v>30</v>
      </c>
    </row>
    <row r="896" spans="1:8" x14ac:dyDescent="0.25">
      <c r="A896">
        <v>928</v>
      </c>
      <c r="B896" t="s">
        <v>937</v>
      </c>
      <c r="C896" t="s">
        <v>10</v>
      </c>
      <c r="D896" t="s">
        <v>28</v>
      </c>
      <c r="E896" t="str" cm="1">
        <f t="array" ref="E896">_xlfn.XLOOKUP(content[[#This Row],[Column1]],[1]!Reactions[Column1],[1]!Reactions[Reaction Type],[1]!Reactions[Datetime])</f>
        <v>worried</v>
      </c>
      <c r="F896" s="1">
        <f>_xlfn.XLOOKUP(content[[#This Row],[Column1]],[1]!Reactions[Column1],[1]!Reactions[Datetime])</f>
        <v>44016.524305555555</v>
      </c>
      <c r="G896" t="str">
        <f>_xlfn.XLOOKUP(content[[#This Row],[Reaction Type]],[1]ReactionTypes!$I$3:$I$18,[1]ReactionTypes!$J$3:$J$18)</f>
        <v>negative</v>
      </c>
      <c r="H896">
        <f>_xlfn.XLOOKUP(content[[#This Row],[Reaction Type]],[1]ReactionTypes!$I$3:$I$18,[1]ReactionTypes!$K$3:$K$18)</f>
        <v>12</v>
      </c>
    </row>
    <row r="897" spans="1:8" x14ac:dyDescent="0.25">
      <c r="A897">
        <v>929</v>
      </c>
      <c r="B897" t="s">
        <v>938</v>
      </c>
      <c r="C897" t="s">
        <v>39</v>
      </c>
      <c r="D897" t="s">
        <v>11</v>
      </c>
      <c r="E897" t="str" cm="1">
        <f t="array" ref="E897">_xlfn.XLOOKUP(content[[#This Row],[Column1]],[1]!Reactions[Column1],[1]!Reactions[Reaction Type],[1]!Reactions[Datetime])</f>
        <v>super love</v>
      </c>
      <c r="F897" s="1">
        <f>_xlfn.XLOOKUP(content[[#This Row],[Column1]],[1]!Reactions[Column1],[1]!Reactions[Datetime])</f>
        <v>44055.907638888886</v>
      </c>
      <c r="G897" t="str">
        <f>_xlfn.XLOOKUP(content[[#This Row],[Reaction Type]],[1]ReactionTypes!$I$3:$I$18,[1]ReactionTypes!$J$3:$J$18)</f>
        <v>positive</v>
      </c>
      <c r="H897">
        <f>_xlfn.XLOOKUP(content[[#This Row],[Reaction Type]],[1]ReactionTypes!$I$3:$I$18,[1]ReactionTypes!$K$3:$K$18)</f>
        <v>75</v>
      </c>
    </row>
    <row r="898" spans="1:8" x14ac:dyDescent="0.25">
      <c r="A898">
        <v>930</v>
      </c>
      <c r="B898" t="s">
        <v>939</v>
      </c>
      <c r="C898" t="s">
        <v>21</v>
      </c>
      <c r="D898" t="s">
        <v>47</v>
      </c>
      <c r="E898" t="str" cm="1">
        <f t="array" ref="E898">_xlfn.XLOOKUP(content[[#This Row],[Column1]],[1]!Reactions[Column1],[1]!Reactions[Reaction Type],[1]!Reactions[Datetime])</f>
        <v>hate</v>
      </c>
      <c r="F898" s="1">
        <f>_xlfn.XLOOKUP(content[[#This Row],[Column1]],[1]!Reactions[Column1],[1]!Reactions[Datetime])</f>
        <v>44177.544444444444</v>
      </c>
      <c r="G898" t="str">
        <f>_xlfn.XLOOKUP(content[[#This Row],[Reaction Type]],[1]ReactionTypes!$I$3:$I$18,[1]ReactionTypes!$J$3:$J$18)</f>
        <v>negative</v>
      </c>
      <c r="H898">
        <f>_xlfn.XLOOKUP(content[[#This Row],[Reaction Type]],[1]ReactionTypes!$I$3:$I$18,[1]ReactionTypes!$K$3:$K$18)</f>
        <v>5</v>
      </c>
    </row>
    <row r="899" spans="1:8" x14ac:dyDescent="0.25">
      <c r="A899">
        <v>931</v>
      </c>
      <c r="B899" t="s">
        <v>940</v>
      </c>
      <c r="C899" t="s">
        <v>10</v>
      </c>
      <c r="D899" t="s">
        <v>35</v>
      </c>
      <c r="E899" t="str" cm="1">
        <f t="array" ref="E899">_xlfn.XLOOKUP(content[[#This Row],[Column1]],[1]!Reactions[Column1],[1]!Reactions[Reaction Type],[1]!Reactions[Datetime])</f>
        <v>love</v>
      </c>
      <c r="F899" s="1">
        <f>_xlfn.XLOOKUP(content[[#This Row],[Column1]],[1]!Reactions[Column1],[1]!Reactions[Datetime])</f>
        <v>44282.840277777781</v>
      </c>
      <c r="G899" t="str">
        <f>_xlfn.XLOOKUP(content[[#This Row],[Reaction Type]],[1]ReactionTypes!$I$3:$I$18,[1]ReactionTypes!$J$3:$J$18)</f>
        <v>positive</v>
      </c>
      <c r="H899">
        <f>_xlfn.XLOOKUP(content[[#This Row],[Reaction Type]],[1]ReactionTypes!$I$3:$I$18,[1]ReactionTypes!$K$3:$K$18)</f>
        <v>65</v>
      </c>
    </row>
    <row r="900" spans="1:8" x14ac:dyDescent="0.25">
      <c r="A900">
        <v>932</v>
      </c>
      <c r="B900" t="s">
        <v>941</v>
      </c>
      <c r="C900" t="s">
        <v>39</v>
      </c>
      <c r="D900" t="s">
        <v>42</v>
      </c>
      <c r="E900" t="str" cm="1">
        <f t="array" ref="E900">_xlfn.XLOOKUP(content[[#This Row],[Column1]],[1]!Reactions[Column1],[1]!Reactions[Reaction Type],[1]!Reactions[Datetime])</f>
        <v>intrigued</v>
      </c>
      <c r="F900" s="1">
        <f>_xlfn.XLOOKUP(content[[#This Row],[Column1]],[1]!Reactions[Column1],[1]!Reactions[Datetime])</f>
        <v>44304.273611111108</v>
      </c>
      <c r="G900" t="str">
        <f>_xlfn.XLOOKUP(content[[#This Row],[Reaction Type]],[1]ReactionTypes!$I$3:$I$18,[1]ReactionTypes!$J$3:$J$18)</f>
        <v>positive</v>
      </c>
      <c r="H900">
        <f>_xlfn.XLOOKUP(content[[#This Row],[Reaction Type]],[1]ReactionTypes!$I$3:$I$18,[1]ReactionTypes!$K$3:$K$18)</f>
        <v>45</v>
      </c>
    </row>
    <row r="901" spans="1:8" x14ac:dyDescent="0.25">
      <c r="A901">
        <v>933</v>
      </c>
      <c r="B901" t="s">
        <v>942</v>
      </c>
      <c r="C901" t="s">
        <v>10</v>
      </c>
      <c r="D901" t="s">
        <v>25</v>
      </c>
      <c r="E901" t="str" cm="1">
        <f t="array" ref="E901">_xlfn.XLOOKUP(content[[#This Row],[Column1]],[1]!Reactions[Column1],[1]!Reactions[Reaction Type],[1]!Reactions[Datetime])</f>
        <v>peeking</v>
      </c>
      <c r="F901" s="1">
        <f>_xlfn.XLOOKUP(content[[#This Row],[Column1]],[1]!Reactions[Column1],[1]!Reactions[Datetime])</f>
        <v>44164.401388888888</v>
      </c>
      <c r="G901" t="str">
        <f>_xlfn.XLOOKUP(content[[#This Row],[Reaction Type]],[1]ReactionTypes!$I$3:$I$18,[1]ReactionTypes!$J$3:$J$18)</f>
        <v>neutral</v>
      </c>
      <c r="H901">
        <f>_xlfn.XLOOKUP(content[[#This Row],[Reaction Type]],[1]ReactionTypes!$I$3:$I$18,[1]ReactionTypes!$K$3:$K$18)</f>
        <v>35</v>
      </c>
    </row>
    <row r="902" spans="1:8" x14ac:dyDescent="0.25">
      <c r="A902">
        <v>934</v>
      </c>
      <c r="B902" t="s">
        <v>943</v>
      </c>
      <c r="C902" t="s">
        <v>10</v>
      </c>
      <c r="D902" t="s">
        <v>25</v>
      </c>
      <c r="E902" t="str" cm="1">
        <f t="array" ref="E902">_xlfn.XLOOKUP(content[[#This Row],[Column1]],[1]!Reactions[Column1],[1]!Reactions[Reaction Type],[1]!Reactions[Datetime])</f>
        <v>worried</v>
      </c>
      <c r="F902" s="1">
        <f>_xlfn.XLOOKUP(content[[#This Row],[Column1]],[1]!Reactions[Column1],[1]!Reactions[Datetime])</f>
        <v>44029.232638888891</v>
      </c>
      <c r="G902" t="str">
        <f>_xlfn.XLOOKUP(content[[#This Row],[Reaction Type]],[1]ReactionTypes!$I$3:$I$18,[1]ReactionTypes!$J$3:$J$18)</f>
        <v>negative</v>
      </c>
      <c r="H902">
        <f>_xlfn.XLOOKUP(content[[#This Row],[Reaction Type]],[1]ReactionTypes!$I$3:$I$18,[1]ReactionTypes!$K$3:$K$18)</f>
        <v>12</v>
      </c>
    </row>
    <row r="903" spans="1:8" x14ac:dyDescent="0.25">
      <c r="A903">
        <v>935</v>
      </c>
      <c r="B903" t="s">
        <v>944</v>
      </c>
      <c r="C903" t="s">
        <v>24</v>
      </c>
      <c r="D903" t="s">
        <v>19</v>
      </c>
      <c r="E903" t="str" cm="1">
        <f t="array" ref="E903">_xlfn.XLOOKUP(content[[#This Row],[Column1]],[1]!Reactions[Column1],[1]!Reactions[Reaction Type],[1]!Reactions[Datetime])</f>
        <v>want</v>
      </c>
      <c r="F903" s="1">
        <f>_xlfn.XLOOKUP(content[[#This Row],[Column1]],[1]!Reactions[Column1],[1]!Reactions[Datetime])</f>
        <v>44105.175694444442</v>
      </c>
      <c r="G903" t="str">
        <f>_xlfn.XLOOKUP(content[[#This Row],[Reaction Type]],[1]ReactionTypes!$I$3:$I$18,[1]ReactionTypes!$J$3:$J$18)</f>
        <v>positive</v>
      </c>
      <c r="H903">
        <f>_xlfn.XLOOKUP(content[[#This Row],[Reaction Type]],[1]ReactionTypes!$I$3:$I$18,[1]ReactionTypes!$K$3:$K$18)</f>
        <v>70</v>
      </c>
    </row>
    <row r="904" spans="1:8" x14ac:dyDescent="0.25">
      <c r="A904">
        <v>936</v>
      </c>
      <c r="B904" t="s">
        <v>945</v>
      </c>
      <c r="C904" t="s">
        <v>39</v>
      </c>
      <c r="D904" t="s">
        <v>19</v>
      </c>
      <c r="E904" t="str" cm="1">
        <f t="array" ref="E904">_xlfn.XLOOKUP(content[[#This Row],[Column1]],[1]!Reactions[Column1],[1]!Reactions[Reaction Type],[1]!Reactions[Datetime])</f>
        <v>hate</v>
      </c>
      <c r="F904" s="1">
        <f>_xlfn.XLOOKUP(content[[#This Row],[Column1]],[1]!Reactions[Column1],[1]!Reactions[Datetime])</f>
        <v>44351.729861111111</v>
      </c>
      <c r="G904" t="str">
        <f>_xlfn.XLOOKUP(content[[#This Row],[Reaction Type]],[1]ReactionTypes!$I$3:$I$18,[1]ReactionTypes!$J$3:$J$18)</f>
        <v>negative</v>
      </c>
      <c r="H904">
        <f>_xlfn.XLOOKUP(content[[#This Row],[Reaction Type]],[1]ReactionTypes!$I$3:$I$18,[1]ReactionTypes!$K$3:$K$18)</f>
        <v>5</v>
      </c>
    </row>
    <row r="905" spans="1:8" x14ac:dyDescent="0.25">
      <c r="A905">
        <v>937</v>
      </c>
      <c r="B905" t="s">
        <v>946</v>
      </c>
      <c r="C905" t="s">
        <v>24</v>
      </c>
      <c r="D905" t="s">
        <v>22</v>
      </c>
      <c r="E905" t="str" cm="1">
        <f t="array" ref="E905">_xlfn.XLOOKUP(content[[#This Row],[Column1]],[1]!Reactions[Column1],[1]!Reactions[Reaction Type],[1]!Reactions[Datetime])</f>
        <v>cherish</v>
      </c>
      <c r="F905" s="1">
        <f>_xlfn.XLOOKUP(content[[#This Row],[Column1]],[1]!Reactions[Column1],[1]!Reactions[Datetime])</f>
        <v>44157.668055555558</v>
      </c>
      <c r="G905" t="str">
        <f>_xlfn.XLOOKUP(content[[#This Row],[Reaction Type]],[1]ReactionTypes!$I$3:$I$18,[1]ReactionTypes!$J$3:$J$18)</f>
        <v>positive</v>
      </c>
      <c r="H905">
        <f>_xlfn.XLOOKUP(content[[#This Row],[Reaction Type]],[1]ReactionTypes!$I$3:$I$18,[1]ReactionTypes!$K$3:$K$18)</f>
        <v>70</v>
      </c>
    </row>
    <row r="906" spans="1:8" x14ac:dyDescent="0.25">
      <c r="A906">
        <v>938</v>
      </c>
      <c r="B906" t="s">
        <v>947</v>
      </c>
      <c r="C906" t="s">
        <v>39</v>
      </c>
      <c r="D906" t="s">
        <v>32</v>
      </c>
      <c r="E906" t="str" cm="1">
        <f t="array" ref="E906">_xlfn.XLOOKUP(content[[#This Row],[Column1]],[1]!Reactions[Column1],[1]!Reactions[Reaction Type],[1]!Reactions[Datetime])</f>
        <v>worried</v>
      </c>
      <c r="F906" s="1">
        <f>_xlfn.XLOOKUP(content[[#This Row],[Column1]],[1]!Reactions[Column1],[1]!Reactions[Datetime])</f>
        <v>44136.126388888886</v>
      </c>
      <c r="G906" t="str">
        <f>_xlfn.XLOOKUP(content[[#This Row],[Reaction Type]],[1]ReactionTypes!$I$3:$I$18,[1]ReactionTypes!$J$3:$J$18)</f>
        <v>negative</v>
      </c>
      <c r="H906">
        <f>_xlfn.XLOOKUP(content[[#This Row],[Reaction Type]],[1]ReactionTypes!$I$3:$I$18,[1]ReactionTypes!$K$3:$K$18)</f>
        <v>12</v>
      </c>
    </row>
    <row r="907" spans="1:8" x14ac:dyDescent="0.25">
      <c r="A907">
        <v>939</v>
      </c>
      <c r="B907" t="s">
        <v>948</v>
      </c>
      <c r="C907" t="s">
        <v>24</v>
      </c>
      <c r="D907" t="s">
        <v>37</v>
      </c>
      <c r="E907" t="str" cm="1">
        <f t="array" ref="E907">_xlfn.XLOOKUP(content[[#This Row],[Column1]],[1]!Reactions[Column1],[1]!Reactions[Reaction Type],[1]!Reactions[Datetime])</f>
        <v>disgust</v>
      </c>
      <c r="F907" s="1">
        <f>_xlfn.XLOOKUP(content[[#This Row],[Column1]],[1]!Reactions[Column1],[1]!Reactions[Datetime])</f>
        <v>44114.996527777781</v>
      </c>
      <c r="G907" t="str">
        <f>_xlfn.XLOOKUP(content[[#This Row],[Reaction Type]],[1]ReactionTypes!$I$3:$I$18,[1]ReactionTypes!$J$3:$J$18)</f>
        <v>negative</v>
      </c>
      <c r="H907">
        <f>_xlfn.XLOOKUP(content[[#This Row],[Reaction Type]],[1]ReactionTypes!$I$3:$I$18,[1]ReactionTypes!$K$3:$K$18)</f>
        <v>0</v>
      </c>
    </row>
    <row r="908" spans="1:8" x14ac:dyDescent="0.25">
      <c r="A908">
        <v>940</v>
      </c>
      <c r="B908" t="s">
        <v>949</v>
      </c>
      <c r="C908" t="s">
        <v>21</v>
      </c>
      <c r="D908" t="s">
        <v>40</v>
      </c>
      <c r="E908" t="str" cm="1">
        <f t="array" ref="E908">_xlfn.XLOOKUP(content[[#This Row],[Column1]],[1]!Reactions[Column1],[1]!Reactions[Reaction Type],[1]!Reactions[Datetime])</f>
        <v>like</v>
      </c>
      <c r="F908" s="1">
        <f>_xlfn.XLOOKUP(content[[#This Row],[Column1]],[1]!Reactions[Column1],[1]!Reactions[Datetime])</f>
        <v>44045.245138888888</v>
      </c>
      <c r="G908" t="str">
        <f>_xlfn.XLOOKUP(content[[#This Row],[Reaction Type]],[1]ReactionTypes!$I$3:$I$18,[1]ReactionTypes!$J$3:$J$18)</f>
        <v>positive</v>
      </c>
      <c r="H908">
        <f>_xlfn.XLOOKUP(content[[#This Row],[Reaction Type]],[1]ReactionTypes!$I$3:$I$18,[1]ReactionTypes!$K$3:$K$18)</f>
        <v>50</v>
      </c>
    </row>
    <row r="909" spans="1:8" x14ac:dyDescent="0.25">
      <c r="A909">
        <v>941</v>
      </c>
      <c r="B909" t="s">
        <v>950</v>
      </c>
      <c r="C909" t="s">
        <v>21</v>
      </c>
      <c r="D909" t="s">
        <v>32</v>
      </c>
      <c r="E909" t="str" cm="1">
        <f t="array" ref="E909">_xlfn.XLOOKUP(content[[#This Row],[Column1]],[1]!Reactions[Column1],[1]!Reactions[Reaction Type],[1]!Reactions[Datetime])</f>
        <v>intrigued</v>
      </c>
      <c r="F909" s="1">
        <f>_xlfn.XLOOKUP(content[[#This Row],[Column1]],[1]!Reactions[Column1],[1]!Reactions[Datetime])</f>
        <v>44147.849305555559</v>
      </c>
      <c r="G909" t="str">
        <f>_xlfn.XLOOKUP(content[[#This Row],[Reaction Type]],[1]ReactionTypes!$I$3:$I$18,[1]ReactionTypes!$J$3:$J$18)</f>
        <v>positive</v>
      </c>
      <c r="H909">
        <f>_xlfn.XLOOKUP(content[[#This Row],[Reaction Type]],[1]ReactionTypes!$I$3:$I$18,[1]ReactionTypes!$K$3:$K$18)</f>
        <v>45</v>
      </c>
    </row>
    <row r="910" spans="1:8" x14ac:dyDescent="0.25">
      <c r="A910">
        <v>942</v>
      </c>
      <c r="B910" t="s">
        <v>951</v>
      </c>
      <c r="C910" t="s">
        <v>10</v>
      </c>
      <c r="D910" t="s">
        <v>42</v>
      </c>
      <c r="E910" t="str" cm="1">
        <f t="array" ref="E910">_xlfn.XLOOKUP(content[[#This Row],[Column1]],[1]!Reactions[Column1],[1]!Reactions[Reaction Type],[1]!Reactions[Datetime])</f>
        <v>love</v>
      </c>
      <c r="F910" s="1">
        <f>_xlfn.XLOOKUP(content[[#This Row],[Column1]],[1]!Reactions[Column1],[1]!Reactions[Datetime])</f>
        <v>44221.873611111114</v>
      </c>
      <c r="G910" t="str">
        <f>_xlfn.XLOOKUP(content[[#This Row],[Reaction Type]],[1]ReactionTypes!$I$3:$I$18,[1]ReactionTypes!$J$3:$J$18)</f>
        <v>positive</v>
      </c>
      <c r="H910">
        <f>_xlfn.XLOOKUP(content[[#This Row],[Reaction Type]],[1]ReactionTypes!$I$3:$I$18,[1]ReactionTypes!$K$3:$K$18)</f>
        <v>65</v>
      </c>
    </row>
    <row r="911" spans="1:8" x14ac:dyDescent="0.25">
      <c r="A911">
        <v>943</v>
      </c>
      <c r="B911" t="s">
        <v>952</v>
      </c>
      <c r="C911" t="s">
        <v>10</v>
      </c>
      <c r="D911" t="s">
        <v>31</v>
      </c>
      <c r="E911" t="str" cm="1">
        <f t="array" ref="E911">_xlfn.XLOOKUP(content[[#This Row],[Column1]],[1]!Reactions[Column1],[1]!Reactions[Reaction Type],[1]!Reactions[Datetime])</f>
        <v>hate</v>
      </c>
      <c r="F911" s="1">
        <f>_xlfn.XLOOKUP(content[[#This Row],[Column1]],[1]!Reactions[Column1],[1]!Reactions[Datetime])</f>
        <v>44239.504166666666</v>
      </c>
      <c r="G911" t="str">
        <f>_xlfn.XLOOKUP(content[[#This Row],[Reaction Type]],[1]ReactionTypes!$I$3:$I$18,[1]ReactionTypes!$J$3:$J$18)</f>
        <v>negative</v>
      </c>
      <c r="H911">
        <f>_xlfn.XLOOKUP(content[[#This Row],[Reaction Type]],[1]ReactionTypes!$I$3:$I$18,[1]ReactionTypes!$K$3:$K$18)</f>
        <v>5</v>
      </c>
    </row>
    <row r="912" spans="1:8" x14ac:dyDescent="0.25">
      <c r="A912">
        <v>944</v>
      </c>
      <c r="B912" t="s">
        <v>953</v>
      </c>
      <c r="C912" t="s">
        <v>24</v>
      </c>
      <c r="D912" t="s">
        <v>31</v>
      </c>
      <c r="E912" t="str" cm="1">
        <f t="array" ref="E912">_xlfn.XLOOKUP(content[[#This Row],[Column1]],[1]!Reactions[Column1],[1]!Reactions[Reaction Type],[1]!Reactions[Datetime])</f>
        <v>want</v>
      </c>
      <c r="F912" s="1">
        <f>_xlfn.XLOOKUP(content[[#This Row],[Column1]],[1]!Reactions[Column1],[1]!Reactions[Datetime])</f>
        <v>44061.15347222222</v>
      </c>
      <c r="G912" t="str">
        <f>_xlfn.XLOOKUP(content[[#This Row],[Reaction Type]],[1]ReactionTypes!$I$3:$I$18,[1]ReactionTypes!$J$3:$J$18)</f>
        <v>positive</v>
      </c>
      <c r="H912">
        <f>_xlfn.XLOOKUP(content[[#This Row],[Reaction Type]],[1]ReactionTypes!$I$3:$I$18,[1]ReactionTypes!$K$3:$K$18)</f>
        <v>70</v>
      </c>
    </row>
    <row r="913" spans="1:8" x14ac:dyDescent="0.25">
      <c r="A913">
        <v>946</v>
      </c>
      <c r="B913" t="s">
        <v>954</v>
      </c>
      <c r="C913" t="s">
        <v>10</v>
      </c>
      <c r="D913" t="s">
        <v>35</v>
      </c>
      <c r="E913" t="str" cm="1">
        <f t="array" ref="E913">_xlfn.XLOOKUP(content[[#This Row],[Column1]],[1]!Reactions[Column1],[1]!Reactions[Reaction Type],[1]!Reactions[Datetime])</f>
        <v>cherish</v>
      </c>
      <c r="F913" s="1">
        <f>_xlfn.XLOOKUP(content[[#This Row],[Column1]],[1]!Reactions[Column1],[1]!Reactions[Datetime])</f>
        <v>44267.681944444441</v>
      </c>
      <c r="G913" t="str">
        <f>_xlfn.XLOOKUP(content[[#This Row],[Reaction Type]],[1]ReactionTypes!$I$3:$I$18,[1]ReactionTypes!$J$3:$J$18)</f>
        <v>positive</v>
      </c>
      <c r="H913">
        <f>_xlfn.XLOOKUP(content[[#This Row],[Reaction Type]],[1]ReactionTypes!$I$3:$I$18,[1]ReactionTypes!$K$3:$K$18)</f>
        <v>70</v>
      </c>
    </row>
    <row r="914" spans="1:8" x14ac:dyDescent="0.25">
      <c r="A914">
        <v>947</v>
      </c>
      <c r="B914" t="s">
        <v>955</v>
      </c>
      <c r="C914" t="s">
        <v>21</v>
      </c>
      <c r="D914" t="s">
        <v>19</v>
      </c>
      <c r="E914" t="str" cm="1">
        <f t="array" ref="E914">_xlfn.XLOOKUP(content[[#This Row],[Column1]],[1]!Reactions[Column1],[1]!Reactions[Reaction Type],[1]!Reactions[Datetime])</f>
        <v>intrigued</v>
      </c>
      <c r="F914" s="1">
        <f>_xlfn.XLOOKUP(content[[#This Row],[Column1]],[1]!Reactions[Column1],[1]!Reactions[Datetime])</f>
        <v>44121.430555555555</v>
      </c>
      <c r="G914" t="str">
        <f>_xlfn.XLOOKUP(content[[#This Row],[Reaction Type]],[1]ReactionTypes!$I$3:$I$18,[1]ReactionTypes!$J$3:$J$18)</f>
        <v>positive</v>
      </c>
      <c r="H914">
        <f>_xlfn.XLOOKUP(content[[#This Row],[Reaction Type]],[1]ReactionTypes!$I$3:$I$18,[1]ReactionTypes!$K$3:$K$18)</f>
        <v>45</v>
      </c>
    </row>
    <row r="915" spans="1:8" x14ac:dyDescent="0.25">
      <c r="A915">
        <v>948</v>
      </c>
      <c r="B915" t="s">
        <v>956</v>
      </c>
      <c r="C915" t="s">
        <v>10</v>
      </c>
      <c r="D915" t="s">
        <v>16</v>
      </c>
      <c r="E915" t="str" cm="1">
        <f t="array" ref="E915">_xlfn.XLOOKUP(content[[#This Row],[Column1]],[1]!Reactions[Column1],[1]!Reactions[Reaction Type],[1]!Reactions[Datetime])</f>
        <v>like</v>
      </c>
      <c r="F915" s="1">
        <f>_xlfn.XLOOKUP(content[[#This Row],[Column1]],[1]!Reactions[Column1],[1]!Reactions[Datetime])</f>
        <v>44184.695833333331</v>
      </c>
      <c r="G915" t="str">
        <f>_xlfn.XLOOKUP(content[[#This Row],[Reaction Type]],[1]ReactionTypes!$I$3:$I$18,[1]ReactionTypes!$J$3:$J$18)</f>
        <v>positive</v>
      </c>
      <c r="H915">
        <f>_xlfn.XLOOKUP(content[[#This Row],[Reaction Type]],[1]ReactionTypes!$I$3:$I$18,[1]ReactionTypes!$K$3:$K$18)</f>
        <v>50</v>
      </c>
    </row>
    <row r="916" spans="1:8" x14ac:dyDescent="0.25">
      <c r="A916">
        <v>949</v>
      </c>
      <c r="B916" t="s">
        <v>957</v>
      </c>
      <c r="C916" t="s">
        <v>24</v>
      </c>
      <c r="D916" t="s">
        <v>47</v>
      </c>
      <c r="E916" t="str" cm="1">
        <f t="array" ref="E916">_xlfn.XLOOKUP(content[[#This Row],[Column1]],[1]!Reactions[Column1],[1]!Reactions[Reaction Type],[1]!Reactions[Datetime])</f>
        <v>love</v>
      </c>
      <c r="F916" s="1">
        <f>_xlfn.XLOOKUP(content[[#This Row],[Column1]],[1]!Reactions[Column1],[1]!Reactions[Datetime])</f>
        <v>44347.240277777775</v>
      </c>
      <c r="G916" t="str">
        <f>_xlfn.XLOOKUP(content[[#This Row],[Reaction Type]],[1]ReactionTypes!$I$3:$I$18,[1]ReactionTypes!$J$3:$J$18)</f>
        <v>positive</v>
      </c>
      <c r="H916">
        <f>_xlfn.XLOOKUP(content[[#This Row],[Reaction Type]],[1]ReactionTypes!$I$3:$I$18,[1]ReactionTypes!$K$3:$K$18)</f>
        <v>65</v>
      </c>
    </row>
    <row r="917" spans="1:8" x14ac:dyDescent="0.25">
      <c r="A917">
        <v>950</v>
      </c>
      <c r="B917" t="s">
        <v>958</v>
      </c>
      <c r="C917" t="s">
        <v>39</v>
      </c>
      <c r="D917" t="s">
        <v>19</v>
      </c>
      <c r="E917" t="str" cm="1">
        <f t="array" ref="E917">_xlfn.XLOOKUP(content[[#This Row],[Column1]],[1]!Reactions[Column1],[1]!Reactions[Reaction Type],[1]!Reactions[Datetime])</f>
        <v>hate</v>
      </c>
      <c r="F917" s="1">
        <f>_xlfn.XLOOKUP(content[[#This Row],[Column1]],[1]!Reactions[Column1],[1]!Reactions[Datetime])</f>
        <v>44192.150694444441</v>
      </c>
      <c r="G917" t="str">
        <f>_xlfn.XLOOKUP(content[[#This Row],[Reaction Type]],[1]ReactionTypes!$I$3:$I$18,[1]ReactionTypes!$J$3:$J$18)</f>
        <v>negative</v>
      </c>
      <c r="H917">
        <f>_xlfn.XLOOKUP(content[[#This Row],[Reaction Type]],[1]ReactionTypes!$I$3:$I$18,[1]ReactionTypes!$K$3:$K$18)</f>
        <v>5</v>
      </c>
    </row>
    <row r="918" spans="1:8" x14ac:dyDescent="0.25">
      <c r="A918">
        <v>951</v>
      </c>
      <c r="B918" t="s">
        <v>959</v>
      </c>
      <c r="C918" t="s">
        <v>21</v>
      </c>
      <c r="D918" t="s">
        <v>22</v>
      </c>
      <c r="E918" t="str" cm="1">
        <f t="array" ref="E918">_xlfn.XLOOKUP(content[[#This Row],[Column1]],[1]!Reactions[Column1],[1]!Reactions[Reaction Type],[1]!Reactions[Datetime])</f>
        <v>scared</v>
      </c>
      <c r="F918" s="1">
        <f>_xlfn.XLOOKUP(content[[#This Row],[Column1]],[1]!Reactions[Column1],[1]!Reactions[Datetime])</f>
        <v>44340.855555555558</v>
      </c>
      <c r="G918" t="str">
        <f>_xlfn.XLOOKUP(content[[#This Row],[Reaction Type]],[1]ReactionTypes!$I$3:$I$18,[1]ReactionTypes!$J$3:$J$18)</f>
        <v>negative</v>
      </c>
      <c r="H918">
        <f>_xlfn.XLOOKUP(content[[#This Row],[Reaction Type]],[1]ReactionTypes!$I$3:$I$18,[1]ReactionTypes!$K$3:$K$18)</f>
        <v>15</v>
      </c>
    </row>
    <row r="919" spans="1:8" x14ac:dyDescent="0.25">
      <c r="A919">
        <v>952</v>
      </c>
      <c r="B919" t="s">
        <v>960</v>
      </c>
      <c r="C919" t="s">
        <v>21</v>
      </c>
      <c r="D919" t="s">
        <v>26</v>
      </c>
      <c r="E919" t="str" cm="1">
        <f t="array" ref="E919">_xlfn.XLOOKUP(content[[#This Row],[Column1]],[1]!Reactions[Column1],[1]!Reactions[Reaction Type],[1]!Reactions[Datetime])</f>
        <v>hate</v>
      </c>
      <c r="F919" s="1">
        <f>_xlfn.XLOOKUP(content[[#This Row],[Column1]],[1]!Reactions[Column1],[1]!Reactions[Datetime])</f>
        <v>44215.936111111114</v>
      </c>
      <c r="G919" t="str">
        <f>_xlfn.XLOOKUP(content[[#This Row],[Reaction Type]],[1]ReactionTypes!$I$3:$I$18,[1]ReactionTypes!$J$3:$J$18)</f>
        <v>negative</v>
      </c>
      <c r="H919">
        <f>_xlfn.XLOOKUP(content[[#This Row],[Reaction Type]],[1]ReactionTypes!$I$3:$I$18,[1]ReactionTypes!$K$3:$K$18)</f>
        <v>5</v>
      </c>
    </row>
    <row r="920" spans="1:8" x14ac:dyDescent="0.25">
      <c r="A920">
        <v>953</v>
      </c>
      <c r="B920" t="s">
        <v>961</v>
      </c>
      <c r="C920" t="s">
        <v>24</v>
      </c>
      <c r="D920" t="s">
        <v>35</v>
      </c>
      <c r="E920" t="str" cm="1">
        <f t="array" ref="E920">_xlfn.XLOOKUP(content[[#This Row],[Column1]],[1]!Reactions[Column1],[1]!Reactions[Reaction Type],[1]!Reactions[Datetime])</f>
        <v>cherish</v>
      </c>
      <c r="F920" s="1">
        <f>_xlfn.XLOOKUP(content[[#This Row],[Column1]],[1]!Reactions[Column1],[1]!Reactions[Datetime])</f>
        <v>44257.614583333336</v>
      </c>
      <c r="G920" t="str">
        <f>_xlfn.XLOOKUP(content[[#This Row],[Reaction Type]],[1]ReactionTypes!$I$3:$I$18,[1]ReactionTypes!$J$3:$J$18)</f>
        <v>positive</v>
      </c>
      <c r="H920">
        <f>_xlfn.XLOOKUP(content[[#This Row],[Reaction Type]],[1]ReactionTypes!$I$3:$I$18,[1]ReactionTypes!$K$3:$K$18)</f>
        <v>70</v>
      </c>
    </row>
    <row r="921" spans="1:8" x14ac:dyDescent="0.25">
      <c r="A921">
        <v>954</v>
      </c>
      <c r="B921" t="s">
        <v>962</v>
      </c>
      <c r="C921" t="s">
        <v>39</v>
      </c>
      <c r="D921" t="s">
        <v>11</v>
      </c>
      <c r="E921" t="str" cm="1">
        <f t="array" ref="E921">_xlfn.XLOOKUP(content[[#This Row],[Column1]],[1]!Reactions[Column1],[1]!Reactions[Reaction Type],[1]!Reactions[Datetime])</f>
        <v>adore</v>
      </c>
      <c r="F921" s="1">
        <f>_xlfn.XLOOKUP(content[[#This Row],[Column1]],[1]!Reactions[Column1],[1]!Reactions[Datetime])</f>
        <v>44239.692361111112</v>
      </c>
      <c r="G921" t="str">
        <f>_xlfn.XLOOKUP(content[[#This Row],[Reaction Type]],[1]ReactionTypes!$I$3:$I$18,[1]ReactionTypes!$J$3:$J$18)</f>
        <v>positive</v>
      </c>
      <c r="H921">
        <f>_xlfn.XLOOKUP(content[[#This Row],[Reaction Type]],[1]ReactionTypes!$I$3:$I$18,[1]ReactionTypes!$K$3:$K$18)</f>
        <v>72</v>
      </c>
    </row>
    <row r="922" spans="1:8" x14ac:dyDescent="0.25">
      <c r="A922">
        <v>956</v>
      </c>
      <c r="B922" t="s">
        <v>963</v>
      </c>
      <c r="C922" t="s">
        <v>39</v>
      </c>
      <c r="D922" t="s">
        <v>11</v>
      </c>
      <c r="E922" t="str" cm="1">
        <f t="array" ref="E922">_xlfn.XLOOKUP(content[[#This Row],[Column1]],[1]!Reactions[Column1],[1]!Reactions[Reaction Type],[1]!Reactions[Datetime])</f>
        <v>scared</v>
      </c>
      <c r="F922" s="1">
        <f>_xlfn.XLOOKUP(content[[#This Row],[Column1]],[1]!Reactions[Column1],[1]!Reactions[Datetime])</f>
        <v>44253.899305555555</v>
      </c>
      <c r="G922" t="str">
        <f>_xlfn.XLOOKUP(content[[#This Row],[Reaction Type]],[1]ReactionTypes!$I$3:$I$18,[1]ReactionTypes!$J$3:$J$18)</f>
        <v>negative</v>
      </c>
      <c r="H922">
        <f>_xlfn.XLOOKUP(content[[#This Row],[Reaction Type]],[1]ReactionTypes!$I$3:$I$18,[1]ReactionTypes!$K$3:$K$18)</f>
        <v>15</v>
      </c>
    </row>
    <row r="923" spans="1:8" x14ac:dyDescent="0.25">
      <c r="A923">
        <v>957</v>
      </c>
      <c r="B923" t="s">
        <v>964</v>
      </c>
      <c r="C923" t="s">
        <v>24</v>
      </c>
      <c r="D923" t="s">
        <v>22</v>
      </c>
      <c r="E923" t="str" cm="1">
        <f t="array" ref="E923">_xlfn.XLOOKUP(content[[#This Row],[Column1]],[1]!Reactions[Column1],[1]!Reactions[Reaction Type],[1]!Reactions[Datetime])</f>
        <v>heart</v>
      </c>
      <c r="F923" s="1">
        <f>_xlfn.XLOOKUP(content[[#This Row],[Column1]],[1]!Reactions[Column1],[1]!Reactions[Datetime])</f>
        <v>44346.416666666664</v>
      </c>
      <c r="G923" t="str">
        <f>_xlfn.XLOOKUP(content[[#This Row],[Reaction Type]],[1]ReactionTypes!$I$3:$I$18,[1]ReactionTypes!$J$3:$J$18)</f>
        <v>positive</v>
      </c>
      <c r="H923">
        <f>_xlfn.XLOOKUP(content[[#This Row],[Reaction Type]],[1]ReactionTypes!$I$3:$I$18,[1]ReactionTypes!$K$3:$K$18)</f>
        <v>60</v>
      </c>
    </row>
    <row r="924" spans="1:8" x14ac:dyDescent="0.25">
      <c r="A924">
        <v>958</v>
      </c>
      <c r="B924" t="s">
        <v>965</v>
      </c>
      <c r="C924" t="s">
        <v>21</v>
      </c>
      <c r="D924" t="s">
        <v>19</v>
      </c>
      <c r="E924" t="str" cm="1">
        <f t="array" ref="E924">_xlfn.XLOOKUP(content[[#This Row],[Column1]],[1]!Reactions[Column1],[1]!Reactions[Reaction Type],[1]!Reactions[Datetime])</f>
        <v>scared</v>
      </c>
      <c r="F924" s="1">
        <f>_xlfn.XLOOKUP(content[[#This Row],[Column1]],[1]!Reactions[Column1],[1]!Reactions[Datetime])</f>
        <v>44251.714583333334</v>
      </c>
      <c r="G924" t="str">
        <f>_xlfn.XLOOKUP(content[[#This Row],[Reaction Type]],[1]ReactionTypes!$I$3:$I$18,[1]ReactionTypes!$J$3:$J$18)</f>
        <v>negative</v>
      </c>
      <c r="H924">
        <f>_xlfn.XLOOKUP(content[[#This Row],[Reaction Type]],[1]ReactionTypes!$I$3:$I$18,[1]ReactionTypes!$K$3:$K$18)</f>
        <v>15</v>
      </c>
    </row>
    <row r="925" spans="1:8" x14ac:dyDescent="0.25">
      <c r="A925">
        <v>959</v>
      </c>
      <c r="B925" t="s">
        <v>966</v>
      </c>
      <c r="C925" t="s">
        <v>21</v>
      </c>
      <c r="D925" t="s">
        <v>16</v>
      </c>
      <c r="E925" t="str" cm="1">
        <f t="array" ref="E925">_xlfn.XLOOKUP(content[[#This Row],[Column1]],[1]!Reactions[Column1],[1]!Reactions[Reaction Type],[1]!Reactions[Datetime])</f>
        <v>love</v>
      </c>
      <c r="F925" s="1">
        <f>_xlfn.XLOOKUP(content[[#This Row],[Column1]],[1]!Reactions[Column1],[1]!Reactions[Datetime])</f>
        <v>44204.634027777778</v>
      </c>
      <c r="G925" t="str">
        <f>_xlfn.XLOOKUP(content[[#This Row],[Reaction Type]],[1]ReactionTypes!$I$3:$I$18,[1]ReactionTypes!$J$3:$J$18)</f>
        <v>positive</v>
      </c>
      <c r="H925">
        <f>_xlfn.XLOOKUP(content[[#This Row],[Reaction Type]],[1]ReactionTypes!$I$3:$I$18,[1]ReactionTypes!$K$3:$K$18)</f>
        <v>65</v>
      </c>
    </row>
    <row r="926" spans="1:8" x14ac:dyDescent="0.25">
      <c r="A926">
        <v>960</v>
      </c>
      <c r="B926" t="s">
        <v>967</v>
      </c>
      <c r="C926" t="s">
        <v>21</v>
      </c>
      <c r="D926" t="s">
        <v>11</v>
      </c>
      <c r="E926" t="str" cm="1">
        <f t="array" ref="E926">_xlfn.XLOOKUP(content[[#This Row],[Column1]],[1]!Reactions[Column1],[1]!Reactions[Reaction Type],[1]!Reactions[Datetime])</f>
        <v>interested</v>
      </c>
      <c r="F926" s="1">
        <f>_xlfn.XLOOKUP(content[[#This Row],[Column1]],[1]!Reactions[Column1],[1]!Reactions[Datetime])</f>
        <v>44117.537499999999</v>
      </c>
      <c r="G926" t="str">
        <f>_xlfn.XLOOKUP(content[[#This Row],[Reaction Type]],[1]ReactionTypes!$I$3:$I$18,[1]ReactionTypes!$J$3:$J$18)</f>
        <v>positive</v>
      </c>
      <c r="H926">
        <f>_xlfn.XLOOKUP(content[[#This Row],[Reaction Type]],[1]ReactionTypes!$I$3:$I$18,[1]ReactionTypes!$K$3:$K$18)</f>
        <v>30</v>
      </c>
    </row>
    <row r="927" spans="1:8" x14ac:dyDescent="0.25">
      <c r="A927">
        <v>961</v>
      </c>
      <c r="B927" t="s">
        <v>968</v>
      </c>
      <c r="C927" t="s">
        <v>21</v>
      </c>
      <c r="D927" t="s">
        <v>22</v>
      </c>
      <c r="E927" t="str" cm="1">
        <f t="array" ref="E927">_xlfn.XLOOKUP(content[[#This Row],[Column1]],[1]!Reactions[Column1],[1]!Reactions[Reaction Type],[1]!Reactions[Datetime])</f>
        <v>heart</v>
      </c>
      <c r="F927" s="1">
        <f>_xlfn.XLOOKUP(content[[#This Row],[Column1]],[1]!Reactions[Column1],[1]!Reactions[Datetime])</f>
        <v>44020.494444444441</v>
      </c>
      <c r="G927" t="str">
        <f>_xlfn.XLOOKUP(content[[#This Row],[Reaction Type]],[1]ReactionTypes!$I$3:$I$18,[1]ReactionTypes!$J$3:$J$18)</f>
        <v>positive</v>
      </c>
      <c r="H927">
        <f>_xlfn.XLOOKUP(content[[#This Row],[Reaction Type]],[1]ReactionTypes!$I$3:$I$18,[1]ReactionTypes!$K$3:$K$18)</f>
        <v>60</v>
      </c>
    </row>
    <row r="928" spans="1:8" x14ac:dyDescent="0.25">
      <c r="A928">
        <v>962</v>
      </c>
      <c r="B928" t="s">
        <v>969</v>
      </c>
      <c r="C928" t="s">
        <v>24</v>
      </c>
      <c r="D928" t="s">
        <v>26</v>
      </c>
      <c r="E928" t="str" cm="1">
        <f t="array" ref="E928">_xlfn.XLOOKUP(content[[#This Row],[Column1]],[1]!Reactions[Column1],[1]!Reactions[Reaction Type],[1]!Reactions[Datetime])</f>
        <v>adore</v>
      </c>
      <c r="F928" s="1">
        <f>_xlfn.XLOOKUP(content[[#This Row],[Column1]],[1]!Reactions[Column1],[1]!Reactions[Datetime])</f>
        <v>44243.507638888892</v>
      </c>
      <c r="G928" t="str">
        <f>_xlfn.XLOOKUP(content[[#This Row],[Reaction Type]],[1]ReactionTypes!$I$3:$I$18,[1]ReactionTypes!$J$3:$J$18)</f>
        <v>positive</v>
      </c>
      <c r="H928">
        <f>_xlfn.XLOOKUP(content[[#This Row],[Reaction Type]],[1]ReactionTypes!$I$3:$I$18,[1]ReactionTypes!$K$3:$K$18)</f>
        <v>72</v>
      </c>
    </row>
    <row r="929" spans="1:8" x14ac:dyDescent="0.25">
      <c r="A929">
        <v>963</v>
      </c>
      <c r="B929" t="s">
        <v>970</v>
      </c>
      <c r="C929" t="s">
        <v>39</v>
      </c>
      <c r="D929" t="s">
        <v>19</v>
      </c>
      <c r="E929" t="str" cm="1">
        <f t="array" ref="E929">_xlfn.XLOOKUP(content[[#This Row],[Column1]],[1]!Reactions[Column1],[1]!Reactions[Reaction Type],[1]!Reactions[Datetime])</f>
        <v>disgust</v>
      </c>
      <c r="F929" s="1">
        <f>_xlfn.XLOOKUP(content[[#This Row],[Column1]],[1]!Reactions[Column1],[1]!Reactions[Datetime])</f>
        <v>44044.333333333336</v>
      </c>
      <c r="G929" t="str">
        <f>_xlfn.XLOOKUP(content[[#This Row],[Reaction Type]],[1]ReactionTypes!$I$3:$I$18,[1]ReactionTypes!$J$3:$J$18)</f>
        <v>negative</v>
      </c>
      <c r="H929">
        <f>_xlfn.XLOOKUP(content[[#This Row],[Reaction Type]],[1]ReactionTypes!$I$3:$I$18,[1]ReactionTypes!$K$3:$K$18)</f>
        <v>0</v>
      </c>
    </row>
    <row r="930" spans="1:8" x14ac:dyDescent="0.25">
      <c r="A930">
        <v>964</v>
      </c>
      <c r="B930" t="s">
        <v>971</v>
      </c>
      <c r="C930" t="s">
        <v>21</v>
      </c>
      <c r="D930" t="s">
        <v>18</v>
      </c>
      <c r="E930" t="str" cm="1">
        <f t="array" ref="E930">_xlfn.XLOOKUP(content[[#This Row],[Column1]],[1]!Reactions[Column1],[1]!Reactions[Reaction Type],[1]!Reactions[Datetime])</f>
        <v>hate</v>
      </c>
      <c r="F930" s="1">
        <f>_xlfn.XLOOKUP(content[[#This Row],[Column1]],[1]!Reactions[Column1],[1]!Reactions[Datetime])</f>
        <v>44190.931250000001</v>
      </c>
      <c r="G930" t="str">
        <f>_xlfn.XLOOKUP(content[[#This Row],[Reaction Type]],[1]ReactionTypes!$I$3:$I$18,[1]ReactionTypes!$J$3:$J$18)</f>
        <v>negative</v>
      </c>
      <c r="H930">
        <f>_xlfn.XLOOKUP(content[[#This Row],[Reaction Type]],[1]ReactionTypes!$I$3:$I$18,[1]ReactionTypes!$K$3:$K$18)</f>
        <v>5</v>
      </c>
    </row>
    <row r="931" spans="1:8" x14ac:dyDescent="0.25">
      <c r="A931">
        <v>965</v>
      </c>
      <c r="B931" t="s">
        <v>972</v>
      </c>
      <c r="C931" t="s">
        <v>24</v>
      </c>
      <c r="D931" t="s">
        <v>37</v>
      </c>
      <c r="E931" t="str" cm="1">
        <f t="array" ref="E931">_xlfn.XLOOKUP(content[[#This Row],[Column1]],[1]!Reactions[Column1],[1]!Reactions[Reaction Type],[1]!Reactions[Datetime])</f>
        <v>disgust</v>
      </c>
      <c r="F931" s="1">
        <f>_xlfn.XLOOKUP(content[[#This Row],[Column1]],[1]!Reactions[Column1],[1]!Reactions[Datetime])</f>
        <v>44110.477083333331</v>
      </c>
      <c r="G931" t="str">
        <f>_xlfn.XLOOKUP(content[[#This Row],[Reaction Type]],[1]ReactionTypes!$I$3:$I$18,[1]ReactionTypes!$J$3:$J$18)</f>
        <v>negative</v>
      </c>
      <c r="H931">
        <f>_xlfn.XLOOKUP(content[[#This Row],[Reaction Type]],[1]ReactionTypes!$I$3:$I$18,[1]ReactionTypes!$K$3:$K$18)</f>
        <v>0</v>
      </c>
    </row>
    <row r="932" spans="1:8" x14ac:dyDescent="0.25">
      <c r="A932">
        <v>966</v>
      </c>
      <c r="B932" t="s">
        <v>973</v>
      </c>
      <c r="C932" t="s">
        <v>10</v>
      </c>
      <c r="D932" t="s">
        <v>28</v>
      </c>
      <c r="E932" t="str" cm="1">
        <f t="array" ref="E932">_xlfn.XLOOKUP(content[[#This Row],[Column1]],[1]!Reactions[Column1],[1]!Reactions[Reaction Type],[1]!Reactions[Datetime])</f>
        <v>adore</v>
      </c>
      <c r="F932" s="1">
        <f>_xlfn.XLOOKUP(content[[#This Row],[Column1]],[1]!Reactions[Column1],[1]!Reactions[Datetime])</f>
        <v>44139.611111111109</v>
      </c>
      <c r="G932" t="str">
        <f>_xlfn.XLOOKUP(content[[#This Row],[Reaction Type]],[1]ReactionTypes!$I$3:$I$18,[1]ReactionTypes!$J$3:$J$18)</f>
        <v>positive</v>
      </c>
      <c r="H932">
        <f>_xlfn.XLOOKUP(content[[#This Row],[Reaction Type]],[1]ReactionTypes!$I$3:$I$18,[1]ReactionTypes!$K$3:$K$18)</f>
        <v>72</v>
      </c>
    </row>
    <row r="933" spans="1:8" x14ac:dyDescent="0.25">
      <c r="A933">
        <v>967</v>
      </c>
      <c r="B933" t="s">
        <v>974</v>
      </c>
      <c r="C933" t="s">
        <v>10</v>
      </c>
      <c r="D933" t="s">
        <v>28</v>
      </c>
      <c r="E933" t="str" cm="1">
        <f t="array" ref="E933">_xlfn.XLOOKUP(content[[#This Row],[Column1]],[1]!Reactions[Column1],[1]!Reactions[Reaction Type],[1]!Reactions[Datetime])</f>
        <v>peeking</v>
      </c>
      <c r="F933" s="1">
        <f>_xlfn.XLOOKUP(content[[#This Row],[Column1]],[1]!Reactions[Column1],[1]!Reactions[Datetime])</f>
        <v>44157.045138888891</v>
      </c>
      <c r="G933" t="str">
        <f>_xlfn.XLOOKUP(content[[#This Row],[Reaction Type]],[1]ReactionTypes!$I$3:$I$18,[1]ReactionTypes!$J$3:$J$18)</f>
        <v>neutral</v>
      </c>
      <c r="H933">
        <f>_xlfn.XLOOKUP(content[[#This Row],[Reaction Type]],[1]ReactionTypes!$I$3:$I$18,[1]ReactionTypes!$K$3:$K$18)</f>
        <v>35</v>
      </c>
    </row>
    <row r="934" spans="1:8" x14ac:dyDescent="0.25">
      <c r="A934">
        <v>968</v>
      </c>
      <c r="B934" t="s">
        <v>975</v>
      </c>
      <c r="C934" t="s">
        <v>10</v>
      </c>
      <c r="D934" t="s">
        <v>40</v>
      </c>
      <c r="E934" t="str" cm="1">
        <f t="array" ref="E934">_xlfn.XLOOKUP(content[[#This Row],[Column1]],[1]!Reactions[Column1],[1]!Reactions[Reaction Type],[1]!Reactions[Datetime])</f>
        <v>cherish</v>
      </c>
      <c r="F934" s="1">
        <f>_xlfn.XLOOKUP(content[[#This Row],[Column1]],[1]!Reactions[Column1],[1]!Reactions[Datetime])</f>
        <v>44081.99722222222</v>
      </c>
      <c r="G934" t="str">
        <f>_xlfn.XLOOKUP(content[[#This Row],[Reaction Type]],[1]ReactionTypes!$I$3:$I$18,[1]ReactionTypes!$J$3:$J$18)</f>
        <v>positive</v>
      </c>
      <c r="H934">
        <f>_xlfn.XLOOKUP(content[[#This Row],[Reaction Type]],[1]ReactionTypes!$I$3:$I$18,[1]ReactionTypes!$K$3:$K$18)</f>
        <v>70</v>
      </c>
    </row>
    <row r="935" spans="1:8" x14ac:dyDescent="0.25">
      <c r="A935">
        <v>969</v>
      </c>
      <c r="B935" t="s">
        <v>976</v>
      </c>
      <c r="C935" t="s">
        <v>24</v>
      </c>
      <c r="D935" t="s">
        <v>26</v>
      </c>
      <c r="E935" t="str" cm="1">
        <f t="array" ref="E935">_xlfn.XLOOKUP(content[[#This Row],[Column1]],[1]!Reactions[Column1],[1]!Reactions[Reaction Type],[1]!Reactions[Datetime])</f>
        <v>scared</v>
      </c>
      <c r="F935" s="1">
        <f>_xlfn.XLOOKUP(content[[#This Row],[Column1]],[1]!Reactions[Column1],[1]!Reactions[Datetime])</f>
        <v>44352.491666666669</v>
      </c>
      <c r="G935" t="str">
        <f>_xlfn.XLOOKUP(content[[#This Row],[Reaction Type]],[1]ReactionTypes!$I$3:$I$18,[1]ReactionTypes!$J$3:$J$18)</f>
        <v>negative</v>
      </c>
      <c r="H935">
        <f>_xlfn.XLOOKUP(content[[#This Row],[Reaction Type]],[1]ReactionTypes!$I$3:$I$18,[1]ReactionTypes!$K$3:$K$18)</f>
        <v>15</v>
      </c>
    </row>
    <row r="936" spans="1:8" x14ac:dyDescent="0.25">
      <c r="A936">
        <v>970</v>
      </c>
      <c r="B936" t="s">
        <v>977</v>
      </c>
      <c r="C936" t="s">
        <v>24</v>
      </c>
      <c r="D936" t="s">
        <v>25</v>
      </c>
      <c r="E936" t="str" cm="1">
        <f t="array" ref="E936">_xlfn.XLOOKUP(content[[#This Row],[Column1]],[1]!Reactions[Column1],[1]!Reactions[Reaction Type],[1]!Reactions[Datetime])</f>
        <v>hate</v>
      </c>
      <c r="F936" s="1">
        <f>_xlfn.XLOOKUP(content[[#This Row],[Column1]],[1]!Reactions[Column1],[1]!Reactions[Datetime])</f>
        <v>44192.956250000003</v>
      </c>
      <c r="G936" t="str">
        <f>_xlfn.XLOOKUP(content[[#This Row],[Reaction Type]],[1]ReactionTypes!$I$3:$I$18,[1]ReactionTypes!$J$3:$J$18)</f>
        <v>negative</v>
      </c>
      <c r="H936">
        <f>_xlfn.XLOOKUP(content[[#This Row],[Reaction Type]],[1]ReactionTypes!$I$3:$I$18,[1]ReactionTypes!$K$3:$K$18)</f>
        <v>5</v>
      </c>
    </row>
    <row r="937" spans="1:8" x14ac:dyDescent="0.25">
      <c r="A937">
        <v>971</v>
      </c>
      <c r="B937" t="s">
        <v>978</v>
      </c>
      <c r="C937" t="s">
        <v>39</v>
      </c>
      <c r="D937" t="s">
        <v>11</v>
      </c>
      <c r="E937" t="str" cm="1">
        <f t="array" ref="E937">_xlfn.XLOOKUP(content[[#This Row],[Column1]],[1]!Reactions[Column1],[1]!Reactions[Reaction Type],[1]!Reactions[Datetime])</f>
        <v>intrigued</v>
      </c>
      <c r="F937" s="1">
        <f>_xlfn.XLOOKUP(content[[#This Row],[Column1]],[1]!Reactions[Column1],[1]!Reactions[Datetime])</f>
        <v>44099.916666666664</v>
      </c>
      <c r="G937" t="str">
        <f>_xlfn.XLOOKUP(content[[#This Row],[Reaction Type]],[1]ReactionTypes!$I$3:$I$18,[1]ReactionTypes!$J$3:$J$18)</f>
        <v>positive</v>
      </c>
      <c r="H937">
        <f>_xlfn.XLOOKUP(content[[#This Row],[Reaction Type]],[1]ReactionTypes!$I$3:$I$18,[1]ReactionTypes!$K$3:$K$18)</f>
        <v>45</v>
      </c>
    </row>
    <row r="938" spans="1:8" x14ac:dyDescent="0.25">
      <c r="A938">
        <v>972</v>
      </c>
      <c r="B938" t="s">
        <v>979</v>
      </c>
      <c r="C938" t="s">
        <v>24</v>
      </c>
      <c r="D938" t="s">
        <v>37</v>
      </c>
      <c r="E938" t="str" cm="1">
        <f t="array" ref="E938">_xlfn.XLOOKUP(content[[#This Row],[Column1]],[1]!Reactions[Column1],[1]!Reactions[Reaction Type],[1]!Reactions[Datetime])</f>
        <v>adore</v>
      </c>
      <c r="F938" s="1">
        <f>_xlfn.XLOOKUP(content[[#This Row],[Column1]],[1]!Reactions[Column1],[1]!Reactions[Datetime])</f>
        <v>44047.472222222219</v>
      </c>
      <c r="G938" t="str">
        <f>_xlfn.XLOOKUP(content[[#This Row],[Reaction Type]],[1]ReactionTypes!$I$3:$I$18,[1]ReactionTypes!$J$3:$J$18)</f>
        <v>positive</v>
      </c>
      <c r="H938">
        <f>_xlfn.XLOOKUP(content[[#This Row],[Reaction Type]],[1]ReactionTypes!$I$3:$I$18,[1]ReactionTypes!$K$3:$K$18)</f>
        <v>72</v>
      </c>
    </row>
    <row r="939" spans="1:8" x14ac:dyDescent="0.25">
      <c r="A939">
        <v>973</v>
      </c>
      <c r="B939" t="s">
        <v>980</v>
      </c>
      <c r="C939" t="s">
        <v>24</v>
      </c>
      <c r="D939" t="s">
        <v>47</v>
      </c>
      <c r="E939" t="str" cm="1">
        <f t="array" ref="E939">_xlfn.XLOOKUP(content[[#This Row],[Column1]],[1]!Reactions[Column1],[1]!Reactions[Reaction Type],[1]!Reactions[Datetime])</f>
        <v>dislike</v>
      </c>
      <c r="F939" s="1">
        <f>_xlfn.XLOOKUP(content[[#This Row],[Column1]],[1]!Reactions[Column1],[1]!Reactions[Datetime])</f>
        <v>44273.790277777778</v>
      </c>
      <c r="G939" t="str">
        <f>_xlfn.XLOOKUP(content[[#This Row],[Reaction Type]],[1]ReactionTypes!$I$3:$I$18,[1]ReactionTypes!$J$3:$J$18)</f>
        <v>negative</v>
      </c>
      <c r="H939">
        <f>_xlfn.XLOOKUP(content[[#This Row],[Reaction Type]],[1]ReactionTypes!$I$3:$I$18,[1]ReactionTypes!$K$3:$K$18)</f>
        <v>10</v>
      </c>
    </row>
    <row r="940" spans="1:8" x14ac:dyDescent="0.25">
      <c r="A940">
        <v>974</v>
      </c>
      <c r="B940" t="s">
        <v>981</v>
      </c>
      <c r="C940" t="s">
        <v>21</v>
      </c>
      <c r="D940" t="s">
        <v>28</v>
      </c>
      <c r="E940" t="str" cm="1">
        <f t="array" ref="E940">_xlfn.XLOOKUP(content[[#This Row],[Column1]],[1]!Reactions[Column1],[1]!Reactions[Reaction Type],[1]!Reactions[Datetime])</f>
        <v>like</v>
      </c>
      <c r="F940" s="1">
        <f>_xlfn.XLOOKUP(content[[#This Row],[Column1]],[1]!Reactions[Column1],[1]!Reactions[Datetime])</f>
        <v>44104.379861111112</v>
      </c>
      <c r="G940" t="str">
        <f>_xlfn.XLOOKUP(content[[#This Row],[Reaction Type]],[1]ReactionTypes!$I$3:$I$18,[1]ReactionTypes!$J$3:$J$18)</f>
        <v>positive</v>
      </c>
      <c r="H940">
        <f>_xlfn.XLOOKUP(content[[#This Row],[Reaction Type]],[1]ReactionTypes!$I$3:$I$18,[1]ReactionTypes!$K$3:$K$18)</f>
        <v>50</v>
      </c>
    </row>
    <row r="941" spans="1:8" x14ac:dyDescent="0.25">
      <c r="A941">
        <v>975</v>
      </c>
      <c r="B941" t="s">
        <v>982</v>
      </c>
      <c r="C941" t="s">
        <v>39</v>
      </c>
      <c r="D941" t="s">
        <v>18</v>
      </c>
      <c r="E941" t="str" cm="1">
        <f t="array" ref="E941">_xlfn.XLOOKUP(content[[#This Row],[Column1]],[1]!Reactions[Column1],[1]!Reactions[Reaction Type],[1]!Reactions[Datetime])</f>
        <v>scared</v>
      </c>
      <c r="F941" s="1">
        <f>_xlfn.XLOOKUP(content[[#This Row],[Column1]],[1]!Reactions[Column1],[1]!Reactions[Datetime])</f>
        <v>44064.843055555553</v>
      </c>
      <c r="G941" t="str">
        <f>_xlfn.XLOOKUP(content[[#This Row],[Reaction Type]],[1]ReactionTypes!$I$3:$I$18,[1]ReactionTypes!$J$3:$J$18)</f>
        <v>negative</v>
      </c>
      <c r="H941">
        <f>_xlfn.XLOOKUP(content[[#This Row],[Reaction Type]],[1]ReactionTypes!$I$3:$I$18,[1]ReactionTypes!$K$3:$K$18)</f>
        <v>15</v>
      </c>
    </row>
    <row r="942" spans="1:8" x14ac:dyDescent="0.25">
      <c r="A942">
        <v>977</v>
      </c>
      <c r="B942" t="s">
        <v>983</v>
      </c>
      <c r="C942" t="s">
        <v>10</v>
      </c>
      <c r="D942" t="s">
        <v>11</v>
      </c>
      <c r="E942" t="str" cm="1">
        <f t="array" ref="E942">_xlfn.XLOOKUP(content[[#This Row],[Column1]],[1]!Reactions[Column1],[1]!Reactions[Reaction Type],[1]!Reactions[Datetime])</f>
        <v>intrigued</v>
      </c>
      <c r="F942" s="1">
        <f>_xlfn.XLOOKUP(content[[#This Row],[Column1]],[1]!Reactions[Column1],[1]!Reactions[Datetime])</f>
        <v>44123.15</v>
      </c>
      <c r="G942" t="str">
        <f>_xlfn.XLOOKUP(content[[#This Row],[Reaction Type]],[1]ReactionTypes!$I$3:$I$18,[1]ReactionTypes!$J$3:$J$18)</f>
        <v>positive</v>
      </c>
      <c r="H942">
        <f>_xlfn.XLOOKUP(content[[#This Row],[Reaction Type]],[1]ReactionTypes!$I$3:$I$18,[1]ReactionTypes!$K$3:$K$18)</f>
        <v>45</v>
      </c>
    </row>
    <row r="943" spans="1:8" x14ac:dyDescent="0.25">
      <c r="A943">
        <v>978</v>
      </c>
      <c r="B943" t="s">
        <v>984</v>
      </c>
      <c r="C943" t="s">
        <v>21</v>
      </c>
      <c r="D943" t="s">
        <v>37</v>
      </c>
      <c r="E943" t="str" cm="1">
        <f t="array" ref="E943">_xlfn.XLOOKUP(content[[#This Row],[Column1]],[1]!Reactions[Column1],[1]!Reactions[Reaction Type],[1]!Reactions[Datetime])</f>
        <v>adore</v>
      </c>
      <c r="F943" s="1">
        <f>_xlfn.XLOOKUP(content[[#This Row],[Column1]],[1]!Reactions[Column1],[1]!Reactions[Datetime])</f>
        <v>44131.914583333331</v>
      </c>
      <c r="G943" t="str">
        <f>_xlfn.XLOOKUP(content[[#This Row],[Reaction Type]],[1]ReactionTypes!$I$3:$I$18,[1]ReactionTypes!$J$3:$J$18)</f>
        <v>positive</v>
      </c>
      <c r="H943">
        <f>_xlfn.XLOOKUP(content[[#This Row],[Reaction Type]],[1]ReactionTypes!$I$3:$I$18,[1]ReactionTypes!$K$3:$K$18)</f>
        <v>72</v>
      </c>
    </row>
    <row r="944" spans="1:8" x14ac:dyDescent="0.25">
      <c r="A944">
        <v>979</v>
      </c>
      <c r="B944" t="s">
        <v>985</v>
      </c>
      <c r="C944" t="s">
        <v>39</v>
      </c>
      <c r="D944" t="s">
        <v>25</v>
      </c>
      <c r="E944" t="str" cm="1">
        <f t="array" ref="E944">_xlfn.XLOOKUP(content[[#This Row],[Column1]],[1]!Reactions[Column1],[1]!Reactions[Reaction Type],[1]!Reactions[Datetime])</f>
        <v>disgust</v>
      </c>
      <c r="F944" s="1">
        <f>_xlfn.XLOOKUP(content[[#This Row],[Column1]],[1]!Reactions[Column1],[1]!Reactions[Datetime])</f>
        <v>44012.96597222222</v>
      </c>
      <c r="G944" t="str">
        <f>_xlfn.XLOOKUP(content[[#This Row],[Reaction Type]],[1]ReactionTypes!$I$3:$I$18,[1]ReactionTypes!$J$3:$J$18)</f>
        <v>negative</v>
      </c>
      <c r="H944">
        <f>_xlfn.XLOOKUP(content[[#This Row],[Reaction Type]],[1]ReactionTypes!$I$3:$I$18,[1]ReactionTypes!$K$3:$K$18)</f>
        <v>0</v>
      </c>
    </row>
    <row r="945" spans="1:8" x14ac:dyDescent="0.25">
      <c r="A945">
        <v>980</v>
      </c>
      <c r="B945" s="15" t="s">
        <v>986</v>
      </c>
      <c r="C945" t="s">
        <v>21</v>
      </c>
      <c r="D945" t="s">
        <v>785</v>
      </c>
      <c r="E945" t="str" cm="1">
        <f t="array" ref="E945">_xlfn.XLOOKUP(content[[#This Row],[Column1]],[1]!Reactions[Column1],[1]!Reactions[Reaction Type],[1]!Reactions[Datetime])</f>
        <v>scared</v>
      </c>
      <c r="F945" s="1">
        <f>_xlfn.XLOOKUP(content[[#This Row],[Column1]],[1]!Reactions[Column1],[1]!Reactions[Datetime])</f>
        <v>44232.083333333336</v>
      </c>
      <c r="G945" t="str">
        <f>_xlfn.XLOOKUP(content[[#This Row],[Reaction Type]],[1]ReactionTypes!$I$3:$I$18,[1]ReactionTypes!$J$3:$J$18)</f>
        <v>negative</v>
      </c>
      <c r="H945">
        <f>_xlfn.XLOOKUP(content[[#This Row],[Reaction Type]],[1]ReactionTypes!$I$3:$I$18,[1]ReactionTypes!$K$3:$K$18)</f>
        <v>15</v>
      </c>
    </row>
    <row r="946" spans="1:8" x14ac:dyDescent="0.25">
      <c r="A946">
        <v>981</v>
      </c>
      <c r="B946" t="s">
        <v>987</v>
      </c>
      <c r="C946" t="s">
        <v>10</v>
      </c>
      <c r="D946" t="s">
        <v>26</v>
      </c>
      <c r="E946" t="str" cm="1">
        <f t="array" ref="E946">_xlfn.XLOOKUP(content[[#This Row],[Column1]],[1]!Reactions[Column1],[1]!Reactions[Reaction Type],[1]!Reactions[Datetime])</f>
        <v>intrigued</v>
      </c>
      <c r="F946" s="1">
        <f>_xlfn.XLOOKUP(content[[#This Row],[Column1]],[1]!Reactions[Column1],[1]!Reactions[Datetime])</f>
        <v>44267.963194444441</v>
      </c>
      <c r="G946" t="str">
        <f>_xlfn.XLOOKUP(content[[#This Row],[Reaction Type]],[1]ReactionTypes!$I$3:$I$18,[1]ReactionTypes!$J$3:$J$18)</f>
        <v>positive</v>
      </c>
      <c r="H946">
        <f>_xlfn.XLOOKUP(content[[#This Row],[Reaction Type]],[1]ReactionTypes!$I$3:$I$18,[1]ReactionTypes!$K$3:$K$18)</f>
        <v>45</v>
      </c>
    </row>
    <row r="947" spans="1:8" x14ac:dyDescent="0.25">
      <c r="A947">
        <v>982</v>
      </c>
      <c r="B947" t="s">
        <v>988</v>
      </c>
      <c r="C947" t="s">
        <v>10</v>
      </c>
      <c r="D947" t="s">
        <v>35</v>
      </c>
      <c r="E947" t="str" cm="1">
        <f t="array" ref="E947">_xlfn.XLOOKUP(content[[#This Row],[Column1]],[1]!Reactions[Column1],[1]!Reactions[Reaction Type],[1]!Reactions[Datetime])</f>
        <v>heart</v>
      </c>
      <c r="F947" s="1">
        <f>_xlfn.XLOOKUP(content[[#This Row],[Column1]],[1]!Reactions[Column1],[1]!Reactions[Datetime])</f>
        <v>44121.204861111109</v>
      </c>
      <c r="G947" t="str">
        <f>_xlfn.XLOOKUP(content[[#This Row],[Reaction Type]],[1]ReactionTypes!$I$3:$I$18,[1]ReactionTypes!$J$3:$J$18)</f>
        <v>positive</v>
      </c>
      <c r="H947">
        <f>_xlfn.XLOOKUP(content[[#This Row],[Reaction Type]],[1]ReactionTypes!$I$3:$I$18,[1]ReactionTypes!$K$3:$K$18)</f>
        <v>60</v>
      </c>
    </row>
    <row r="948" spans="1:8" x14ac:dyDescent="0.25">
      <c r="A948">
        <v>983</v>
      </c>
      <c r="B948" t="s">
        <v>989</v>
      </c>
      <c r="C948" t="s">
        <v>10</v>
      </c>
      <c r="D948" t="s">
        <v>37</v>
      </c>
      <c r="E948" t="str" cm="1">
        <f t="array" ref="E948">_xlfn.XLOOKUP(content[[#This Row],[Column1]],[1]!Reactions[Column1],[1]!Reactions[Reaction Type],[1]!Reactions[Datetime])</f>
        <v>worried</v>
      </c>
      <c r="F948" s="1">
        <f>_xlfn.XLOOKUP(content[[#This Row],[Column1]],[1]!Reactions[Column1],[1]!Reactions[Datetime])</f>
        <v>44338.150694444441</v>
      </c>
      <c r="G948" t="str">
        <f>_xlfn.XLOOKUP(content[[#This Row],[Reaction Type]],[1]ReactionTypes!$I$3:$I$18,[1]ReactionTypes!$J$3:$J$18)</f>
        <v>negative</v>
      </c>
      <c r="H948">
        <f>_xlfn.XLOOKUP(content[[#This Row],[Reaction Type]],[1]ReactionTypes!$I$3:$I$18,[1]ReactionTypes!$K$3:$K$18)</f>
        <v>12</v>
      </c>
    </row>
    <row r="949" spans="1:8" x14ac:dyDescent="0.25">
      <c r="A949">
        <v>984</v>
      </c>
      <c r="B949" t="s">
        <v>990</v>
      </c>
      <c r="C949" t="s">
        <v>24</v>
      </c>
      <c r="D949" t="s">
        <v>25</v>
      </c>
      <c r="E949" t="str" cm="1">
        <f t="array" ref="E949">_xlfn.XLOOKUP(content[[#This Row],[Column1]],[1]!Reactions[Column1],[1]!Reactions[Reaction Type],[1]!Reactions[Datetime])</f>
        <v>indifferent</v>
      </c>
      <c r="F949" s="1">
        <f>_xlfn.XLOOKUP(content[[#This Row],[Column1]],[1]!Reactions[Column1],[1]!Reactions[Datetime])</f>
        <v>44006.123611111114</v>
      </c>
      <c r="G949" t="str">
        <f>_xlfn.XLOOKUP(content[[#This Row],[Reaction Type]],[1]ReactionTypes!$I$3:$I$18,[1]ReactionTypes!$J$3:$J$18)</f>
        <v>neutral</v>
      </c>
      <c r="H949">
        <f>_xlfn.XLOOKUP(content[[#This Row],[Reaction Type]],[1]ReactionTypes!$I$3:$I$18,[1]ReactionTypes!$K$3:$K$18)</f>
        <v>20</v>
      </c>
    </row>
    <row r="950" spans="1:8" x14ac:dyDescent="0.25">
      <c r="A950">
        <v>985</v>
      </c>
      <c r="B950" t="s">
        <v>991</v>
      </c>
      <c r="C950" t="s">
        <v>21</v>
      </c>
      <c r="D950" t="s">
        <v>42</v>
      </c>
      <c r="E950" t="str" cm="1">
        <f t="array" ref="E950">_xlfn.XLOOKUP(content[[#This Row],[Column1]],[1]!Reactions[Column1],[1]!Reactions[Reaction Type],[1]!Reactions[Datetime])</f>
        <v>super love</v>
      </c>
      <c r="F950" s="1">
        <f>_xlfn.XLOOKUP(content[[#This Row],[Column1]],[1]!Reactions[Column1],[1]!Reactions[Datetime])</f>
        <v>44268.893055555556</v>
      </c>
      <c r="G950" t="str">
        <f>_xlfn.XLOOKUP(content[[#This Row],[Reaction Type]],[1]ReactionTypes!$I$3:$I$18,[1]ReactionTypes!$J$3:$J$18)</f>
        <v>positive</v>
      </c>
      <c r="H950">
        <f>_xlfn.XLOOKUP(content[[#This Row],[Reaction Type]],[1]ReactionTypes!$I$3:$I$18,[1]ReactionTypes!$K$3:$K$18)</f>
        <v>75</v>
      </c>
    </row>
    <row r="951" spans="1:8" x14ac:dyDescent="0.25">
      <c r="A951">
        <v>986</v>
      </c>
      <c r="B951" t="s">
        <v>992</v>
      </c>
      <c r="C951" t="s">
        <v>10</v>
      </c>
      <c r="D951" t="s">
        <v>47</v>
      </c>
      <c r="E951" t="str" cm="1">
        <f t="array" ref="E951">_xlfn.XLOOKUP(content[[#This Row],[Column1]],[1]!Reactions[Column1],[1]!Reactions[Reaction Type],[1]!Reactions[Datetime])</f>
        <v>disgust</v>
      </c>
      <c r="F951" s="1">
        <f>_xlfn.XLOOKUP(content[[#This Row],[Column1]],[1]!Reactions[Column1],[1]!Reactions[Datetime])</f>
        <v>44212.069444444445</v>
      </c>
      <c r="G951" t="str">
        <f>_xlfn.XLOOKUP(content[[#This Row],[Reaction Type]],[1]ReactionTypes!$I$3:$I$18,[1]ReactionTypes!$J$3:$J$18)</f>
        <v>negative</v>
      </c>
      <c r="H951">
        <f>_xlfn.XLOOKUP(content[[#This Row],[Reaction Type]],[1]ReactionTypes!$I$3:$I$18,[1]ReactionTypes!$K$3:$K$18)</f>
        <v>0</v>
      </c>
    </row>
    <row r="952" spans="1:8" x14ac:dyDescent="0.25">
      <c r="A952">
        <v>987</v>
      </c>
      <c r="B952" t="s">
        <v>993</v>
      </c>
      <c r="C952" t="s">
        <v>21</v>
      </c>
      <c r="D952" t="s">
        <v>16</v>
      </c>
      <c r="E952" t="str" cm="1">
        <f t="array" ref="E952">_xlfn.XLOOKUP(content[[#This Row],[Column1]],[1]!Reactions[Column1],[1]!Reactions[Reaction Type],[1]!Reactions[Datetime])</f>
        <v>disgust</v>
      </c>
      <c r="F952" s="1">
        <f>_xlfn.XLOOKUP(content[[#This Row],[Column1]],[1]!Reactions[Column1],[1]!Reactions[Datetime])</f>
        <v>44337.623611111114</v>
      </c>
      <c r="G952" t="str">
        <f>_xlfn.XLOOKUP(content[[#This Row],[Reaction Type]],[1]ReactionTypes!$I$3:$I$18,[1]ReactionTypes!$J$3:$J$18)</f>
        <v>negative</v>
      </c>
      <c r="H952">
        <f>_xlfn.XLOOKUP(content[[#This Row],[Reaction Type]],[1]ReactionTypes!$I$3:$I$18,[1]ReactionTypes!$K$3:$K$18)</f>
        <v>0</v>
      </c>
    </row>
    <row r="953" spans="1:8" x14ac:dyDescent="0.25">
      <c r="A953">
        <v>988</v>
      </c>
      <c r="B953" t="s">
        <v>994</v>
      </c>
      <c r="C953" t="s">
        <v>39</v>
      </c>
      <c r="D953" t="s">
        <v>16</v>
      </c>
      <c r="E953" t="str" cm="1">
        <f t="array" ref="E953">_xlfn.XLOOKUP(content[[#This Row],[Column1]],[1]!Reactions[Column1],[1]!Reactions[Reaction Type],[1]!Reactions[Datetime])</f>
        <v>peeking</v>
      </c>
      <c r="F953" s="1">
        <f>_xlfn.XLOOKUP(content[[#This Row],[Column1]],[1]!Reactions[Column1],[1]!Reactions[Datetime])</f>
        <v>44234.545138888891</v>
      </c>
      <c r="G953" t="str">
        <f>_xlfn.XLOOKUP(content[[#This Row],[Reaction Type]],[1]ReactionTypes!$I$3:$I$18,[1]ReactionTypes!$J$3:$J$18)</f>
        <v>neutral</v>
      </c>
      <c r="H953">
        <f>_xlfn.XLOOKUP(content[[#This Row],[Reaction Type]],[1]ReactionTypes!$I$3:$I$18,[1]ReactionTypes!$K$3:$K$18)</f>
        <v>35</v>
      </c>
    </row>
    <row r="954" spans="1:8" x14ac:dyDescent="0.25">
      <c r="A954">
        <v>989</v>
      </c>
      <c r="B954" t="s">
        <v>995</v>
      </c>
      <c r="C954" t="s">
        <v>24</v>
      </c>
      <c r="D954" t="s">
        <v>11</v>
      </c>
      <c r="E954" t="str" cm="1">
        <f t="array" ref="E954">_xlfn.XLOOKUP(content[[#This Row],[Column1]],[1]!Reactions[Column1],[1]!Reactions[Reaction Type],[1]!Reactions[Datetime])</f>
        <v>interested</v>
      </c>
      <c r="F954" s="1">
        <f>_xlfn.XLOOKUP(content[[#This Row],[Column1]],[1]!Reactions[Column1],[1]!Reactions[Datetime])</f>
        <v>44178.025694444441</v>
      </c>
      <c r="G954" t="str">
        <f>_xlfn.XLOOKUP(content[[#This Row],[Reaction Type]],[1]ReactionTypes!$I$3:$I$18,[1]ReactionTypes!$J$3:$J$18)</f>
        <v>positive</v>
      </c>
      <c r="H954">
        <f>_xlfn.XLOOKUP(content[[#This Row],[Reaction Type]],[1]ReactionTypes!$I$3:$I$18,[1]ReactionTypes!$K$3:$K$18)</f>
        <v>30</v>
      </c>
    </row>
    <row r="955" spans="1:8" x14ac:dyDescent="0.25">
      <c r="A955">
        <v>990</v>
      </c>
      <c r="B955" t="s">
        <v>996</v>
      </c>
      <c r="C955" t="s">
        <v>21</v>
      </c>
      <c r="D955" t="s">
        <v>37</v>
      </c>
      <c r="E955" t="str" cm="1">
        <f t="array" ref="E955">_xlfn.XLOOKUP(content[[#This Row],[Column1]],[1]!Reactions[Column1],[1]!Reactions[Reaction Type],[1]!Reactions[Datetime])</f>
        <v>worried</v>
      </c>
      <c r="F955" s="1">
        <f>_xlfn.XLOOKUP(content[[#This Row],[Column1]],[1]!Reactions[Column1],[1]!Reactions[Datetime])</f>
        <v>44266.030555555553</v>
      </c>
      <c r="G955" t="str">
        <f>_xlfn.XLOOKUP(content[[#This Row],[Reaction Type]],[1]ReactionTypes!$I$3:$I$18,[1]ReactionTypes!$J$3:$J$18)</f>
        <v>negative</v>
      </c>
      <c r="H955">
        <f>_xlfn.XLOOKUP(content[[#This Row],[Reaction Type]],[1]ReactionTypes!$I$3:$I$18,[1]ReactionTypes!$K$3:$K$18)</f>
        <v>12</v>
      </c>
    </row>
    <row r="956" spans="1:8" x14ac:dyDescent="0.25">
      <c r="A956">
        <v>991</v>
      </c>
      <c r="B956" t="s">
        <v>997</v>
      </c>
      <c r="C956" t="s">
        <v>10</v>
      </c>
      <c r="D956" t="s">
        <v>26</v>
      </c>
      <c r="E956" t="str" cm="1">
        <f t="array" ref="E956">_xlfn.XLOOKUP(content[[#This Row],[Column1]],[1]!Reactions[Column1],[1]!Reactions[Reaction Type],[1]!Reactions[Datetime])</f>
        <v>peeking</v>
      </c>
      <c r="F956" s="1">
        <f>_xlfn.XLOOKUP(content[[#This Row],[Column1]],[1]!Reactions[Column1],[1]!Reactions[Datetime])</f>
        <v>44177.654166666667</v>
      </c>
      <c r="G956" t="str">
        <f>_xlfn.XLOOKUP(content[[#This Row],[Reaction Type]],[1]ReactionTypes!$I$3:$I$18,[1]ReactionTypes!$J$3:$J$18)</f>
        <v>neutral</v>
      </c>
      <c r="H956">
        <f>_xlfn.XLOOKUP(content[[#This Row],[Reaction Type]],[1]ReactionTypes!$I$3:$I$18,[1]ReactionTypes!$K$3:$K$18)</f>
        <v>35</v>
      </c>
    </row>
    <row r="957" spans="1:8" x14ac:dyDescent="0.25">
      <c r="A957">
        <v>992</v>
      </c>
      <c r="B957" t="s">
        <v>998</v>
      </c>
      <c r="C957" t="s">
        <v>10</v>
      </c>
      <c r="D957" t="s">
        <v>40</v>
      </c>
      <c r="E957" t="str" cm="1">
        <f t="array" ref="E957">_xlfn.XLOOKUP(content[[#This Row],[Column1]],[1]!Reactions[Column1],[1]!Reactions[Reaction Type],[1]!Reactions[Datetime])</f>
        <v>adore</v>
      </c>
      <c r="F957" s="1">
        <f>_xlfn.XLOOKUP(content[[#This Row],[Column1]],[1]!Reactions[Column1],[1]!Reactions[Datetime])</f>
        <v>44188.535416666666</v>
      </c>
      <c r="G957" t="str">
        <f>_xlfn.XLOOKUP(content[[#This Row],[Reaction Type]],[1]ReactionTypes!$I$3:$I$18,[1]ReactionTypes!$J$3:$J$18)</f>
        <v>positive</v>
      </c>
      <c r="H957">
        <f>_xlfn.XLOOKUP(content[[#This Row],[Reaction Type]],[1]ReactionTypes!$I$3:$I$18,[1]ReactionTypes!$K$3:$K$18)</f>
        <v>72</v>
      </c>
    </row>
    <row r="958" spans="1:8" x14ac:dyDescent="0.25">
      <c r="A958">
        <v>993</v>
      </c>
      <c r="B958" t="s">
        <v>999</v>
      </c>
      <c r="C958" t="s">
        <v>39</v>
      </c>
      <c r="D958" t="s">
        <v>35</v>
      </c>
      <c r="E958" t="str" cm="1">
        <f t="array" ref="E958">_xlfn.XLOOKUP(content[[#This Row],[Column1]],[1]!Reactions[Column1],[1]!Reactions[Reaction Type],[1]!Reactions[Datetime])</f>
        <v>love</v>
      </c>
      <c r="F958" s="1">
        <f>_xlfn.XLOOKUP(content[[#This Row],[Column1]],[1]!Reactions[Column1],[1]!Reactions[Datetime])</f>
        <v>44230.907638888886</v>
      </c>
      <c r="G958" t="str">
        <f>_xlfn.XLOOKUP(content[[#This Row],[Reaction Type]],[1]ReactionTypes!$I$3:$I$18,[1]ReactionTypes!$J$3:$J$18)</f>
        <v>positive</v>
      </c>
      <c r="H958">
        <f>_xlfn.XLOOKUP(content[[#This Row],[Reaction Type]],[1]ReactionTypes!$I$3:$I$18,[1]ReactionTypes!$K$3:$K$18)</f>
        <v>65</v>
      </c>
    </row>
    <row r="959" spans="1:8" x14ac:dyDescent="0.25">
      <c r="A959">
        <v>994</v>
      </c>
      <c r="B959" t="s">
        <v>1000</v>
      </c>
      <c r="C959" t="s">
        <v>10</v>
      </c>
      <c r="D959" t="s">
        <v>19</v>
      </c>
      <c r="E959" t="str" cm="1">
        <f t="array" ref="E959">_xlfn.XLOOKUP(content[[#This Row],[Column1]],[1]!Reactions[Column1],[1]!Reactions[Reaction Type],[1]!Reactions[Datetime])</f>
        <v>cherish</v>
      </c>
      <c r="F959" s="1">
        <f>_xlfn.XLOOKUP(content[[#This Row],[Column1]],[1]!Reactions[Column1],[1]!Reactions[Datetime])</f>
        <v>44075.947222222225</v>
      </c>
      <c r="G959" t="str">
        <f>_xlfn.XLOOKUP(content[[#This Row],[Reaction Type]],[1]ReactionTypes!$I$3:$I$18,[1]ReactionTypes!$J$3:$J$18)</f>
        <v>positive</v>
      </c>
      <c r="H959">
        <f>_xlfn.XLOOKUP(content[[#This Row],[Reaction Type]],[1]ReactionTypes!$I$3:$I$18,[1]ReactionTypes!$K$3:$K$18)</f>
        <v>70</v>
      </c>
    </row>
    <row r="960" spans="1:8" x14ac:dyDescent="0.25">
      <c r="A960">
        <v>995</v>
      </c>
      <c r="B960" t="s">
        <v>1001</v>
      </c>
      <c r="C960" t="s">
        <v>21</v>
      </c>
      <c r="D960" t="s">
        <v>34</v>
      </c>
      <c r="E960" t="str" cm="1">
        <f t="array" ref="E960">_xlfn.XLOOKUP(content[[#This Row],[Column1]],[1]!Reactions[Column1],[1]!Reactions[Reaction Type],[1]!Reactions[Datetime])</f>
        <v>disgust</v>
      </c>
      <c r="F960" s="1">
        <f>_xlfn.XLOOKUP(content[[#This Row],[Column1]],[1]!Reactions[Column1],[1]!Reactions[Datetime])</f>
        <v>44105.31527777778</v>
      </c>
      <c r="G960" t="str">
        <f>_xlfn.XLOOKUP(content[[#This Row],[Reaction Type]],[1]ReactionTypes!$I$3:$I$18,[1]ReactionTypes!$J$3:$J$18)</f>
        <v>negative</v>
      </c>
      <c r="H960">
        <f>_xlfn.XLOOKUP(content[[#This Row],[Reaction Type]],[1]ReactionTypes!$I$3:$I$18,[1]ReactionTypes!$K$3:$K$18)</f>
        <v>0</v>
      </c>
    </row>
    <row r="961" spans="1:8" x14ac:dyDescent="0.25">
      <c r="A961">
        <v>996</v>
      </c>
      <c r="B961" t="s">
        <v>1002</v>
      </c>
      <c r="C961" t="s">
        <v>24</v>
      </c>
      <c r="D961" t="s">
        <v>18</v>
      </c>
      <c r="E961" t="str" cm="1">
        <f t="array" ref="E961">_xlfn.XLOOKUP(content[[#This Row],[Column1]],[1]!Reactions[Column1],[1]!Reactions[Reaction Type],[1]!Reactions[Datetime])</f>
        <v>dislike</v>
      </c>
      <c r="F961" s="1">
        <f>_xlfn.XLOOKUP(content[[#This Row],[Column1]],[1]!Reactions[Column1],[1]!Reactions[Datetime])</f>
        <v>44095.713194444441</v>
      </c>
      <c r="G961" t="str">
        <f>_xlfn.XLOOKUP(content[[#This Row],[Reaction Type]],[1]ReactionTypes!$I$3:$I$18,[1]ReactionTypes!$J$3:$J$18)</f>
        <v>negative</v>
      </c>
      <c r="H961">
        <f>_xlfn.XLOOKUP(content[[#This Row],[Reaction Type]],[1]ReactionTypes!$I$3:$I$18,[1]ReactionTypes!$K$3:$K$18)</f>
        <v>10</v>
      </c>
    </row>
    <row r="962" spans="1:8" x14ac:dyDescent="0.25">
      <c r="A962">
        <v>997</v>
      </c>
      <c r="B962" t="s">
        <v>1003</v>
      </c>
      <c r="C962" t="s">
        <v>39</v>
      </c>
      <c r="D962" t="s">
        <v>40</v>
      </c>
      <c r="E962" t="str" cm="1">
        <f t="array" ref="E962">_xlfn.XLOOKUP(content[[#This Row],[Column1]],[1]!Reactions[Column1],[1]!Reactions[Reaction Type],[1]!Reactions[Datetime])</f>
        <v>want</v>
      </c>
      <c r="F962" s="1">
        <f>_xlfn.XLOOKUP(content[[#This Row],[Column1]],[1]!Reactions[Column1],[1]!Reactions[Datetime])</f>
        <v>44302.406944444447</v>
      </c>
      <c r="G962" t="str">
        <f>_xlfn.XLOOKUP(content[[#This Row],[Reaction Type]],[1]ReactionTypes!$I$3:$I$18,[1]ReactionTypes!$J$3:$J$18)</f>
        <v>positive</v>
      </c>
      <c r="H962">
        <f>_xlfn.XLOOKUP(content[[#This Row],[Reaction Type]],[1]ReactionTypes!$I$3:$I$18,[1]ReactionTypes!$K$3:$K$18)</f>
        <v>70</v>
      </c>
    </row>
    <row r="963" spans="1:8" x14ac:dyDescent="0.25">
      <c r="A963">
        <v>998</v>
      </c>
      <c r="B963" t="s">
        <v>1004</v>
      </c>
      <c r="C963" t="s">
        <v>24</v>
      </c>
      <c r="D963" t="s">
        <v>47</v>
      </c>
      <c r="E963" t="str" cm="1">
        <f t="array" ref="E963">_xlfn.XLOOKUP(content[[#This Row],[Column1]],[1]!Reactions[Column1],[1]!Reactions[Reaction Type],[1]!Reactions[Datetime])</f>
        <v>super love</v>
      </c>
      <c r="F963" s="1">
        <f>_xlfn.XLOOKUP(content[[#This Row],[Column1]],[1]!Reactions[Column1],[1]!Reactions[Datetime])</f>
        <v>44147.705555555556</v>
      </c>
      <c r="G963" t="str">
        <f>_xlfn.XLOOKUP(content[[#This Row],[Reaction Type]],[1]ReactionTypes!$I$3:$I$18,[1]ReactionTypes!$J$3:$J$18)</f>
        <v>positive</v>
      </c>
      <c r="H963">
        <f>_xlfn.XLOOKUP(content[[#This Row],[Reaction Type]],[1]ReactionTypes!$I$3:$I$18,[1]ReactionTypes!$K$3:$K$18)</f>
        <v>75</v>
      </c>
    </row>
    <row r="964" spans="1:8" x14ac:dyDescent="0.25">
      <c r="A964">
        <v>999</v>
      </c>
      <c r="B964" t="s">
        <v>1005</v>
      </c>
      <c r="C964" t="s">
        <v>39</v>
      </c>
      <c r="D964" t="s">
        <v>18</v>
      </c>
      <c r="E964" t="str" cm="1">
        <f t="array" ref="E964">_xlfn.XLOOKUP(content[[#This Row],[Column1]],[1]!Reactions[Column1],[1]!Reactions[Reaction Type],[1]!Reactions[Datetime])</f>
        <v>cherish</v>
      </c>
      <c r="F964" s="1">
        <f>_xlfn.XLOOKUP(content[[#This Row],[Column1]],[1]!Reactions[Column1],[1]!Reactions[Datetime])</f>
        <v>44092.974305555559</v>
      </c>
      <c r="G964" t="str">
        <f>_xlfn.XLOOKUP(content[[#This Row],[Reaction Type]],[1]ReactionTypes!$I$3:$I$18,[1]ReactionTypes!$J$3:$J$18)</f>
        <v>positive</v>
      </c>
      <c r="H964">
        <f>_xlfn.XLOOKUP(content[[#This Row],[Reaction Type]],[1]ReactionTypes!$I$3:$I$18,[1]ReactionTypes!$K$3:$K$18)</f>
        <v>70</v>
      </c>
    </row>
  </sheetData>
  <pageMargins left="0.7" right="0.7" top="0.75" bottom="0.75" header="0.3" footer="0.3"/>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7027B3-23E3-4323-BC22-AC81E5368A6C}">
  <sheetPr>
    <tabColor rgb="FFFF0000"/>
  </sheetPr>
  <dimension ref="A3:B9"/>
  <sheetViews>
    <sheetView workbookViewId="0">
      <selection activeCell="A4" sqref="A4:B8"/>
    </sheetView>
  </sheetViews>
  <sheetFormatPr defaultRowHeight="15" x14ac:dyDescent="0.25"/>
  <cols>
    <col min="1" max="1" width="13.140625" bestFit="1" customWidth="1"/>
    <col min="2" max="2" width="17.42578125" bestFit="1" customWidth="1"/>
  </cols>
  <sheetData>
    <row r="3" spans="1:2" x14ac:dyDescent="0.25">
      <c r="A3" s="16" t="s">
        <v>1006</v>
      </c>
      <c r="B3" t="s">
        <v>1025</v>
      </c>
    </row>
    <row r="4" spans="1:2" x14ac:dyDescent="0.25">
      <c r="A4" s="17" t="s">
        <v>26</v>
      </c>
      <c r="B4" s="18">
        <v>2245</v>
      </c>
    </row>
    <row r="5" spans="1:2" x14ac:dyDescent="0.25">
      <c r="A5" s="17" t="s">
        <v>16</v>
      </c>
      <c r="B5" s="18">
        <v>2418</v>
      </c>
    </row>
    <row r="6" spans="1:2" x14ac:dyDescent="0.25">
      <c r="A6" s="17" t="s">
        <v>22</v>
      </c>
      <c r="B6" s="18">
        <v>2307</v>
      </c>
    </row>
    <row r="7" spans="1:2" x14ac:dyDescent="0.25">
      <c r="A7" s="17" t="s">
        <v>19</v>
      </c>
      <c r="B7" s="18">
        <v>2353</v>
      </c>
    </row>
    <row r="8" spans="1:2" x14ac:dyDescent="0.25">
      <c r="A8" s="17" t="s">
        <v>18</v>
      </c>
      <c r="B8" s="18">
        <v>2135</v>
      </c>
    </row>
    <row r="9" spans="1:2" x14ac:dyDescent="0.25">
      <c r="A9" s="17" t="s">
        <v>1023</v>
      </c>
      <c r="B9" s="18">
        <v>11458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5DF35E-34A5-4790-916C-7D7C6D902F92}">
  <sheetPr>
    <tabColor rgb="FFFFC000"/>
  </sheetPr>
  <dimension ref="A3:B8"/>
  <sheetViews>
    <sheetView workbookViewId="0">
      <selection activeCell="A4" sqref="A4:B7"/>
    </sheetView>
  </sheetViews>
  <sheetFormatPr defaultRowHeight="15" x14ac:dyDescent="0.25"/>
  <cols>
    <col min="1" max="1" width="13.140625" bestFit="1" customWidth="1"/>
    <col min="2" max="2" width="12.42578125" bestFit="1" customWidth="1"/>
  </cols>
  <sheetData>
    <row r="3" spans="1:2" x14ac:dyDescent="0.25">
      <c r="A3" s="16" t="s">
        <v>1006</v>
      </c>
      <c r="B3" t="s">
        <v>1024</v>
      </c>
    </row>
    <row r="4" spans="1:2" x14ac:dyDescent="0.25">
      <c r="A4" s="17" t="s">
        <v>39</v>
      </c>
      <c r="B4" s="18">
        <v>8580</v>
      </c>
    </row>
    <row r="5" spans="1:2" x14ac:dyDescent="0.25">
      <c r="A5" s="17" t="s">
        <v>24</v>
      </c>
      <c r="B5" s="18">
        <v>9187</v>
      </c>
    </row>
    <row r="6" spans="1:2" x14ac:dyDescent="0.25">
      <c r="A6" s="17" t="s">
        <v>10</v>
      </c>
      <c r="B6" s="18">
        <v>10009</v>
      </c>
    </row>
    <row r="7" spans="1:2" x14ac:dyDescent="0.25">
      <c r="A7" s="17" t="s">
        <v>21</v>
      </c>
      <c r="B7" s="18">
        <v>9212</v>
      </c>
    </row>
    <row r="8" spans="1:2" x14ac:dyDescent="0.25">
      <c r="A8" s="17" t="s">
        <v>1023</v>
      </c>
      <c r="B8" s="18">
        <v>36988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439B8-2435-4643-920A-49E06A02AC86}">
  <sheetPr>
    <tabColor rgb="FFFFFF00"/>
  </sheetPr>
  <dimension ref="A3:B20"/>
  <sheetViews>
    <sheetView workbookViewId="0">
      <selection activeCell="A4" sqref="A4:B19"/>
    </sheetView>
  </sheetViews>
  <sheetFormatPr defaultRowHeight="15" x14ac:dyDescent="0.25"/>
  <cols>
    <col min="1" max="1" width="14.85546875" bestFit="1" customWidth="1"/>
    <col min="2" max="2" width="12.42578125" bestFit="1" customWidth="1"/>
  </cols>
  <sheetData>
    <row r="3" spans="1:2" x14ac:dyDescent="0.25">
      <c r="A3" s="16" t="s">
        <v>1006</v>
      </c>
      <c r="B3" t="s">
        <v>1024</v>
      </c>
    </row>
    <row r="4" spans="1:2" x14ac:dyDescent="0.25">
      <c r="A4" s="17" t="s">
        <v>26</v>
      </c>
      <c r="B4" s="18">
        <v>2720</v>
      </c>
    </row>
    <row r="5" spans="1:2" x14ac:dyDescent="0.25">
      <c r="A5" s="17" t="s">
        <v>25</v>
      </c>
      <c r="B5" s="18">
        <v>2116</v>
      </c>
    </row>
    <row r="6" spans="1:2" x14ac:dyDescent="0.25">
      <c r="A6" s="17" t="s">
        <v>47</v>
      </c>
      <c r="B6" s="18">
        <v>1990</v>
      </c>
    </row>
    <row r="7" spans="1:2" x14ac:dyDescent="0.25">
      <c r="A7" s="17" t="s">
        <v>28</v>
      </c>
      <c r="B7" s="18">
        <v>2249</v>
      </c>
    </row>
    <row r="8" spans="1:2" x14ac:dyDescent="0.25">
      <c r="A8" s="17" t="s">
        <v>35</v>
      </c>
      <c r="B8" s="18">
        <v>2189</v>
      </c>
    </row>
    <row r="9" spans="1:2" x14ac:dyDescent="0.25">
      <c r="A9" s="17" t="s">
        <v>16</v>
      </c>
      <c r="B9" s="18">
        <v>2812</v>
      </c>
    </row>
    <row r="10" spans="1:2" x14ac:dyDescent="0.25">
      <c r="A10" s="17" t="s">
        <v>22</v>
      </c>
      <c r="B10" s="18">
        <v>2541</v>
      </c>
    </row>
    <row r="11" spans="1:2" x14ac:dyDescent="0.25">
      <c r="A11" s="17" t="s">
        <v>11</v>
      </c>
      <c r="B11" s="18">
        <v>2425</v>
      </c>
    </row>
    <row r="12" spans="1:2" x14ac:dyDescent="0.25">
      <c r="A12" s="17" t="s">
        <v>34</v>
      </c>
      <c r="B12" s="18">
        <v>1720</v>
      </c>
    </row>
    <row r="13" spans="1:2" x14ac:dyDescent="0.25">
      <c r="A13" s="17" t="s">
        <v>19</v>
      </c>
      <c r="B13" s="18">
        <v>2660</v>
      </c>
    </row>
    <row r="14" spans="1:2" x14ac:dyDescent="0.25">
      <c r="A14" s="17" t="s">
        <v>31</v>
      </c>
      <c r="B14" s="18">
        <v>2084</v>
      </c>
    </row>
    <row r="15" spans="1:2" x14ac:dyDescent="0.25">
      <c r="A15" s="17" t="s">
        <v>37</v>
      </c>
      <c r="B15" s="18">
        <v>2167</v>
      </c>
    </row>
    <row r="16" spans="1:2" x14ac:dyDescent="0.25">
      <c r="A16" s="17" t="s">
        <v>18</v>
      </c>
      <c r="B16" s="18">
        <v>2553</v>
      </c>
    </row>
    <row r="17" spans="1:2" x14ac:dyDescent="0.25">
      <c r="A17" s="17" t="s">
        <v>42</v>
      </c>
      <c r="B17" s="18">
        <v>2208</v>
      </c>
    </row>
    <row r="18" spans="1:2" x14ac:dyDescent="0.25">
      <c r="A18" s="17" t="s">
        <v>32</v>
      </c>
      <c r="B18" s="18">
        <v>2427</v>
      </c>
    </row>
    <row r="19" spans="1:2" x14ac:dyDescent="0.25">
      <c r="A19" s="17" t="s">
        <v>40</v>
      </c>
      <c r="B19" s="18">
        <v>2127</v>
      </c>
    </row>
    <row r="20" spans="1:2" x14ac:dyDescent="0.25">
      <c r="A20" s="17" t="s">
        <v>1023</v>
      </c>
      <c r="B20" s="18">
        <v>36988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DC4A70-60D8-4DFE-826C-E1A46BF2178A}">
  <sheetPr>
    <tabColor rgb="FF92D050"/>
  </sheetPr>
  <dimension ref="A3:B20"/>
  <sheetViews>
    <sheetView workbookViewId="0">
      <selection activeCell="A4" sqref="A4:B19"/>
    </sheetView>
  </sheetViews>
  <sheetFormatPr defaultRowHeight="15" x14ac:dyDescent="0.25"/>
  <cols>
    <col min="1" max="1" width="13.140625" bestFit="1" customWidth="1"/>
    <col min="2" max="2" width="12.42578125" bestFit="1" customWidth="1"/>
  </cols>
  <sheetData>
    <row r="3" spans="1:2" x14ac:dyDescent="0.25">
      <c r="A3" s="16" t="s">
        <v>1006</v>
      </c>
      <c r="B3" t="s">
        <v>1024</v>
      </c>
    </row>
    <row r="4" spans="1:2" x14ac:dyDescent="0.25">
      <c r="A4" s="17" t="s">
        <v>1007</v>
      </c>
      <c r="B4" s="18">
        <v>4752</v>
      </c>
    </row>
    <row r="5" spans="1:2" x14ac:dyDescent="0.25">
      <c r="A5" s="17" t="s">
        <v>1008</v>
      </c>
      <c r="B5" s="18">
        <v>3780</v>
      </c>
    </row>
    <row r="6" spans="1:2" x14ac:dyDescent="0.25">
      <c r="A6" s="17" t="s">
        <v>1009</v>
      </c>
      <c r="B6" s="18">
        <v>0</v>
      </c>
    </row>
    <row r="7" spans="1:2" x14ac:dyDescent="0.25">
      <c r="A7" s="17" t="s">
        <v>1010</v>
      </c>
      <c r="B7" s="18">
        <v>540</v>
      </c>
    </row>
    <row r="8" spans="1:2" x14ac:dyDescent="0.25">
      <c r="A8" s="17" t="s">
        <v>1011</v>
      </c>
      <c r="B8" s="18">
        <v>370</v>
      </c>
    </row>
    <row r="9" spans="1:2" x14ac:dyDescent="0.25">
      <c r="A9" s="17" t="s">
        <v>1012</v>
      </c>
      <c r="B9" s="18">
        <v>3960</v>
      </c>
    </row>
    <row r="10" spans="1:2" x14ac:dyDescent="0.25">
      <c r="A10" s="17" t="s">
        <v>1013</v>
      </c>
      <c r="B10" s="18">
        <v>1240</v>
      </c>
    </row>
    <row r="11" spans="1:2" x14ac:dyDescent="0.25">
      <c r="A11" s="17" t="s">
        <v>1014</v>
      </c>
      <c r="B11" s="18">
        <v>1740</v>
      </c>
    </row>
    <row r="12" spans="1:2" x14ac:dyDescent="0.25">
      <c r="A12" s="17" t="s">
        <v>1015</v>
      </c>
      <c r="B12" s="18">
        <v>2655</v>
      </c>
    </row>
    <row r="13" spans="1:2" x14ac:dyDescent="0.25">
      <c r="A13" s="17" t="s">
        <v>1016</v>
      </c>
      <c r="B13" s="18">
        <v>2850</v>
      </c>
    </row>
    <row r="14" spans="1:2" x14ac:dyDescent="0.25">
      <c r="A14" s="17" t="s">
        <v>1017</v>
      </c>
      <c r="B14" s="18">
        <v>3900</v>
      </c>
    </row>
    <row r="15" spans="1:2" x14ac:dyDescent="0.25">
      <c r="A15" s="17" t="s">
        <v>1018</v>
      </c>
      <c r="B15" s="18">
        <v>1960</v>
      </c>
    </row>
    <row r="16" spans="1:2" x14ac:dyDescent="0.25">
      <c r="A16" s="17" t="s">
        <v>1019</v>
      </c>
      <c r="B16" s="18">
        <v>1005</v>
      </c>
    </row>
    <row r="17" spans="1:2" x14ac:dyDescent="0.25">
      <c r="A17" s="17" t="s">
        <v>1020</v>
      </c>
      <c r="B17" s="18">
        <v>4050</v>
      </c>
    </row>
    <row r="18" spans="1:2" x14ac:dyDescent="0.25">
      <c r="A18" s="17" t="s">
        <v>1021</v>
      </c>
      <c r="B18" s="18">
        <v>3430</v>
      </c>
    </row>
    <row r="19" spans="1:2" x14ac:dyDescent="0.25">
      <c r="A19" s="17" t="s">
        <v>1022</v>
      </c>
      <c r="B19" s="18">
        <v>756</v>
      </c>
    </row>
    <row r="20" spans="1:2" x14ac:dyDescent="0.25">
      <c r="A20" s="17" t="s">
        <v>1023</v>
      </c>
      <c r="B20" s="18">
        <v>36988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C6180-06C2-4557-BBD6-805BD2AC5A12}">
  <sheetPr>
    <tabColor rgb="FF00B0F0"/>
  </sheetPr>
  <dimension ref="A1:G3"/>
  <sheetViews>
    <sheetView showGridLines="0" tabSelected="1" topLeftCell="A7" zoomScaleNormal="100" workbookViewId="0">
      <selection activeCell="K2" sqref="K2"/>
    </sheetView>
  </sheetViews>
  <sheetFormatPr defaultRowHeight="15" x14ac:dyDescent="0.25"/>
  <sheetData>
    <row r="1" spans="1:7" x14ac:dyDescent="0.25">
      <c r="A1" s="19" t="s">
        <v>1026</v>
      </c>
      <c r="B1" s="20"/>
      <c r="C1" s="20"/>
      <c r="D1" s="20"/>
      <c r="E1" s="20"/>
      <c r="F1" s="20"/>
      <c r="G1" s="20"/>
    </row>
    <row r="2" spans="1:7" x14ac:dyDescent="0.25">
      <c r="A2" s="20"/>
      <c r="B2" s="20"/>
      <c r="C2" s="20"/>
      <c r="D2" s="20"/>
      <c r="E2" s="20"/>
      <c r="F2" s="20"/>
      <c r="G2" s="20"/>
    </row>
    <row r="3" spans="1:7" x14ac:dyDescent="0.25">
      <c r="A3" s="20"/>
      <c r="B3" s="20"/>
      <c r="C3" s="20"/>
      <c r="D3" s="20"/>
      <c r="E3" s="20"/>
      <c r="F3" s="20"/>
      <c r="G3" s="20"/>
    </row>
  </sheetData>
  <mergeCells count="1">
    <mergeCell ref="A1:G3"/>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vt:lpstr>
      <vt:lpstr>top 5</vt:lpstr>
      <vt:lpstr>content score</vt:lpstr>
      <vt:lpstr>category score</vt:lpstr>
      <vt:lpstr>reaction score</vt:lpstr>
      <vt:lpstr>charts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Office</cp:lastModifiedBy>
  <dcterms:created xsi:type="dcterms:W3CDTF">2015-06-05T18:17:20Z</dcterms:created>
  <dcterms:modified xsi:type="dcterms:W3CDTF">2024-12-16T11:38:46Z</dcterms:modified>
</cp:coreProperties>
</file>