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aa\Desktop\Data Viz\"/>
    </mc:Choice>
  </mc:AlternateContent>
  <xr:revisionPtr revIDLastSave="0" documentId="8_{3C8A8965-BC11-433E-B138-7CDAA7D5FD73}" xr6:coauthVersionLast="31" xr6:coauthVersionMax="31" xr10:uidLastSave="{00000000-0000-0000-0000-000000000000}"/>
  <bookViews>
    <workbookView xWindow="0" yWindow="0" windowWidth="17490" windowHeight="8220" activeTab="8" xr2:uid="{00000000-000D-0000-FFFF-FFFF00000000}"/>
  </bookViews>
  <sheets>
    <sheet name="militaryspending" sheetId="1" r:id="rId1"/>
    <sheet name="meanmilitaryspending" sheetId="2" r:id="rId2"/>
    <sheet name="sharedgdp" sheetId="3" r:id="rId3"/>
    <sheet name="totalgdp" sheetId="4" r:id="rId4"/>
    <sheet name="percapita" sheetId="5" r:id="rId5"/>
    <sheet name="percapitagdp" sheetId="6" r:id="rId6"/>
    <sheet name="population" sheetId="7" r:id="rId7"/>
    <sheet name="annualgrowth" sheetId="8" r:id="rId8"/>
    <sheet name="Sheet1" sheetId="9" r:id="rId9"/>
  </sheets>
  <calcPr calcId="179017"/>
</workbook>
</file>

<file path=xl/calcChain.xml><?xml version="1.0" encoding="utf-8"?>
<calcChain xmlns="http://schemas.openxmlformats.org/spreadsheetml/2006/main">
  <c r="G13" i="8" l="1"/>
  <c r="G12" i="8"/>
  <c r="G11" i="8"/>
  <c r="G10" i="8"/>
  <c r="G9" i="8"/>
  <c r="G8" i="8"/>
  <c r="G7" i="8"/>
  <c r="G6" i="8"/>
  <c r="G5" i="8"/>
  <c r="G4" i="8"/>
  <c r="G3" i="8"/>
  <c r="G2" i="8"/>
  <c r="R12" i="6"/>
  <c r="T10" i="6"/>
  <c r="S7" i="6"/>
  <c r="R4" i="6"/>
  <c r="T2" i="6"/>
  <c r="S13" i="4"/>
  <c r="R13" i="4"/>
  <c r="S2" i="6" s="1"/>
  <c r="Q13" i="4"/>
  <c r="R2" i="6" s="1"/>
  <c r="P13" i="4"/>
  <c r="Q2" i="6" s="1"/>
  <c r="O13" i="4"/>
  <c r="P2" i="6" s="1"/>
  <c r="S12" i="4"/>
  <c r="T3" i="6" s="1"/>
  <c r="R12" i="4"/>
  <c r="S3" i="6" s="1"/>
  <c r="Q12" i="4"/>
  <c r="R3" i="6" s="1"/>
  <c r="P12" i="4"/>
  <c r="Q3" i="6" s="1"/>
  <c r="O12" i="4"/>
  <c r="P3" i="6" s="1"/>
  <c r="S11" i="4"/>
  <c r="T11" i="6" s="1"/>
  <c r="R11" i="4"/>
  <c r="S11" i="6" s="1"/>
  <c r="Q11" i="4"/>
  <c r="R11" i="6" s="1"/>
  <c r="P11" i="4"/>
  <c r="Q11" i="6" s="1"/>
  <c r="O11" i="4"/>
  <c r="P11" i="6" s="1"/>
  <c r="S10" i="4"/>
  <c r="T6" i="6" s="1"/>
  <c r="R10" i="4"/>
  <c r="S6" i="6" s="1"/>
  <c r="Q10" i="4"/>
  <c r="R6" i="6" s="1"/>
  <c r="P10" i="4"/>
  <c r="Q6" i="6" s="1"/>
  <c r="O10" i="4"/>
  <c r="P6" i="6" s="1"/>
  <c r="S9" i="4"/>
  <c r="T8" i="6" s="1"/>
  <c r="R9" i="4"/>
  <c r="S8" i="6" s="1"/>
  <c r="Q9" i="4"/>
  <c r="R8" i="6" s="1"/>
  <c r="P9" i="4"/>
  <c r="Q8" i="6" s="1"/>
  <c r="O9" i="4"/>
  <c r="P8" i="6" s="1"/>
  <c r="S8" i="4"/>
  <c r="T5" i="6" s="1"/>
  <c r="R8" i="4"/>
  <c r="S5" i="6" s="1"/>
  <c r="Q8" i="4"/>
  <c r="R5" i="6" s="1"/>
  <c r="P8" i="4"/>
  <c r="Q5" i="6" s="1"/>
  <c r="O8" i="4"/>
  <c r="P5" i="6" s="1"/>
  <c r="S7" i="4"/>
  <c r="T7" i="6" s="1"/>
  <c r="R7" i="4"/>
  <c r="Q7" i="4"/>
  <c r="R7" i="6" s="1"/>
  <c r="P7" i="4"/>
  <c r="Q7" i="6" s="1"/>
  <c r="O7" i="4"/>
  <c r="P7" i="6" s="1"/>
  <c r="S6" i="4"/>
  <c r="T12" i="6" s="1"/>
  <c r="R6" i="4"/>
  <c r="S12" i="6" s="1"/>
  <c r="Q6" i="4"/>
  <c r="P6" i="4"/>
  <c r="Q12" i="6" s="1"/>
  <c r="O6" i="4"/>
  <c r="P12" i="6" s="1"/>
  <c r="S5" i="4"/>
  <c r="T9" i="6" s="1"/>
  <c r="R5" i="4"/>
  <c r="S9" i="6" s="1"/>
  <c r="Q5" i="4"/>
  <c r="R9" i="6" s="1"/>
  <c r="P5" i="4"/>
  <c r="Q9" i="6" s="1"/>
  <c r="O5" i="4"/>
  <c r="P9" i="6" s="1"/>
  <c r="S4" i="4"/>
  <c r="R4" i="4"/>
  <c r="S10" i="6" s="1"/>
  <c r="Q4" i="4"/>
  <c r="R10" i="6" s="1"/>
  <c r="P4" i="4"/>
  <c r="Q10" i="6" s="1"/>
  <c r="O4" i="4"/>
  <c r="P10" i="6" s="1"/>
  <c r="S3" i="4"/>
  <c r="T4" i="6" s="1"/>
  <c r="R3" i="4"/>
  <c r="S4" i="6" s="1"/>
  <c r="Q3" i="4"/>
  <c r="P3" i="4"/>
  <c r="Q4" i="6" s="1"/>
  <c r="O3" i="4"/>
  <c r="P4" i="6" s="1"/>
  <c r="S2" i="4"/>
  <c r="T13" i="6" s="1"/>
  <c r="R2" i="4"/>
  <c r="S13" i="6" s="1"/>
  <c r="Q2" i="4"/>
  <c r="R13" i="6" s="1"/>
  <c r="P2" i="4"/>
  <c r="Q13" i="6" s="1"/>
  <c r="O2" i="4"/>
  <c r="P13" i="6" s="1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<sst xmlns="http://schemas.openxmlformats.org/spreadsheetml/2006/main" count="137" uniqueCount="22">
  <si>
    <t>Country</t>
  </si>
  <si>
    <t>Saudi Arabia</t>
  </si>
  <si>
    <t>MeanSpending</t>
  </si>
  <si>
    <t>Russia</t>
  </si>
  <si>
    <t>USA</t>
  </si>
  <si>
    <t>South Korea</t>
  </si>
  <si>
    <t>India</t>
  </si>
  <si>
    <t>France</t>
  </si>
  <si>
    <t>UK</t>
  </si>
  <si>
    <t>Australia</t>
  </si>
  <si>
    <t>China</t>
  </si>
  <si>
    <t>Brazil</t>
  </si>
  <si>
    <t>Germany</t>
  </si>
  <si>
    <t>Japan</t>
  </si>
  <si>
    <t>United States</t>
  </si>
  <si>
    <t>Annual Growth Rate</t>
  </si>
  <si>
    <t>Military Spending</t>
  </si>
  <si>
    <t>Shared GDP</t>
  </si>
  <si>
    <t>Total GDP</t>
  </si>
  <si>
    <t>PerCapita</t>
  </si>
  <si>
    <t>Population</t>
  </si>
  <si>
    <t>PerCapitaGDP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</si>
</sst>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Verdana"/>
    </font>
    <font>
      <sz val="1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1" fillId="0" borderId="0" xfId="0" applyFont="1" applyAlignment="1"/>
    <xf numFmtId="0" fontId="2" fillId="0" borderId="1" xfId="0" applyFont="1" applyBorder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6" ht="15.75" customHeight="1" x14ac:dyDescent="0.2">
      <c r="A1" s="1" t="s">
        <v>0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</row>
    <row r="2" spans="1:6" ht="15.75" customHeight="1" x14ac:dyDescent="0.2">
      <c r="A2" s="1" t="s">
        <v>4</v>
      </c>
      <c r="B2" s="2">
        <v>711.33799999999997</v>
      </c>
      <c r="C2" s="2">
        <v>684.78</v>
      </c>
      <c r="D2" s="2">
        <v>639.70399999999995</v>
      </c>
      <c r="E2" s="2">
        <v>609.91399999999999</v>
      </c>
      <c r="F2" s="3">
        <v>596.024</v>
      </c>
    </row>
    <row r="3" spans="1:6" ht="15.75" customHeight="1" x14ac:dyDescent="0.2">
      <c r="A3" s="1" t="s">
        <v>10</v>
      </c>
      <c r="B3" s="2">
        <v>137.96700000000001</v>
      </c>
      <c r="C3" s="2">
        <v>157.446</v>
      </c>
      <c r="D3" s="2">
        <v>177.84800000000001</v>
      </c>
      <c r="E3" s="2">
        <v>199.65100000000001</v>
      </c>
      <c r="F3" s="3">
        <v>214.78700000000001</v>
      </c>
    </row>
    <row r="4" spans="1:6" ht="15.75" customHeight="1" x14ac:dyDescent="0.2">
      <c r="A4" s="1" t="s">
        <v>6</v>
      </c>
      <c r="B4" s="2">
        <v>49.634</v>
      </c>
      <c r="C4" s="2">
        <v>47.216999999999999</v>
      </c>
      <c r="D4" s="2">
        <v>47.404000000000003</v>
      </c>
      <c r="E4" s="2">
        <v>50.914000000000001</v>
      </c>
      <c r="F4" s="3">
        <v>51.256999999999998</v>
      </c>
    </row>
    <row r="5" spans="1:6" ht="15.75" customHeight="1" x14ac:dyDescent="0.2">
      <c r="A5" s="1" t="s">
        <v>12</v>
      </c>
      <c r="B5" s="2">
        <v>48.14</v>
      </c>
      <c r="C5" s="2">
        <v>46.470999999999997</v>
      </c>
      <c r="D5" s="2">
        <v>45.930999999999997</v>
      </c>
      <c r="E5" s="2">
        <v>46.103000000000002</v>
      </c>
      <c r="F5" s="3">
        <v>39.393000000000001</v>
      </c>
    </row>
    <row r="6" spans="1:6" ht="15.75" customHeight="1" x14ac:dyDescent="0.2">
      <c r="A6" s="1" t="s">
        <v>8</v>
      </c>
      <c r="B6" s="2">
        <v>60.27</v>
      </c>
      <c r="C6" s="2">
        <v>58.496000000000002</v>
      </c>
      <c r="D6" s="2">
        <v>56.862000000000002</v>
      </c>
      <c r="E6" s="2">
        <v>59.183</v>
      </c>
      <c r="F6" s="3">
        <v>55.46</v>
      </c>
    </row>
    <row r="7" spans="1:6" ht="15.75" customHeight="1" x14ac:dyDescent="0.2">
      <c r="A7" s="1" t="s">
        <v>13</v>
      </c>
      <c r="B7" s="2">
        <v>60.762</v>
      </c>
      <c r="C7" s="2">
        <v>60.012</v>
      </c>
      <c r="D7" s="2">
        <v>49.024000000000001</v>
      </c>
      <c r="E7" s="2">
        <v>45.866999999999997</v>
      </c>
      <c r="F7" s="3">
        <v>40.884999999999998</v>
      </c>
    </row>
    <row r="8" spans="1:6" ht="15.75" customHeight="1" x14ac:dyDescent="0.2">
      <c r="A8" s="1" t="s">
        <v>7</v>
      </c>
      <c r="B8" s="2">
        <v>64.600999999999999</v>
      </c>
      <c r="C8" s="2">
        <v>60.034999999999997</v>
      </c>
      <c r="D8" s="2">
        <v>62.417000000000002</v>
      </c>
      <c r="E8" s="2">
        <v>63.613999999999997</v>
      </c>
      <c r="F8" s="3">
        <v>50.86</v>
      </c>
    </row>
    <row r="9" spans="1:6" ht="15.75" customHeight="1" x14ac:dyDescent="0.2">
      <c r="A9" s="1" t="s">
        <v>1</v>
      </c>
      <c r="B9" s="2">
        <v>48.530999999999999</v>
      </c>
      <c r="C9" s="2">
        <v>56.497999999999998</v>
      </c>
      <c r="D9" s="2">
        <v>67.02</v>
      </c>
      <c r="E9" s="2">
        <v>80.762</v>
      </c>
      <c r="F9" s="3">
        <v>87.186000000000007</v>
      </c>
    </row>
    <row r="10" spans="1:6" ht="15.75" customHeight="1" x14ac:dyDescent="0.2">
      <c r="A10" s="1" t="s">
        <v>3</v>
      </c>
      <c r="B10" s="2">
        <v>70.238</v>
      </c>
      <c r="C10" s="2">
        <v>81.468999999999994</v>
      </c>
      <c r="D10" s="2">
        <v>88.352999999999994</v>
      </c>
      <c r="E10" s="2">
        <v>84.697000000000003</v>
      </c>
      <c r="F10" s="3">
        <v>66.421000000000006</v>
      </c>
    </row>
    <row r="11" spans="1:6" ht="15.75" customHeight="1" x14ac:dyDescent="0.2">
      <c r="A11" s="1" t="s">
        <v>5</v>
      </c>
      <c r="B11" s="2">
        <v>30.992000000000001</v>
      </c>
      <c r="C11" s="2">
        <v>31.952000000000002</v>
      </c>
      <c r="D11" s="2">
        <v>34.353999999999999</v>
      </c>
      <c r="E11" s="2">
        <v>37.286000000000001</v>
      </c>
      <c r="F11" s="3">
        <v>36.435000000000002</v>
      </c>
    </row>
    <row r="12" spans="1:6" ht="15.75" customHeight="1" x14ac:dyDescent="0.2">
      <c r="A12" s="1" t="s">
        <v>11</v>
      </c>
      <c r="B12" s="2">
        <v>36.936</v>
      </c>
      <c r="C12" s="2">
        <v>33.987000000000002</v>
      </c>
      <c r="D12" s="2">
        <v>32.875</v>
      </c>
      <c r="E12" s="2">
        <v>32.659999999999997</v>
      </c>
      <c r="F12" s="3">
        <v>24.584</v>
      </c>
    </row>
    <row r="13" spans="1:6" ht="15.75" customHeight="1" x14ac:dyDescent="0.2">
      <c r="A13" s="1" t="s">
        <v>9</v>
      </c>
      <c r="B13" s="2">
        <v>26.597000000000001</v>
      </c>
      <c r="C13" s="2">
        <v>26.216999999999999</v>
      </c>
      <c r="D13" s="2">
        <v>24.824999999999999</v>
      </c>
      <c r="E13" s="2">
        <v>25.783999999999999</v>
      </c>
      <c r="F13" s="3">
        <v>23.588000000000001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0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3" t="s">
        <v>2</v>
      </c>
    </row>
    <row r="2" spans="1:7" ht="15.75" customHeight="1" x14ac:dyDescent="0.2">
      <c r="A2" s="1" t="s">
        <v>4</v>
      </c>
      <c r="B2" s="2">
        <v>711.33799999999997</v>
      </c>
      <c r="C2" s="2">
        <v>684.78</v>
      </c>
      <c r="D2" s="2">
        <v>639.70399999999995</v>
      </c>
      <c r="E2" s="2">
        <v>609.91399999999999</v>
      </c>
      <c r="F2" s="3">
        <v>596.024</v>
      </c>
      <c r="G2">
        <f t="shared" ref="G2:G13" si="0">AVERAGE(B2:F2)</f>
        <v>648.35199999999998</v>
      </c>
    </row>
    <row r="3" spans="1:7" ht="15.75" customHeight="1" x14ac:dyDescent="0.2">
      <c r="A3" s="1" t="s">
        <v>10</v>
      </c>
      <c r="B3" s="2">
        <v>137.96700000000001</v>
      </c>
      <c r="C3" s="2">
        <v>157.446</v>
      </c>
      <c r="D3" s="2">
        <v>177.84800000000001</v>
      </c>
      <c r="E3" s="2">
        <v>199.65100000000001</v>
      </c>
      <c r="F3" s="3">
        <v>214.78700000000001</v>
      </c>
      <c r="G3">
        <f t="shared" si="0"/>
        <v>177.53980000000001</v>
      </c>
    </row>
    <row r="4" spans="1:7" ht="15.75" customHeight="1" x14ac:dyDescent="0.2">
      <c r="A4" s="1" t="s">
        <v>6</v>
      </c>
      <c r="B4" s="2">
        <v>49.634</v>
      </c>
      <c r="C4" s="2">
        <v>47.216999999999999</v>
      </c>
      <c r="D4" s="2">
        <v>47.404000000000003</v>
      </c>
      <c r="E4" s="2">
        <v>50.914000000000001</v>
      </c>
      <c r="F4" s="3">
        <v>51.256999999999998</v>
      </c>
      <c r="G4">
        <f t="shared" si="0"/>
        <v>49.285199999999996</v>
      </c>
    </row>
    <row r="5" spans="1:7" ht="15.75" customHeight="1" x14ac:dyDescent="0.2">
      <c r="A5" s="1" t="s">
        <v>12</v>
      </c>
      <c r="B5" s="2">
        <v>48.14</v>
      </c>
      <c r="C5" s="2">
        <v>46.470999999999997</v>
      </c>
      <c r="D5" s="2">
        <v>45.930999999999997</v>
      </c>
      <c r="E5" s="2">
        <v>46.103000000000002</v>
      </c>
      <c r="F5" s="3">
        <v>39.393000000000001</v>
      </c>
      <c r="G5">
        <f t="shared" si="0"/>
        <v>45.207599999999999</v>
      </c>
    </row>
    <row r="6" spans="1:7" ht="15.75" customHeight="1" x14ac:dyDescent="0.2">
      <c r="A6" s="1" t="s">
        <v>8</v>
      </c>
      <c r="B6" s="2">
        <v>60.27</v>
      </c>
      <c r="C6" s="2">
        <v>58.496000000000002</v>
      </c>
      <c r="D6" s="2">
        <v>56.862000000000002</v>
      </c>
      <c r="E6" s="2">
        <v>59.183</v>
      </c>
      <c r="F6" s="3">
        <v>55.46</v>
      </c>
      <c r="G6">
        <f t="shared" si="0"/>
        <v>58.054200000000002</v>
      </c>
    </row>
    <row r="7" spans="1:7" ht="15.75" customHeight="1" x14ac:dyDescent="0.2">
      <c r="A7" s="1" t="s">
        <v>13</v>
      </c>
      <c r="B7" s="2">
        <v>60.762</v>
      </c>
      <c r="C7" s="2">
        <v>60.012</v>
      </c>
      <c r="D7" s="2">
        <v>49.024000000000001</v>
      </c>
      <c r="E7" s="2">
        <v>45.866999999999997</v>
      </c>
      <c r="F7" s="3">
        <v>40.884999999999998</v>
      </c>
      <c r="G7">
        <f t="shared" si="0"/>
        <v>51.31</v>
      </c>
    </row>
    <row r="8" spans="1:7" ht="15.75" customHeight="1" x14ac:dyDescent="0.2">
      <c r="A8" s="1" t="s">
        <v>7</v>
      </c>
      <c r="B8" s="2">
        <v>64.600999999999999</v>
      </c>
      <c r="C8" s="2">
        <v>60.034999999999997</v>
      </c>
      <c r="D8" s="2">
        <v>62.417000000000002</v>
      </c>
      <c r="E8" s="2">
        <v>63.613999999999997</v>
      </c>
      <c r="F8" s="3">
        <v>50.86</v>
      </c>
      <c r="G8">
        <f t="shared" si="0"/>
        <v>60.305399999999999</v>
      </c>
    </row>
    <row r="9" spans="1:7" ht="15.75" customHeight="1" x14ac:dyDescent="0.2">
      <c r="A9" s="1" t="s">
        <v>1</v>
      </c>
      <c r="B9" s="2">
        <v>48.530999999999999</v>
      </c>
      <c r="C9" s="2">
        <v>56.497999999999998</v>
      </c>
      <c r="D9" s="2">
        <v>67.02</v>
      </c>
      <c r="E9" s="2">
        <v>80.762</v>
      </c>
      <c r="F9" s="3">
        <v>87.186000000000007</v>
      </c>
      <c r="G9">
        <f t="shared" si="0"/>
        <v>67.999399999999994</v>
      </c>
    </row>
    <row r="10" spans="1:7" ht="15.75" customHeight="1" x14ac:dyDescent="0.2">
      <c r="A10" s="1" t="s">
        <v>3</v>
      </c>
      <c r="B10" s="2">
        <v>70.238</v>
      </c>
      <c r="C10" s="2">
        <v>81.468999999999994</v>
      </c>
      <c r="D10" s="2">
        <v>88.352999999999994</v>
      </c>
      <c r="E10" s="2">
        <v>84.697000000000003</v>
      </c>
      <c r="F10" s="3">
        <v>66.421000000000006</v>
      </c>
      <c r="G10">
        <f t="shared" si="0"/>
        <v>78.235600000000005</v>
      </c>
    </row>
    <row r="11" spans="1:7" ht="15.75" customHeight="1" x14ac:dyDescent="0.2">
      <c r="A11" s="1" t="s">
        <v>5</v>
      </c>
      <c r="B11" s="2">
        <v>30.992000000000001</v>
      </c>
      <c r="C11" s="2">
        <v>31.952000000000002</v>
      </c>
      <c r="D11" s="2">
        <v>34.353999999999999</v>
      </c>
      <c r="E11" s="2">
        <v>37.286000000000001</v>
      </c>
      <c r="F11" s="3">
        <v>36.435000000000002</v>
      </c>
      <c r="G11">
        <f t="shared" si="0"/>
        <v>34.203800000000001</v>
      </c>
    </row>
    <row r="12" spans="1:7" ht="15.75" customHeight="1" x14ac:dyDescent="0.2">
      <c r="A12" s="1" t="s">
        <v>11</v>
      </c>
      <c r="B12" s="2">
        <v>36.936</v>
      </c>
      <c r="C12" s="2">
        <v>33.987000000000002</v>
      </c>
      <c r="D12" s="2">
        <v>32.875</v>
      </c>
      <c r="E12" s="2">
        <v>32.659999999999997</v>
      </c>
      <c r="F12" s="3">
        <v>24.584</v>
      </c>
      <c r="G12">
        <f t="shared" si="0"/>
        <v>32.208399999999997</v>
      </c>
    </row>
    <row r="13" spans="1:7" ht="15.75" customHeight="1" x14ac:dyDescent="0.2">
      <c r="A13" s="1" t="s">
        <v>9</v>
      </c>
      <c r="B13" s="2">
        <v>26.597000000000001</v>
      </c>
      <c r="C13" s="2">
        <v>26.216999999999999</v>
      </c>
      <c r="D13" s="2">
        <v>24.824999999999999</v>
      </c>
      <c r="E13" s="2">
        <v>25.783999999999999</v>
      </c>
      <c r="F13" s="3">
        <v>23.588000000000001</v>
      </c>
      <c r="G13">
        <f t="shared" si="0"/>
        <v>25.402200000000001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6" ht="15.75" customHeight="1" x14ac:dyDescent="0.2">
      <c r="A1" s="1" t="s">
        <v>0</v>
      </c>
      <c r="B1" s="1">
        <v>2011</v>
      </c>
      <c r="C1" s="1">
        <v>2012</v>
      </c>
      <c r="D1" s="1">
        <v>2013</v>
      </c>
      <c r="E1" s="1">
        <v>2014</v>
      </c>
      <c r="F1" s="2">
        <v>2015</v>
      </c>
    </row>
    <row r="2" spans="1:6" ht="15.75" customHeight="1" x14ac:dyDescent="0.2">
      <c r="A2" s="1" t="s">
        <v>1</v>
      </c>
      <c r="B2" s="2">
        <v>7.2</v>
      </c>
      <c r="C2" s="2">
        <v>7.7</v>
      </c>
      <c r="D2" s="2">
        <v>9</v>
      </c>
      <c r="E2" s="2">
        <v>10.7</v>
      </c>
      <c r="F2" s="2">
        <v>13.7</v>
      </c>
    </row>
    <row r="3" spans="1:6" ht="15.75" customHeight="1" x14ac:dyDescent="0.2">
      <c r="A3" s="1" t="s">
        <v>3</v>
      </c>
      <c r="B3" s="2">
        <v>3.7</v>
      </c>
      <c r="C3" s="2">
        <v>4</v>
      </c>
      <c r="D3" s="2">
        <v>4.2</v>
      </c>
      <c r="E3" s="2">
        <v>4.5</v>
      </c>
      <c r="F3" s="2">
        <v>5.4</v>
      </c>
    </row>
    <row r="4" spans="1:6" ht="15.75" customHeight="1" x14ac:dyDescent="0.2">
      <c r="A4" s="1" t="s">
        <v>4</v>
      </c>
      <c r="B4" s="2">
        <v>4.5999999999999996</v>
      </c>
      <c r="C4" s="2">
        <v>4.2</v>
      </c>
      <c r="D4" s="2">
        <v>3.8</v>
      </c>
      <c r="E4" s="2">
        <v>3.5</v>
      </c>
      <c r="F4" s="2">
        <v>3.3</v>
      </c>
    </row>
    <row r="5" spans="1:6" ht="15.75" customHeight="1" x14ac:dyDescent="0.2">
      <c r="A5" s="1" t="s">
        <v>5</v>
      </c>
      <c r="B5" s="2">
        <v>2.6</v>
      </c>
      <c r="C5" s="2">
        <v>2.6</v>
      </c>
      <c r="D5" s="2">
        <v>2.6</v>
      </c>
      <c r="E5" s="2">
        <v>2.6</v>
      </c>
      <c r="F5" s="2">
        <v>2.6</v>
      </c>
    </row>
    <row r="6" spans="1:6" ht="15.75" customHeight="1" x14ac:dyDescent="0.2">
      <c r="A6" s="1" t="s">
        <v>6</v>
      </c>
      <c r="B6" s="2">
        <v>2.6</v>
      </c>
      <c r="C6" s="2">
        <v>2.5</v>
      </c>
      <c r="D6" s="2">
        <v>2.4</v>
      </c>
      <c r="E6" s="2">
        <v>2.5</v>
      </c>
      <c r="F6" s="2">
        <v>2.2999999999999998</v>
      </c>
    </row>
    <row r="7" spans="1:6" ht="15.75" customHeight="1" x14ac:dyDescent="0.2">
      <c r="A7" s="1" t="s">
        <v>7</v>
      </c>
      <c r="B7" s="2">
        <v>2.2999999999999998</v>
      </c>
      <c r="C7" s="2">
        <v>2.2000000000000002</v>
      </c>
      <c r="D7" s="2">
        <v>2.2000000000000002</v>
      </c>
      <c r="E7" s="2">
        <v>2.2000000000000002</v>
      </c>
      <c r="F7" s="2">
        <v>2.1</v>
      </c>
    </row>
    <row r="8" spans="1:6" ht="15.75" customHeight="1" x14ac:dyDescent="0.2">
      <c r="A8" s="1" t="s">
        <v>8</v>
      </c>
      <c r="B8" s="2">
        <v>2.2999999999999998</v>
      </c>
      <c r="C8" s="2">
        <v>2.2000000000000002</v>
      </c>
      <c r="D8" s="2">
        <v>2.1</v>
      </c>
      <c r="E8" s="2">
        <v>2</v>
      </c>
      <c r="F8" s="2">
        <v>2</v>
      </c>
    </row>
    <row r="9" spans="1:6" ht="15.75" customHeight="1" x14ac:dyDescent="0.2">
      <c r="A9" s="1" t="s">
        <v>9</v>
      </c>
      <c r="B9" s="2">
        <v>1.8</v>
      </c>
      <c r="C9" s="2">
        <v>1.7</v>
      </c>
      <c r="D9" s="2">
        <v>1.7</v>
      </c>
      <c r="E9" s="2">
        <v>1.8</v>
      </c>
      <c r="F9" s="2">
        <v>1.9</v>
      </c>
    </row>
    <row r="10" spans="1:6" ht="15.75" customHeight="1" x14ac:dyDescent="0.2">
      <c r="A10" s="1" t="s">
        <v>10</v>
      </c>
      <c r="B10" s="2">
        <v>1.9</v>
      </c>
      <c r="C10" s="2">
        <v>1.9</v>
      </c>
      <c r="D10" s="2">
        <v>1.9</v>
      </c>
      <c r="E10" s="2">
        <v>1.91</v>
      </c>
      <c r="F10" s="2">
        <v>1.9</v>
      </c>
    </row>
    <row r="11" spans="1:6" ht="15.75" customHeight="1" x14ac:dyDescent="0.2">
      <c r="A11" s="1" t="s">
        <v>11</v>
      </c>
      <c r="B11" s="2">
        <v>1.5</v>
      </c>
      <c r="C11" s="2">
        <v>1.5</v>
      </c>
      <c r="D11" s="2">
        <v>1.5</v>
      </c>
      <c r="E11" s="2">
        <v>1.4</v>
      </c>
      <c r="F11" s="2">
        <v>1.4</v>
      </c>
    </row>
    <row r="12" spans="1:6" ht="15.75" customHeight="1" x14ac:dyDescent="0.2">
      <c r="A12" s="1" t="s">
        <v>12</v>
      </c>
      <c r="B12" s="2">
        <v>1.3</v>
      </c>
      <c r="C12" s="2">
        <v>1.3</v>
      </c>
      <c r="D12" s="2">
        <v>1.2</v>
      </c>
      <c r="E12" s="2">
        <v>1.2</v>
      </c>
      <c r="F12" s="2">
        <v>1.2</v>
      </c>
    </row>
    <row r="13" spans="1:6" ht="15.75" customHeight="1" x14ac:dyDescent="0.2">
      <c r="A13" s="1" t="s">
        <v>13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19" ht="15.75" customHeight="1" x14ac:dyDescent="0.2">
      <c r="A1" s="1" t="s">
        <v>0</v>
      </c>
      <c r="B1" s="4">
        <v>2011</v>
      </c>
      <c r="C1" s="4">
        <v>2012</v>
      </c>
      <c r="D1" s="4">
        <v>2013</v>
      </c>
      <c r="E1" s="4">
        <v>2014</v>
      </c>
      <c r="F1" s="4">
        <v>2015</v>
      </c>
      <c r="H1" s="1"/>
      <c r="I1" s="4">
        <v>2011</v>
      </c>
      <c r="J1" s="4">
        <v>2012</v>
      </c>
      <c r="K1" s="4">
        <v>2013</v>
      </c>
      <c r="L1" s="4">
        <v>2014</v>
      </c>
      <c r="M1" s="4">
        <v>2015</v>
      </c>
      <c r="O1" s="5">
        <v>2011</v>
      </c>
      <c r="P1" s="5">
        <v>2012</v>
      </c>
      <c r="Q1" s="5">
        <v>2013</v>
      </c>
      <c r="R1" s="5">
        <v>2014</v>
      </c>
      <c r="S1" s="5">
        <v>2015</v>
      </c>
    </row>
    <row r="2" spans="1:19" ht="15.75" customHeight="1" x14ac:dyDescent="0.2">
      <c r="A2" s="1" t="s">
        <v>4</v>
      </c>
      <c r="B2" s="4">
        <v>711338</v>
      </c>
      <c r="C2" s="4">
        <v>684780</v>
      </c>
      <c r="D2" s="4">
        <v>639704</v>
      </c>
      <c r="E2" s="4">
        <v>609914</v>
      </c>
      <c r="F2" s="6">
        <v>596024</v>
      </c>
      <c r="H2" s="1" t="s">
        <v>4</v>
      </c>
      <c r="I2" s="4">
        <v>4.5999999999999996</v>
      </c>
      <c r="J2" s="4">
        <v>4.2</v>
      </c>
      <c r="K2" s="4">
        <v>3.8</v>
      </c>
      <c r="L2" s="4">
        <v>3.5</v>
      </c>
      <c r="M2" s="4">
        <v>3.3</v>
      </c>
      <c r="O2" s="8">
        <f t="shared" ref="O2:S2" si="0">(B2/1000)/(I2*0.01)</f>
        <v>15463.86956521739</v>
      </c>
      <c r="P2" s="8">
        <f t="shared" si="0"/>
        <v>16304.285714285712</v>
      </c>
      <c r="Q2" s="8">
        <f t="shared" si="0"/>
        <v>16834.315789473683</v>
      </c>
      <c r="R2" s="8">
        <f t="shared" si="0"/>
        <v>17426.114285714284</v>
      </c>
      <c r="S2" s="8">
        <f t="shared" si="0"/>
        <v>18061.333333333332</v>
      </c>
    </row>
    <row r="3" spans="1:19" ht="15.75" customHeight="1" x14ac:dyDescent="0.2">
      <c r="A3" s="1" t="s">
        <v>10</v>
      </c>
      <c r="B3" s="4">
        <v>137967</v>
      </c>
      <c r="C3" s="4">
        <v>157446</v>
      </c>
      <c r="D3" s="4">
        <v>177848</v>
      </c>
      <c r="E3" s="4">
        <v>199651</v>
      </c>
      <c r="F3" s="6">
        <v>214787</v>
      </c>
      <c r="H3" s="1" t="s">
        <v>10</v>
      </c>
      <c r="I3" s="4">
        <v>1.9</v>
      </c>
      <c r="J3" s="4">
        <v>1.9</v>
      </c>
      <c r="K3" s="4">
        <v>1.9</v>
      </c>
      <c r="L3" s="4">
        <v>1.91</v>
      </c>
      <c r="M3" s="4">
        <v>1.9</v>
      </c>
      <c r="O3" s="8">
        <f t="shared" ref="O3:S3" si="1">(B3/1000)/(I3*0.01)</f>
        <v>7261.4210526315801</v>
      </c>
      <c r="P3" s="8">
        <f t="shared" si="1"/>
        <v>8286.6315789473683</v>
      </c>
      <c r="Q3" s="8">
        <f t="shared" si="1"/>
        <v>9360.4210526315801</v>
      </c>
      <c r="R3" s="8">
        <f t="shared" si="1"/>
        <v>10452.931937172776</v>
      </c>
      <c r="S3" s="8">
        <f t="shared" si="1"/>
        <v>11304.578947368422</v>
      </c>
    </row>
    <row r="4" spans="1:19" ht="15.75" customHeight="1" x14ac:dyDescent="0.2">
      <c r="A4" s="1" t="s">
        <v>1</v>
      </c>
      <c r="B4" s="4">
        <v>48531</v>
      </c>
      <c r="C4" s="4">
        <v>56498</v>
      </c>
      <c r="D4" s="4">
        <v>67020</v>
      </c>
      <c r="E4" s="4">
        <v>80762</v>
      </c>
      <c r="F4" s="6">
        <v>87186</v>
      </c>
      <c r="H4" s="1" t="s">
        <v>1</v>
      </c>
      <c r="I4" s="4">
        <v>7.2</v>
      </c>
      <c r="J4" s="4">
        <v>7.7</v>
      </c>
      <c r="K4" s="4">
        <v>9</v>
      </c>
      <c r="L4" s="4">
        <v>10.7</v>
      </c>
      <c r="M4" s="4">
        <v>13.7</v>
      </c>
      <c r="O4" s="8">
        <f t="shared" ref="O4:S4" si="2">(B4/1000)/(I4*0.01)</f>
        <v>674.04166666666652</v>
      </c>
      <c r="P4" s="8">
        <f t="shared" si="2"/>
        <v>733.74025974025972</v>
      </c>
      <c r="Q4" s="8">
        <f t="shared" si="2"/>
        <v>744.66666666666663</v>
      </c>
      <c r="R4" s="8">
        <f t="shared" si="2"/>
        <v>754.78504672897202</v>
      </c>
      <c r="S4" s="8">
        <f t="shared" si="2"/>
        <v>636.3941605839417</v>
      </c>
    </row>
    <row r="5" spans="1:19" ht="15.75" customHeight="1" x14ac:dyDescent="0.2">
      <c r="A5" s="1" t="s">
        <v>3</v>
      </c>
      <c r="B5" s="4">
        <v>70238</v>
      </c>
      <c r="C5" s="4">
        <v>81469</v>
      </c>
      <c r="D5" s="4">
        <v>88353</v>
      </c>
      <c r="E5" s="4">
        <v>84697</v>
      </c>
      <c r="F5" s="6">
        <v>66421</v>
      </c>
      <c r="H5" s="1" t="s">
        <v>3</v>
      </c>
      <c r="I5" s="4">
        <v>3.7</v>
      </c>
      <c r="J5" s="4">
        <v>4</v>
      </c>
      <c r="K5" s="4">
        <v>4.2</v>
      </c>
      <c r="L5" s="4">
        <v>4.5</v>
      </c>
      <c r="M5" s="4">
        <v>5.4</v>
      </c>
      <c r="O5" s="8">
        <f t="shared" ref="O5:S5" si="3">(B5/1000)/(I5*0.01)</f>
        <v>1898.3243243243242</v>
      </c>
      <c r="P5" s="8">
        <f t="shared" si="3"/>
        <v>2036.7249999999999</v>
      </c>
      <c r="Q5" s="8">
        <f t="shared" si="3"/>
        <v>2103.6428571428569</v>
      </c>
      <c r="R5" s="8">
        <f t="shared" si="3"/>
        <v>1882.1555555555558</v>
      </c>
      <c r="S5" s="8">
        <f t="shared" si="3"/>
        <v>1230.0185185185185</v>
      </c>
    </row>
    <row r="6" spans="1:19" ht="15.75" customHeight="1" x14ac:dyDescent="0.2">
      <c r="A6" s="1" t="s">
        <v>8</v>
      </c>
      <c r="B6" s="4">
        <v>60270</v>
      </c>
      <c r="C6" s="4">
        <v>58496</v>
      </c>
      <c r="D6" s="4">
        <v>56862</v>
      </c>
      <c r="E6" s="4">
        <v>59183</v>
      </c>
      <c r="F6" s="6">
        <v>55460</v>
      </c>
      <c r="H6" s="1" t="s">
        <v>8</v>
      </c>
      <c r="I6" s="4">
        <v>2.2999999999999998</v>
      </c>
      <c r="J6" s="4">
        <v>2.2000000000000002</v>
      </c>
      <c r="K6" s="4">
        <v>2.1</v>
      </c>
      <c r="L6" s="4">
        <v>2</v>
      </c>
      <c r="M6" s="4">
        <v>2</v>
      </c>
      <c r="O6" s="8">
        <f t="shared" ref="O6:S6" si="4">(B6/1000)/(I6*0.01)</f>
        <v>2620.434782608696</v>
      </c>
      <c r="P6" s="8">
        <f t="shared" si="4"/>
        <v>2658.9090909090905</v>
      </c>
      <c r="Q6" s="8">
        <f t="shared" si="4"/>
        <v>2707.7142857142858</v>
      </c>
      <c r="R6" s="8">
        <f t="shared" si="4"/>
        <v>2959.15</v>
      </c>
      <c r="S6" s="8">
        <f t="shared" si="4"/>
        <v>2773</v>
      </c>
    </row>
    <row r="7" spans="1:19" ht="15.75" customHeight="1" x14ac:dyDescent="0.2">
      <c r="A7" s="1" t="s">
        <v>6</v>
      </c>
      <c r="B7" s="4">
        <v>49634</v>
      </c>
      <c r="C7" s="4">
        <v>47217</v>
      </c>
      <c r="D7" s="4">
        <v>47404</v>
      </c>
      <c r="E7" s="4">
        <v>50914</v>
      </c>
      <c r="F7" s="6">
        <v>51257</v>
      </c>
      <c r="H7" s="1" t="s">
        <v>6</v>
      </c>
      <c r="I7" s="4">
        <v>2.6</v>
      </c>
      <c r="J7" s="4">
        <v>2.5</v>
      </c>
      <c r="K7" s="4">
        <v>2.4</v>
      </c>
      <c r="L7" s="4">
        <v>2.5</v>
      </c>
      <c r="M7" s="4">
        <v>2.2999999999999998</v>
      </c>
      <c r="O7" s="8">
        <f t="shared" ref="O7:S7" si="5">(B7/1000)/(I7*0.01)</f>
        <v>1908.9999999999998</v>
      </c>
      <c r="P7" s="8">
        <f t="shared" si="5"/>
        <v>1888.6799999999998</v>
      </c>
      <c r="Q7" s="8">
        <f t="shared" si="5"/>
        <v>1975.1666666666667</v>
      </c>
      <c r="R7" s="8">
        <f t="shared" si="5"/>
        <v>2036.56</v>
      </c>
      <c r="S7" s="8">
        <f t="shared" si="5"/>
        <v>2228.5652173913045</v>
      </c>
    </row>
    <row r="8" spans="1:19" ht="15.75" customHeight="1" x14ac:dyDescent="0.2">
      <c r="A8" s="1" t="s">
        <v>7</v>
      </c>
      <c r="B8" s="4">
        <v>64601</v>
      </c>
      <c r="C8" s="4">
        <v>60035</v>
      </c>
      <c r="D8" s="4">
        <v>62417</v>
      </c>
      <c r="E8" s="4">
        <v>63614</v>
      </c>
      <c r="F8" s="6">
        <v>50860</v>
      </c>
      <c r="H8" s="1" t="s">
        <v>7</v>
      </c>
      <c r="I8" s="4">
        <v>2.2999999999999998</v>
      </c>
      <c r="J8" s="4">
        <v>2.2000000000000002</v>
      </c>
      <c r="K8" s="4">
        <v>2.2000000000000002</v>
      </c>
      <c r="L8" s="4">
        <v>2.2000000000000002</v>
      </c>
      <c r="M8" s="4">
        <v>2.1</v>
      </c>
      <c r="O8" s="8">
        <f t="shared" ref="O8:S8" si="6">(B8/1000)/(I8*0.01)</f>
        <v>2808.7391304347825</v>
      </c>
      <c r="P8" s="8">
        <f t="shared" si="6"/>
        <v>2728.863636363636</v>
      </c>
      <c r="Q8" s="8">
        <f t="shared" si="6"/>
        <v>2837.1363636363635</v>
      </c>
      <c r="R8" s="8">
        <f t="shared" si="6"/>
        <v>2891.545454545454</v>
      </c>
      <c r="S8" s="8">
        <f t="shared" si="6"/>
        <v>2421.9047619047619</v>
      </c>
    </row>
    <row r="9" spans="1:19" ht="15.75" customHeight="1" x14ac:dyDescent="0.2">
      <c r="A9" s="1" t="s">
        <v>13</v>
      </c>
      <c r="B9" s="4">
        <v>60762</v>
      </c>
      <c r="C9" s="4">
        <v>60012</v>
      </c>
      <c r="D9" s="4">
        <v>49024</v>
      </c>
      <c r="E9" s="4">
        <v>45867</v>
      </c>
      <c r="F9" s="6">
        <v>40885</v>
      </c>
      <c r="H9" s="1" t="s">
        <v>13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O9" s="8">
        <f t="shared" ref="O9:S9" si="7">(B9/1000)/(I9*0.01)</f>
        <v>6076.2</v>
      </c>
      <c r="P9" s="8">
        <f t="shared" si="7"/>
        <v>6001.2</v>
      </c>
      <c r="Q9" s="8">
        <f t="shared" si="7"/>
        <v>4902.3999999999996</v>
      </c>
      <c r="R9" s="8">
        <f t="shared" si="7"/>
        <v>4586.7</v>
      </c>
      <c r="S9" s="8">
        <f t="shared" si="7"/>
        <v>4088.4999999999995</v>
      </c>
    </row>
    <row r="10" spans="1:19" ht="15.75" customHeight="1" x14ac:dyDescent="0.2">
      <c r="A10" s="1" t="s">
        <v>12</v>
      </c>
      <c r="B10" s="4">
        <v>48140</v>
      </c>
      <c r="C10" s="4">
        <v>46471</v>
      </c>
      <c r="D10" s="4">
        <v>45931</v>
      </c>
      <c r="E10" s="4">
        <v>46103</v>
      </c>
      <c r="F10" s="6">
        <v>39393</v>
      </c>
      <c r="H10" s="1" t="s">
        <v>12</v>
      </c>
      <c r="I10" s="4">
        <v>1.3</v>
      </c>
      <c r="J10" s="4">
        <v>1.3</v>
      </c>
      <c r="K10" s="4">
        <v>1.2</v>
      </c>
      <c r="L10" s="4">
        <v>1.2</v>
      </c>
      <c r="M10" s="4">
        <v>1.2</v>
      </c>
      <c r="O10" s="8">
        <f t="shared" ref="O10:S10" si="8">(B10/1000)/(I10*0.01)</f>
        <v>3703.0769230769229</v>
      </c>
      <c r="P10" s="8">
        <f t="shared" si="8"/>
        <v>3574.6923076923072</v>
      </c>
      <c r="Q10" s="8">
        <f t="shared" si="8"/>
        <v>3827.583333333333</v>
      </c>
      <c r="R10" s="8">
        <f t="shared" si="8"/>
        <v>3841.9166666666665</v>
      </c>
      <c r="S10" s="8">
        <f t="shared" si="8"/>
        <v>3282.75</v>
      </c>
    </row>
    <row r="11" spans="1:19" ht="15.75" customHeight="1" x14ac:dyDescent="0.2">
      <c r="A11" s="1" t="s">
        <v>5</v>
      </c>
      <c r="B11" s="4">
        <v>30992</v>
      </c>
      <c r="C11" s="4">
        <v>31952</v>
      </c>
      <c r="D11" s="4">
        <v>34354</v>
      </c>
      <c r="E11" s="4">
        <v>37286</v>
      </c>
      <c r="F11" s="6">
        <v>36435</v>
      </c>
      <c r="H11" s="1" t="s">
        <v>5</v>
      </c>
      <c r="I11" s="4">
        <v>2.6</v>
      </c>
      <c r="J11" s="4">
        <v>2.6</v>
      </c>
      <c r="K11" s="4">
        <v>2.6</v>
      </c>
      <c r="L11" s="4">
        <v>2.6</v>
      </c>
      <c r="M11" s="4">
        <v>2.6</v>
      </c>
      <c r="O11" s="8">
        <f t="shared" ref="O11:S11" si="9">(B11/1000)/(I11*0.01)</f>
        <v>1192</v>
      </c>
      <c r="P11" s="8">
        <f t="shared" si="9"/>
        <v>1228.9230769230769</v>
      </c>
      <c r="Q11" s="8">
        <f t="shared" si="9"/>
        <v>1321.3076923076922</v>
      </c>
      <c r="R11" s="8">
        <f t="shared" si="9"/>
        <v>1434.0769230769231</v>
      </c>
      <c r="S11" s="8">
        <f t="shared" si="9"/>
        <v>1401.3461538461538</v>
      </c>
    </row>
    <row r="12" spans="1:19" ht="15.75" customHeight="1" x14ac:dyDescent="0.2">
      <c r="A12" s="1" t="s">
        <v>11</v>
      </c>
      <c r="B12" s="4">
        <v>36936</v>
      </c>
      <c r="C12" s="4">
        <v>33987</v>
      </c>
      <c r="D12" s="4">
        <v>32875</v>
      </c>
      <c r="E12" s="4">
        <v>32660</v>
      </c>
      <c r="F12" s="6">
        <v>24584</v>
      </c>
      <c r="H12" s="1" t="s">
        <v>11</v>
      </c>
      <c r="I12" s="4">
        <v>1.5</v>
      </c>
      <c r="J12" s="4">
        <v>1.5</v>
      </c>
      <c r="K12" s="4">
        <v>1.5</v>
      </c>
      <c r="L12" s="4">
        <v>1.4</v>
      </c>
      <c r="M12" s="4">
        <v>1.4</v>
      </c>
      <c r="O12" s="8">
        <f t="shared" ref="O12:S12" si="10">(B12/1000)/(I12*0.01)</f>
        <v>2462.4</v>
      </c>
      <c r="P12" s="8">
        <f t="shared" si="10"/>
        <v>2265.8000000000002</v>
      </c>
      <c r="Q12" s="8">
        <f t="shared" si="10"/>
        <v>2191.666666666667</v>
      </c>
      <c r="R12" s="8">
        <f t="shared" si="10"/>
        <v>2332.8571428571427</v>
      </c>
      <c r="S12" s="8">
        <f t="shared" si="10"/>
        <v>1756.0000000000002</v>
      </c>
    </row>
    <row r="13" spans="1:19" ht="15.75" customHeight="1" x14ac:dyDescent="0.2">
      <c r="A13" s="1" t="s">
        <v>9</v>
      </c>
      <c r="B13" s="4">
        <v>26597</v>
      </c>
      <c r="C13" s="4">
        <v>26217</v>
      </c>
      <c r="D13" s="4">
        <v>24825</v>
      </c>
      <c r="E13" s="4">
        <v>25784</v>
      </c>
      <c r="F13" s="6">
        <v>23588</v>
      </c>
      <c r="H13" s="1" t="s">
        <v>9</v>
      </c>
      <c r="I13" s="4">
        <v>1.8</v>
      </c>
      <c r="J13" s="4">
        <v>1.7</v>
      </c>
      <c r="K13" s="4">
        <v>1.7</v>
      </c>
      <c r="L13" s="4">
        <v>1.8</v>
      </c>
      <c r="M13" s="4">
        <v>1.9</v>
      </c>
      <c r="O13" s="8">
        <f t="shared" ref="O13:S13" si="11">(B13/1000)/(I13*0.01)</f>
        <v>1477.6111111111111</v>
      </c>
      <c r="P13" s="8">
        <f t="shared" si="11"/>
        <v>1542.1764705882351</v>
      </c>
      <c r="Q13" s="8">
        <f t="shared" si="11"/>
        <v>1460.2941176470588</v>
      </c>
      <c r="R13" s="8">
        <f t="shared" si="11"/>
        <v>1432.4444444444441</v>
      </c>
      <c r="S13" s="8">
        <f t="shared" si="11"/>
        <v>1241.4736842105265</v>
      </c>
    </row>
    <row r="14" spans="1:19" ht="15.75" customHeight="1" x14ac:dyDescent="0.2">
      <c r="A14" s="1"/>
      <c r="B14" s="15" t="s">
        <v>16</v>
      </c>
      <c r="C14" s="16"/>
      <c r="D14" s="16"/>
      <c r="E14" s="16"/>
      <c r="F14" s="17"/>
      <c r="H14" s="1"/>
      <c r="I14" s="15" t="s">
        <v>17</v>
      </c>
      <c r="J14" s="16"/>
      <c r="K14" s="16"/>
      <c r="L14" s="16"/>
      <c r="M14" s="17"/>
      <c r="O14" s="18" t="s">
        <v>18</v>
      </c>
      <c r="P14" s="16"/>
      <c r="Q14" s="16"/>
      <c r="R14" s="16"/>
      <c r="S14" s="17"/>
    </row>
  </sheetData>
  <mergeCells count="3">
    <mergeCell ref="B14:F14"/>
    <mergeCell ref="I14:M14"/>
    <mergeCell ref="O14:S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6" ht="15.75" customHeight="1" x14ac:dyDescent="0.2">
      <c r="A1" s="1" t="s">
        <v>0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</row>
    <row r="2" spans="1:6" ht="15.75" customHeight="1" x14ac:dyDescent="0.2">
      <c r="A2" s="1" t="s">
        <v>1</v>
      </c>
      <c r="B2" s="2">
        <v>1710</v>
      </c>
      <c r="C2" s="2">
        <v>1935</v>
      </c>
      <c r="D2" s="2">
        <v>2234</v>
      </c>
      <c r="E2" s="2">
        <v>2625</v>
      </c>
      <c r="F2" s="2">
        <v>2778</v>
      </c>
    </row>
    <row r="3" spans="1:6" ht="15.75" customHeight="1" x14ac:dyDescent="0.2">
      <c r="A3" s="1" t="s">
        <v>4</v>
      </c>
      <c r="B3" s="2">
        <v>2279</v>
      </c>
      <c r="C3" s="2">
        <v>2178</v>
      </c>
      <c r="D3" s="2">
        <v>2020</v>
      </c>
      <c r="E3" s="2">
        <v>1912</v>
      </c>
      <c r="F3" s="2">
        <v>1854</v>
      </c>
    </row>
    <row r="4" spans="1:6" ht="15.75" customHeight="1" x14ac:dyDescent="0.2">
      <c r="A4" s="1" t="s">
        <v>9</v>
      </c>
      <c r="B4" s="2">
        <v>1181</v>
      </c>
      <c r="C4" s="2">
        <v>1144</v>
      </c>
      <c r="D4" s="2">
        <v>1066</v>
      </c>
      <c r="E4" s="2">
        <v>1091</v>
      </c>
      <c r="F4" s="2">
        <v>982</v>
      </c>
    </row>
    <row r="5" spans="1:6" ht="15.75" customHeight="1" x14ac:dyDescent="0.2">
      <c r="A5" s="1" t="s">
        <v>8</v>
      </c>
      <c r="B5" s="2">
        <v>952</v>
      </c>
      <c r="C5" s="2">
        <v>918</v>
      </c>
      <c r="D5" s="2">
        <v>887</v>
      </c>
      <c r="E5" s="2">
        <v>917</v>
      </c>
      <c r="F5" s="2">
        <v>854</v>
      </c>
    </row>
    <row r="6" spans="1:6" ht="15.75" customHeight="1" x14ac:dyDescent="0.2">
      <c r="A6" s="1" t="s">
        <v>7</v>
      </c>
      <c r="B6" s="2">
        <v>1024</v>
      </c>
      <c r="C6" s="2">
        <v>947</v>
      </c>
      <c r="D6" s="2">
        <v>981</v>
      </c>
      <c r="E6" s="2">
        <v>995</v>
      </c>
      <c r="F6" s="2">
        <v>792</v>
      </c>
    </row>
    <row r="7" spans="1:6" ht="15.75" customHeight="1" x14ac:dyDescent="0.2">
      <c r="A7" s="1" t="s">
        <v>5</v>
      </c>
      <c r="B7" s="2">
        <v>623</v>
      </c>
      <c r="C7" s="2">
        <v>639</v>
      </c>
      <c r="D7" s="2">
        <v>684</v>
      </c>
      <c r="E7" s="2">
        <v>739</v>
      </c>
      <c r="F7" s="2">
        <v>720</v>
      </c>
    </row>
    <row r="8" spans="1:6" ht="15.75" customHeight="1" x14ac:dyDescent="0.2">
      <c r="A8" s="1" t="s">
        <v>12</v>
      </c>
      <c r="B8" s="2">
        <v>599</v>
      </c>
      <c r="C8" s="2">
        <v>577</v>
      </c>
      <c r="D8" s="2">
        <v>569</v>
      </c>
      <c r="E8" s="2">
        <v>568</v>
      </c>
      <c r="F8" s="2">
        <v>482</v>
      </c>
    </row>
    <row r="9" spans="1:6" ht="15.75" customHeight="1" x14ac:dyDescent="0.2">
      <c r="A9" s="1" t="s">
        <v>3</v>
      </c>
      <c r="B9" s="2">
        <v>491</v>
      </c>
      <c r="C9" s="2">
        <v>569</v>
      </c>
      <c r="D9" s="2">
        <v>615</v>
      </c>
      <c r="E9" s="2">
        <v>579</v>
      </c>
      <c r="F9" s="2">
        <v>454</v>
      </c>
    </row>
    <row r="10" spans="1:6" ht="15.75" customHeight="1" x14ac:dyDescent="0.2">
      <c r="A10" s="1" t="s">
        <v>13</v>
      </c>
      <c r="B10" s="2">
        <v>475</v>
      </c>
      <c r="C10" s="2">
        <v>470</v>
      </c>
      <c r="D10" s="2">
        <v>385</v>
      </c>
      <c r="E10" s="2">
        <v>361</v>
      </c>
      <c r="F10" s="2">
        <v>323</v>
      </c>
    </row>
    <row r="11" spans="1:6" ht="15.75" customHeight="1" x14ac:dyDescent="0.2">
      <c r="A11" s="1" t="s">
        <v>10</v>
      </c>
      <c r="B11" s="2">
        <v>102</v>
      </c>
      <c r="C11" s="2">
        <v>116</v>
      </c>
      <c r="D11" s="2">
        <v>131</v>
      </c>
      <c r="E11" s="2">
        <v>146</v>
      </c>
      <c r="F11" s="2">
        <v>156</v>
      </c>
    </row>
    <row r="12" spans="1:6" ht="15.75" customHeight="1" x14ac:dyDescent="0.2">
      <c r="A12" s="1" t="s">
        <v>11</v>
      </c>
      <c r="B12" s="2">
        <v>187</v>
      </c>
      <c r="C12" s="2">
        <v>171</v>
      </c>
      <c r="D12" s="2">
        <v>164</v>
      </c>
      <c r="E12" s="2">
        <v>161</v>
      </c>
      <c r="F12" s="2">
        <v>120</v>
      </c>
    </row>
    <row r="13" spans="1:6" ht="15.75" customHeight="1" x14ac:dyDescent="0.2">
      <c r="A13" s="1" t="s">
        <v>6</v>
      </c>
      <c r="B13" s="2">
        <v>40.799999999999997</v>
      </c>
      <c r="C13" s="2">
        <v>38</v>
      </c>
      <c r="D13" s="2">
        <v>37.6</v>
      </c>
      <c r="E13" s="2">
        <v>39.9</v>
      </c>
      <c r="F13" s="2">
        <v>39.700000000000003</v>
      </c>
    </row>
    <row r="14" spans="1:6" ht="15.75" customHeight="1" x14ac:dyDescent="0.2">
      <c r="A14" s="11"/>
      <c r="B14" s="11"/>
      <c r="C14" s="11"/>
      <c r="D14" s="11"/>
      <c r="E14" s="11"/>
      <c r="F14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20" ht="15.75" customHeight="1" x14ac:dyDescent="0.2">
      <c r="A1" s="1" t="s">
        <v>0</v>
      </c>
      <c r="B1" s="7">
        <v>2011</v>
      </c>
      <c r="C1" s="7">
        <v>2012</v>
      </c>
      <c r="D1" s="7">
        <v>2013</v>
      </c>
      <c r="E1" s="7">
        <v>2014</v>
      </c>
      <c r="F1" s="7">
        <v>2015</v>
      </c>
      <c r="H1" s="7" t="s">
        <v>0</v>
      </c>
      <c r="I1" s="7">
        <v>2011</v>
      </c>
      <c r="J1" s="7">
        <v>2012</v>
      </c>
      <c r="K1" s="7">
        <v>2013</v>
      </c>
      <c r="L1" s="7">
        <v>2014</v>
      </c>
      <c r="M1" s="7">
        <v>2015</v>
      </c>
      <c r="P1" s="5">
        <v>2011</v>
      </c>
      <c r="Q1" s="5">
        <v>2012</v>
      </c>
      <c r="R1" s="5">
        <v>2013</v>
      </c>
      <c r="S1" s="5">
        <v>2014</v>
      </c>
      <c r="T1" s="5">
        <v>2015</v>
      </c>
    </row>
    <row r="2" spans="1:20" x14ac:dyDescent="0.25">
      <c r="A2" s="1" t="s">
        <v>9</v>
      </c>
      <c r="B2" s="4">
        <v>1181</v>
      </c>
      <c r="C2" s="4">
        <v>1144</v>
      </c>
      <c r="D2" s="4">
        <v>1066</v>
      </c>
      <c r="E2" s="4">
        <v>1091</v>
      </c>
      <c r="F2" s="4">
        <v>982</v>
      </c>
      <c r="H2" s="9" t="s">
        <v>9</v>
      </c>
      <c r="I2" s="10">
        <v>22340024</v>
      </c>
      <c r="J2" s="10">
        <v>22728254</v>
      </c>
      <c r="K2" s="10">
        <v>23117353</v>
      </c>
      <c r="L2" s="10">
        <v>23464086</v>
      </c>
      <c r="M2" s="10">
        <v>23781169</v>
      </c>
      <c r="P2" s="12">
        <f>VLOOKUP($H2,totalgdp!$A$1:$S$13,15,FALSE)/I2 * 1000000000</f>
        <v>66141.87662068363</v>
      </c>
      <c r="Q2" s="12">
        <f>VLOOKUP($H2,totalgdp!$A$1:$S$13,16,FALSE)/J2 * 1000000000</f>
        <v>67852.835091874425</v>
      </c>
      <c r="R2" s="12">
        <f>VLOOKUP($H2,totalgdp!$A$1:$S$13,17,FALSE)/K2 * 1000000000</f>
        <v>63168.742444130985</v>
      </c>
      <c r="S2" s="12">
        <f>VLOOKUP($H2,totalgdp!$A$1:$S$13,18,FALSE)/L2 * 1000000000</f>
        <v>61048.380254165626</v>
      </c>
      <c r="T2" s="12">
        <f>VLOOKUP($H2,totalgdp!$A$1:$S$13,19,FALSE)/M2 * 1000000000</f>
        <v>52204.064661856049</v>
      </c>
    </row>
    <row r="3" spans="1:20" x14ac:dyDescent="0.25">
      <c r="A3" s="1" t="s">
        <v>11</v>
      </c>
      <c r="B3" s="4">
        <v>187</v>
      </c>
      <c r="C3" s="4">
        <v>171</v>
      </c>
      <c r="D3" s="4">
        <v>164</v>
      </c>
      <c r="E3" s="4">
        <v>161</v>
      </c>
      <c r="F3" s="4">
        <v>120</v>
      </c>
      <c r="H3" s="9" t="s">
        <v>11</v>
      </c>
      <c r="I3" s="10">
        <v>200517584</v>
      </c>
      <c r="J3" s="10">
        <v>202401584</v>
      </c>
      <c r="K3" s="10">
        <v>204259377</v>
      </c>
      <c r="L3" s="10">
        <v>206077898</v>
      </c>
      <c r="M3" s="10">
        <v>207847528</v>
      </c>
      <c r="P3" s="12">
        <f>VLOOKUP($H3,totalgdp!$A$1:$S$13,15,FALSE)/I3 * 1000000000</f>
        <v>12280.219773643394</v>
      </c>
      <c r="Q3" s="12">
        <f>VLOOKUP($H3,totalgdp!$A$1:$S$13,16,FALSE)/J3 * 1000000000</f>
        <v>11194.576421892034</v>
      </c>
      <c r="R3" s="12">
        <f>VLOOKUP($H3,totalgdp!$A$1:$S$13,17,FALSE)/K3 * 1000000000</f>
        <v>10729.821557551637</v>
      </c>
      <c r="S3" s="12">
        <f>VLOOKUP($H3,totalgdp!$A$1:$S$13,18,FALSE)/L3 * 1000000000</f>
        <v>11320.268527084563</v>
      </c>
      <c r="T3" s="12">
        <f>VLOOKUP($H3,totalgdp!$A$1:$S$13,19,FALSE)/M3 * 1000000000</f>
        <v>8448.5007683132044</v>
      </c>
    </row>
    <row r="4" spans="1:20" x14ac:dyDescent="0.25">
      <c r="A4" s="1" t="s">
        <v>10</v>
      </c>
      <c r="B4" s="4">
        <v>102</v>
      </c>
      <c r="C4" s="4">
        <v>116</v>
      </c>
      <c r="D4" s="4">
        <v>131</v>
      </c>
      <c r="E4" s="4">
        <v>146</v>
      </c>
      <c r="F4" s="4">
        <v>156</v>
      </c>
      <c r="H4" s="9" t="s">
        <v>10</v>
      </c>
      <c r="I4" s="10">
        <v>1344130000</v>
      </c>
      <c r="J4" s="10">
        <v>1350695000</v>
      </c>
      <c r="K4" s="10">
        <v>1357380000</v>
      </c>
      <c r="L4" s="10">
        <v>1364270000</v>
      </c>
      <c r="M4" s="10">
        <v>1371220000</v>
      </c>
      <c r="P4" s="12">
        <f>VLOOKUP($H4,totalgdp!$A$1:$S$13,15,FALSE)/I4 * 1000000000</f>
        <v>5402.3204992311612</v>
      </c>
      <c r="Q4" s="12">
        <f>VLOOKUP($H4,totalgdp!$A$1:$S$13,16,FALSE)/J4 * 1000000000</f>
        <v>6135.087180264507</v>
      </c>
      <c r="R4" s="12">
        <f>VLOOKUP($H4,totalgdp!$A$1:$S$13,17,FALSE)/K4 * 1000000000</f>
        <v>6895.9473785023947</v>
      </c>
      <c r="S4" s="12">
        <f>VLOOKUP($H4,totalgdp!$A$1:$S$13,18,FALSE)/L4 * 1000000000</f>
        <v>7661.9231802889281</v>
      </c>
      <c r="T4" s="12">
        <f>VLOOKUP($H4,totalgdp!$A$1:$S$13,19,FALSE)/M4 * 1000000000</f>
        <v>8244.1759508820032</v>
      </c>
    </row>
    <row r="5" spans="1:20" x14ac:dyDescent="0.25">
      <c r="A5" s="1" t="s">
        <v>7</v>
      </c>
      <c r="B5" s="4">
        <v>1024</v>
      </c>
      <c r="C5" s="4">
        <v>947</v>
      </c>
      <c r="D5" s="4">
        <v>981</v>
      </c>
      <c r="E5" s="4">
        <v>995</v>
      </c>
      <c r="F5" s="4">
        <v>792</v>
      </c>
      <c r="H5" s="9" t="s">
        <v>7</v>
      </c>
      <c r="I5" s="10">
        <v>65342776</v>
      </c>
      <c r="J5" s="10">
        <v>65659790</v>
      </c>
      <c r="K5" s="10">
        <v>65972097</v>
      </c>
      <c r="L5" s="10">
        <v>66495940</v>
      </c>
      <c r="M5" s="10">
        <v>66808385</v>
      </c>
      <c r="P5" s="12">
        <f>VLOOKUP($H5,totalgdp!$A$1:$S$13,15,FALSE)/I5 * 1000000000</f>
        <v>42984.692453757743</v>
      </c>
      <c r="Q5" s="12">
        <f>VLOOKUP($H5,totalgdp!$A$1:$S$13,16,FALSE)/J5 * 1000000000</f>
        <v>41560.651296076889</v>
      </c>
      <c r="R5" s="12">
        <f>VLOOKUP($H5,totalgdp!$A$1:$S$13,17,FALSE)/K5 * 1000000000</f>
        <v>43005.095982266015</v>
      </c>
      <c r="S5" s="12">
        <f>VLOOKUP($H5,totalgdp!$A$1:$S$13,18,FALSE)/L5 * 1000000000</f>
        <v>43484.541380202369</v>
      </c>
      <c r="T5" s="12">
        <f>VLOOKUP($H5,totalgdp!$A$1:$S$13,19,FALSE)/M5 * 1000000000</f>
        <v>36251.508877287808</v>
      </c>
    </row>
    <row r="6" spans="1:20" x14ac:dyDescent="0.25">
      <c r="A6" s="1" t="s">
        <v>12</v>
      </c>
      <c r="B6" s="4">
        <v>599</v>
      </c>
      <c r="C6" s="4">
        <v>577</v>
      </c>
      <c r="D6" s="4">
        <v>569</v>
      </c>
      <c r="E6" s="4">
        <v>568</v>
      </c>
      <c r="F6" s="4">
        <v>482</v>
      </c>
      <c r="H6" s="9" t="s">
        <v>12</v>
      </c>
      <c r="I6" s="10">
        <v>81797673</v>
      </c>
      <c r="J6" s="10">
        <v>80425823</v>
      </c>
      <c r="K6" s="10">
        <v>82132753</v>
      </c>
      <c r="L6" s="10">
        <v>80982500</v>
      </c>
      <c r="M6" s="10">
        <v>81413145</v>
      </c>
      <c r="P6" s="12">
        <f>VLOOKUP($H6,totalgdp!$A$1:$S$13,15,FALSE)/I6 * 1000000000</f>
        <v>45271.176883930704</v>
      </c>
      <c r="Q6" s="12">
        <f>VLOOKUP($H6,totalgdp!$A$1:$S$13,16,FALSE)/J6 * 1000000000</f>
        <v>44447.071529405519</v>
      </c>
      <c r="R6" s="12">
        <f>VLOOKUP($H6,totalgdp!$A$1:$S$13,17,FALSE)/K6 * 1000000000</f>
        <v>46602.399085944839</v>
      </c>
      <c r="S6" s="12">
        <f>VLOOKUP($H6,totalgdp!$A$1:$S$13,18,FALSE)/L6 * 1000000000</f>
        <v>47441.319626668308</v>
      </c>
      <c r="T6" s="12">
        <f>VLOOKUP($H6,totalgdp!$A$1:$S$13,19,FALSE)/M6 * 1000000000</f>
        <v>40322.112602332214</v>
      </c>
    </row>
    <row r="7" spans="1:20" x14ac:dyDescent="0.25">
      <c r="A7" s="1" t="s">
        <v>6</v>
      </c>
      <c r="B7" s="4">
        <v>40.799999999999997</v>
      </c>
      <c r="C7" s="4">
        <v>38</v>
      </c>
      <c r="D7" s="4">
        <v>37.6</v>
      </c>
      <c r="E7" s="4">
        <v>39.9</v>
      </c>
      <c r="F7" s="4">
        <v>39.700000000000003</v>
      </c>
      <c r="H7" s="9" t="s">
        <v>6</v>
      </c>
      <c r="I7" s="10">
        <v>1247446011</v>
      </c>
      <c r="J7" s="10">
        <v>1263589639</v>
      </c>
      <c r="K7" s="10">
        <v>1279498874</v>
      </c>
      <c r="L7" s="10">
        <v>1295291543</v>
      </c>
      <c r="M7" s="10">
        <v>1311050527</v>
      </c>
      <c r="P7" s="12">
        <f>VLOOKUP($H7,totalgdp!$A$1:$S$13,15,FALSE)/I7 * 1000000000</f>
        <v>1530.3267501490288</v>
      </c>
      <c r="Q7" s="12">
        <f>VLOOKUP($H7,totalgdp!$A$1:$S$13,16,FALSE)/J7 * 1000000000</f>
        <v>1494.6941172251886</v>
      </c>
      <c r="R7" s="12">
        <f>VLOOKUP($H7,totalgdp!$A$1:$S$13,17,FALSE)/K7 * 1000000000</f>
        <v>1543.7033254213452</v>
      </c>
      <c r="S7" s="12">
        <f>VLOOKUP($H7,totalgdp!$A$1:$S$13,18,FALSE)/L7 * 1000000000</f>
        <v>1572.2792378333315</v>
      </c>
      <c r="T7" s="12">
        <f>VLOOKUP($H7,totalgdp!$A$1:$S$13,19,FALSE)/M7 * 1000000000</f>
        <v>1699.8316781053431</v>
      </c>
    </row>
    <row r="8" spans="1:20" x14ac:dyDescent="0.25">
      <c r="A8" s="1" t="s">
        <v>13</v>
      </c>
      <c r="B8" s="4">
        <v>475</v>
      </c>
      <c r="C8" s="4">
        <v>470</v>
      </c>
      <c r="D8" s="4">
        <v>385</v>
      </c>
      <c r="E8" s="4">
        <v>361</v>
      </c>
      <c r="F8" s="4">
        <v>323</v>
      </c>
      <c r="H8" s="9" t="s">
        <v>13</v>
      </c>
      <c r="I8" s="10">
        <v>127817277</v>
      </c>
      <c r="J8" s="10">
        <v>127561489</v>
      </c>
      <c r="K8" s="10">
        <v>127338621</v>
      </c>
      <c r="L8" s="10">
        <v>127131800</v>
      </c>
      <c r="M8" s="10">
        <v>126958472</v>
      </c>
      <c r="P8" s="12">
        <f>VLOOKUP($H8,totalgdp!$A$1:$S$13,15,FALSE)/I8 * 1000000000</f>
        <v>47538.174358072109</v>
      </c>
      <c r="Q8" s="12">
        <f>VLOOKUP($H8,totalgdp!$A$1:$S$13,16,FALSE)/J8 * 1000000000</f>
        <v>47045.546795083275</v>
      </c>
      <c r="R8" s="12">
        <f>VLOOKUP($H8,totalgdp!$A$1:$S$13,17,FALSE)/K8 * 1000000000</f>
        <v>38498.924847003014</v>
      </c>
      <c r="S8" s="12">
        <f>VLOOKUP($H8,totalgdp!$A$1:$S$13,18,FALSE)/L8 * 1000000000</f>
        <v>36078.306135836981</v>
      </c>
      <c r="T8" s="12">
        <f>VLOOKUP($H8,totalgdp!$A$1:$S$13,19,FALSE)/M8 * 1000000000</f>
        <v>32203.443658332624</v>
      </c>
    </row>
    <row r="9" spans="1:20" x14ac:dyDescent="0.25">
      <c r="A9" s="1" t="s">
        <v>3</v>
      </c>
      <c r="B9" s="4">
        <v>491</v>
      </c>
      <c r="C9" s="4">
        <v>569</v>
      </c>
      <c r="D9" s="4">
        <v>615</v>
      </c>
      <c r="E9" s="4">
        <v>579</v>
      </c>
      <c r="F9" s="4">
        <v>454</v>
      </c>
      <c r="H9" s="9" t="s">
        <v>3</v>
      </c>
      <c r="I9" s="10">
        <v>142960868</v>
      </c>
      <c r="J9" s="10">
        <v>143201676</v>
      </c>
      <c r="K9" s="10">
        <v>143506911</v>
      </c>
      <c r="L9" s="10">
        <v>143819569</v>
      </c>
      <c r="M9" s="10">
        <v>144096812</v>
      </c>
      <c r="P9" s="12">
        <f>VLOOKUP($H9,totalgdp!$A$1:$S$13,15,FALSE)/I9 * 1000000000</f>
        <v>13278.628976457559</v>
      </c>
      <c r="Q9" s="12">
        <f>VLOOKUP($H9,totalgdp!$A$1:$S$13,16,FALSE)/J9 * 1000000000</f>
        <v>14222.773482064553</v>
      </c>
      <c r="R9" s="12">
        <f>VLOOKUP($H9,totalgdp!$A$1:$S$13,17,FALSE)/K9 * 1000000000</f>
        <v>14658.826132372515</v>
      </c>
      <c r="S9" s="12">
        <f>VLOOKUP($H9,totalgdp!$A$1:$S$13,18,FALSE)/L9 * 1000000000</f>
        <v>13086.922514387148</v>
      </c>
      <c r="T9" s="12">
        <f>VLOOKUP($H9,totalgdp!$A$1:$S$13,19,FALSE)/M9 * 1000000000</f>
        <v>8536.0564293297375</v>
      </c>
    </row>
    <row r="10" spans="1:20" x14ac:dyDescent="0.25">
      <c r="A10" s="1" t="s">
        <v>1</v>
      </c>
      <c r="B10" s="4">
        <v>1710</v>
      </c>
      <c r="C10" s="4">
        <v>1935</v>
      </c>
      <c r="D10" s="4">
        <v>2234</v>
      </c>
      <c r="E10" s="4">
        <v>2625</v>
      </c>
      <c r="F10" s="4">
        <v>2778</v>
      </c>
      <c r="H10" s="9" t="s">
        <v>1</v>
      </c>
      <c r="I10" s="10">
        <v>28788438</v>
      </c>
      <c r="J10" s="10">
        <v>29496047</v>
      </c>
      <c r="K10" s="10">
        <v>30201051</v>
      </c>
      <c r="L10" s="10">
        <v>30886545</v>
      </c>
      <c r="M10" s="10">
        <v>31540372</v>
      </c>
      <c r="P10" s="12">
        <f>VLOOKUP($H10,totalgdp!$A$1:$S$13,15,FALSE)/I10 * 1000000000</f>
        <v>23413.624131558179</v>
      </c>
      <c r="Q10" s="12">
        <f>VLOOKUP($H10,totalgdp!$A$1:$S$13,16,FALSE)/J10 * 1000000000</f>
        <v>24875.884546165111</v>
      </c>
      <c r="R10" s="12">
        <f>VLOOKUP($H10,totalgdp!$A$1:$S$13,17,FALSE)/K10 * 1000000000</f>
        <v>24656.978549079853</v>
      </c>
      <c r="S10" s="12">
        <f>VLOOKUP($H10,totalgdp!$A$1:$S$13,18,FALSE)/L10 * 1000000000</f>
        <v>24437.341461434811</v>
      </c>
      <c r="T10" s="12">
        <f>VLOOKUP($H10,totalgdp!$A$1:$S$13,19,FALSE)/M10 * 1000000000</f>
        <v>20177.129191245484</v>
      </c>
    </row>
    <row r="11" spans="1:20" x14ac:dyDescent="0.25">
      <c r="A11" s="1" t="s">
        <v>5</v>
      </c>
      <c r="B11" s="4">
        <v>623</v>
      </c>
      <c r="C11" s="4">
        <v>639</v>
      </c>
      <c r="D11" s="4">
        <v>684</v>
      </c>
      <c r="E11" s="4">
        <v>739</v>
      </c>
      <c r="F11" s="4">
        <v>720</v>
      </c>
      <c r="H11" s="9" t="s">
        <v>5</v>
      </c>
      <c r="I11" s="10">
        <v>49779440</v>
      </c>
      <c r="J11" s="10">
        <v>50004441</v>
      </c>
      <c r="K11" s="10">
        <v>50219669</v>
      </c>
      <c r="L11" s="10">
        <v>50423955</v>
      </c>
      <c r="M11" s="10">
        <v>50617045</v>
      </c>
      <c r="P11" s="12">
        <f>VLOOKUP($H11,totalgdp!$A$1:$S$13,15,FALSE)/I11 * 1000000000</f>
        <v>23945.628958461566</v>
      </c>
      <c r="Q11" s="12">
        <f>VLOOKUP($H11,totalgdp!$A$1:$S$13,16,FALSE)/J11 * 1000000000</f>
        <v>24576.278673389766</v>
      </c>
      <c r="R11" s="12">
        <f>VLOOKUP($H11,totalgdp!$A$1:$S$13,17,FALSE)/K11 * 1000000000</f>
        <v>26310.561551245832</v>
      </c>
      <c r="S11" s="12">
        <f>VLOOKUP($H11,totalgdp!$A$1:$S$13,18,FALSE)/L11 * 1000000000</f>
        <v>28440.38955446718</v>
      </c>
      <c r="T11" s="12">
        <f>VLOOKUP($H11,totalgdp!$A$1:$S$13,19,FALSE)/M11 * 1000000000</f>
        <v>27685.262026776825</v>
      </c>
    </row>
    <row r="12" spans="1:20" x14ac:dyDescent="0.25">
      <c r="A12" s="1" t="s">
        <v>8</v>
      </c>
      <c r="B12" s="4">
        <v>952</v>
      </c>
      <c r="C12" s="4">
        <v>918</v>
      </c>
      <c r="D12" s="4">
        <v>887</v>
      </c>
      <c r="E12" s="4">
        <v>917</v>
      </c>
      <c r="F12" s="4">
        <v>854</v>
      </c>
      <c r="H12" s="9" t="s">
        <v>8</v>
      </c>
      <c r="I12" s="10">
        <v>63258918</v>
      </c>
      <c r="J12" s="10">
        <v>63700300</v>
      </c>
      <c r="K12" s="10">
        <v>64128226</v>
      </c>
      <c r="L12" s="10">
        <v>64613160</v>
      </c>
      <c r="M12" s="10">
        <v>65138232</v>
      </c>
      <c r="P12" s="12">
        <f>VLOOKUP($H12,totalgdp!$A$1:$S$13,15,FALSE)/I12 * 1000000000</f>
        <v>41423.958320132762</v>
      </c>
      <c r="Q12" s="12">
        <f>VLOOKUP($H12,totalgdp!$A$1:$S$13,16,FALSE)/J12 * 1000000000</f>
        <v>41740.919444792104</v>
      </c>
      <c r="R12" s="12">
        <f>VLOOKUP($H12,totalgdp!$A$1:$S$13,17,FALSE)/K12 * 1000000000</f>
        <v>42223.439733297564</v>
      </c>
      <c r="S12" s="12">
        <f>VLOOKUP($H12,totalgdp!$A$1:$S$13,18,FALSE)/L12 * 1000000000</f>
        <v>45797.945805467498</v>
      </c>
      <c r="T12" s="12">
        <f>VLOOKUP($H12,totalgdp!$A$1:$S$13,19,FALSE)/M12 * 1000000000</f>
        <v>42571.004997495169</v>
      </c>
    </row>
    <row r="13" spans="1:20" x14ac:dyDescent="0.25">
      <c r="A13" s="1" t="s">
        <v>4</v>
      </c>
      <c r="B13" s="4">
        <v>2279</v>
      </c>
      <c r="C13" s="4">
        <v>2178</v>
      </c>
      <c r="D13" s="4">
        <v>2020</v>
      </c>
      <c r="E13" s="4">
        <v>1912</v>
      </c>
      <c r="F13" s="4">
        <v>1854</v>
      </c>
      <c r="H13" s="9" t="s">
        <v>4</v>
      </c>
      <c r="I13" s="10">
        <v>311718857</v>
      </c>
      <c r="J13" s="10">
        <v>314102623</v>
      </c>
      <c r="K13" s="10">
        <v>316427395</v>
      </c>
      <c r="L13" s="10">
        <v>318907401</v>
      </c>
      <c r="M13" s="10">
        <v>321418820</v>
      </c>
      <c r="P13" s="12">
        <f>VLOOKUP($H13,totalgdp!$A$1:$S$13,15,FALSE)/I13 * 1000000000</f>
        <v>49608.386589257228</v>
      </c>
      <c r="Q13" s="12">
        <f>VLOOKUP($H13,totalgdp!$A$1:$S$13,16,FALSE)/J13 * 1000000000</f>
        <v>51907.512132701013</v>
      </c>
      <c r="R13" s="12">
        <f>VLOOKUP($H13,totalgdp!$A$1:$S$13,17,FALSE)/K13 * 1000000000</f>
        <v>53201.195773437008</v>
      </c>
      <c r="S13" s="12">
        <f>VLOOKUP($H13,totalgdp!$A$1:$S$13,18,FALSE)/L13 * 1000000000</f>
        <v>54643.179277342279</v>
      </c>
      <c r="T13" s="12">
        <f>VLOOKUP($H13,totalgdp!$A$1:$S$13,19,FALSE)/M13 * 1000000000</f>
        <v>56192.519570986326</v>
      </c>
    </row>
    <row r="14" spans="1:20" ht="15.75" customHeight="1" x14ac:dyDescent="0.2">
      <c r="B14" s="15" t="s">
        <v>19</v>
      </c>
      <c r="C14" s="16"/>
      <c r="D14" s="16"/>
      <c r="E14" s="16"/>
      <c r="F14" s="17"/>
      <c r="H14" s="7"/>
      <c r="I14" s="15" t="s">
        <v>20</v>
      </c>
      <c r="J14" s="16"/>
      <c r="K14" s="16"/>
      <c r="L14" s="16"/>
      <c r="M14" s="17"/>
      <c r="P14" s="18" t="s">
        <v>21</v>
      </c>
      <c r="Q14" s="16"/>
      <c r="R14" s="16"/>
      <c r="S14" s="16"/>
      <c r="T14" s="17"/>
    </row>
  </sheetData>
  <mergeCells count="3">
    <mergeCell ref="B14:F14"/>
    <mergeCell ref="I14:M14"/>
    <mergeCell ref="P14:T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workbookViewId="0">
      <pane ySplit="1" topLeftCell="A2" activePane="bottomLeft" state="frozen"/>
      <selection pane="bottomLeft" activeCell="B9" sqref="B9"/>
    </sheetView>
  </sheetViews>
  <sheetFormatPr defaultColWidth="14.42578125" defaultRowHeight="15.75" customHeight="1" x14ac:dyDescent="0.2"/>
  <sheetData>
    <row r="1" spans="1:6" x14ac:dyDescent="0.25">
      <c r="A1" s="13" t="s">
        <v>0</v>
      </c>
      <c r="B1" s="14">
        <v>2011</v>
      </c>
      <c r="C1" s="14">
        <v>2012</v>
      </c>
      <c r="D1" s="14">
        <v>2013</v>
      </c>
      <c r="E1" s="14">
        <v>2014</v>
      </c>
      <c r="F1" s="14">
        <v>2015</v>
      </c>
    </row>
    <row r="2" spans="1:6" x14ac:dyDescent="0.25">
      <c r="A2" s="13" t="s">
        <v>14</v>
      </c>
      <c r="B2" s="14">
        <v>311718857</v>
      </c>
      <c r="C2" s="14">
        <v>314102623</v>
      </c>
      <c r="D2" s="14">
        <v>316427395</v>
      </c>
      <c r="E2" s="14">
        <v>318907401</v>
      </c>
      <c r="F2" s="14">
        <v>321418820</v>
      </c>
    </row>
    <row r="3" spans="1:6" x14ac:dyDescent="0.25">
      <c r="A3" s="13" t="s">
        <v>10</v>
      </c>
      <c r="B3" s="14">
        <v>1344130000</v>
      </c>
      <c r="C3" s="14">
        <v>1350695000</v>
      </c>
      <c r="D3" s="14">
        <v>1357380000</v>
      </c>
      <c r="E3" s="14">
        <v>1364270000</v>
      </c>
      <c r="F3" s="14">
        <v>1371220000</v>
      </c>
    </row>
    <row r="4" spans="1:6" x14ac:dyDescent="0.25">
      <c r="A4" s="13" t="s">
        <v>6</v>
      </c>
      <c r="B4" s="14">
        <v>1247446011</v>
      </c>
      <c r="C4" s="14">
        <v>1263589639</v>
      </c>
      <c r="D4" s="14">
        <v>1279498874</v>
      </c>
      <c r="E4" s="14">
        <v>1295291543</v>
      </c>
      <c r="F4" s="14">
        <v>1311050527</v>
      </c>
    </row>
    <row r="5" spans="1:6" x14ac:dyDescent="0.25">
      <c r="A5" s="13" t="s">
        <v>12</v>
      </c>
      <c r="B5" s="14">
        <v>81797673</v>
      </c>
      <c r="C5" s="14">
        <v>80425823</v>
      </c>
      <c r="D5" s="14">
        <v>82132753</v>
      </c>
      <c r="E5" s="14">
        <v>80982500</v>
      </c>
      <c r="F5" s="14">
        <v>81413145</v>
      </c>
    </row>
    <row r="6" spans="1:6" x14ac:dyDescent="0.25">
      <c r="A6" s="13" t="s">
        <v>8</v>
      </c>
      <c r="B6" s="14">
        <v>63258918</v>
      </c>
      <c r="C6" s="14">
        <v>63700300</v>
      </c>
      <c r="D6" s="14">
        <v>64128226</v>
      </c>
      <c r="E6" s="14">
        <v>64613160</v>
      </c>
      <c r="F6" s="14">
        <v>65138232</v>
      </c>
    </row>
    <row r="7" spans="1:6" x14ac:dyDescent="0.25">
      <c r="A7" s="13" t="s">
        <v>13</v>
      </c>
      <c r="B7" s="14">
        <v>127817277</v>
      </c>
      <c r="C7" s="14">
        <v>127561489</v>
      </c>
      <c r="D7" s="14">
        <v>127338621</v>
      </c>
      <c r="E7" s="14">
        <v>127131800</v>
      </c>
      <c r="F7" s="14">
        <v>126958472</v>
      </c>
    </row>
    <row r="8" spans="1:6" x14ac:dyDescent="0.25">
      <c r="A8" s="13" t="s">
        <v>7</v>
      </c>
      <c r="B8" s="14">
        <v>65342776</v>
      </c>
      <c r="C8" s="14">
        <v>65659790</v>
      </c>
      <c r="D8" s="14">
        <v>65972097</v>
      </c>
      <c r="E8" s="14">
        <v>66495940</v>
      </c>
      <c r="F8" s="14">
        <v>66808385</v>
      </c>
    </row>
    <row r="9" spans="1:6" x14ac:dyDescent="0.25">
      <c r="A9" s="13" t="s">
        <v>1</v>
      </c>
      <c r="B9" s="14">
        <v>28788438</v>
      </c>
      <c r="C9" s="14">
        <v>29496047</v>
      </c>
      <c r="D9" s="14">
        <v>30201051</v>
      </c>
      <c r="E9" s="14">
        <v>30886545</v>
      </c>
      <c r="F9" s="14">
        <v>31540372</v>
      </c>
    </row>
    <row r="10" spans="1:6" x14ac:dyDescent="0.25">
      <c r="A10" s="13" t="s">
        <v>3</v>
      </c>
      <c r="B10" s="14">
        <v>142960868</v>
      </c>
      <c r="C10" s="14">
        <v>143201676</v>
      </c>
      <c r="D10" s="14">
        <v>143506911</v>
      </c>
      <c r="E10" s="14">
        <v>143819569</v>
      </c>
      <c r="F10" s="14">
        <v>144096812</v>
      </c>
    </row>
    <row r="11" spans="1:6" x14ac:dyDescent="0.25">
      <c r="A11" s="13" t="s">
        <v>5</v>
      </c>
      <c r="B11" s="14">
        <v>49779440</v>
      </c>
      <c r="C11" s="14">
        <v>50004441</v>
      </c>
      <c r="D11" s="14">
        <v>50219669</v>
      </c>
      <c r="E11" s="14">
        <v>50423955</v>
      </c>
      <c r="F11" s="14">
        <v>50617045</v>
      </c>
    </row>
    <row r="12" spans="1:6" x14ac:dyDescent="0.25">
      <c r="A12" s="13" t="s">
        <v>11</v>
      </c>
      <c r="B12" s="14">
        <v>200517584</v>
      </c>
      <c r="C12" s="14">
        <v>202401584</v>
      </c>
      <c r="D12" s="14">
        <v>204259377</v>
      </c>
      <c r="E12" s="14">
        <v>206077898</v>
      </c>
      <c r="F12" s="14">
        <v>207847528</v>
      </c>
    </row>
    <row r="13" spans="1:6" x14ac:dyDescent="0.25">
      <c r="A13" s="13" t="s">
        <v>9</v>
      </c>
      <c r="B13" s="14">
        <v>22340024</v>
      </c>
      <c r="C13" s="14">
        <v>22728254</v>
      </c>
      <c r="D13" s="14">
        <v>23117353</v>
      </c>
      <c r="E13" s="14">
        <v>23464086</v>
      </c>
      <c r="F13" s="14">
        <v>23781169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0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3" t="s">
        <v>15</v>
      </c>
    </row>
    <row r="2" spans="1:7" ht="15.75" customHeight="1" x14ac:dyDescent="0.2">
      <c r="A2" s="1" t="s">
        <v>4</v>
      </c>
      <c r="B2" s="2">
        <v>711.33799999999997</v>
      </c>
      <c r="C2" s="2">
        <v>684.78</v>
      </c>
      <c r="D2" s="2">
        <v>639.70399999999995</v>
      </c>
      <c r="E2" s="2">
        <v>609.91399999999999</v>
      </c>
      <c r="F2" s="3">
        <v>596.024</v>
      </c>
      <c r="G2">
        <f t="shared" ref="G2:G13" si="0">POWER(F2/B2,0.25)*100</f>
        <v>95.674661545367172</v>
      </c>
    </row>
    <row r="3" spans="1:7" ht="15.75" customHeight="1" x14ac:dyDescent="0.2">
      <c r="A3" s="1" t="s">
        <v>10</v>
      </c>
      <c r="B3" s="2">
        <v>137.96700000000001</v>
      </c>
      <c r="C3" s="2">
        <v>157.446</v>
      </c>
      <c r="D3" s="2">
        <v>177.84800000000001</v>
      </c>
      <c r="E3" s="2">
        <v>199.65100000000001</v>
      </c>
      <c r="F3" s="3">
        <v>214.78700000000001</v>
      </c>
      <c r="G3">
        <f t="shared" si="0"/>
        <v>111.70129106157094</v>
      </c>
    </row>
    <row r="4" spans="1:7" ht="15.75" customHeight="1" x14ac:dyDescent="0.2">
      <c r="A4" s="1" t="s">
        <v>6</v>
      </c>
      <c r="B4" s="2">
        <v>49.634</v>
      </c>
      <c r="C4" s="2">
        <v>47.216999999999999</v>
      </c>
      <c r="D4" s="2">
        <v>47.404000000000003</v>
      </c>
      <c r="E4" s="2">
        <v>50.914000000000001</v>
      </c>
      <c r="F4" s="3">
        <v>51.256999999999998</v>
      </c>
      <c r="G4">
        <f t="shared" si="0"/>
        <v>100.80764679396235</v>
      </c>
    </row>
    <row r="5" spans="1:7" ht="15.75" customHeight="1" x14ac:dyDescent="0.2">
      <c r="A5" s="1" t="s">
        <v>12</v>
      </c>
      <c r="B5" s="2">
        <v>48.14</v>
      </c>
      <c r="C5" s="2">
        <v>46.470999999999997</v>
      </c>
      <c r="D5" s="2">
        <v>45.930999999999997</v>
      </c>
      <c r="E5" s="2">
        <v>46.103000000000002</v>
      </c>
      <c r="F5" s="3">
        <v>39.393000000000001</v>
      </c>
      <c r="G5">
        <f t="shared" si="0"/>
        <v>95.110451325727354</v>
      </c>
    </row>
    <row r="6" spans="1:7" ht="15.75" customHeight="1" x14ac:dyDescent="0.2">
      <c r="A6" s="1" t="s">
        <v>8</v>
      </c>
      <c r="B6" s="2">
        <v>60.27</v>
      </c>
      <c r="C6" s="2">
        <v>58.496000000000002</v>
      </c>
      <c r="D6" s="2">
        <v>56.862000000000002</v>
      </c>
      <c r="E6" s="2">
        <v>59.183</v>
      </c>
      <c r="F6" s="3">
        <v>55.46</v>
      </c>
      <c r="G6">
        <f t="shared" si="0"/>
        <v>97.942157924734147</v>
      </c>
    </row>
    <row r="7" spans="1:7" ht="15.75" customHeight="1" x14ac:dyDescent="0.2">
      <c r="A7" s="1" t="s">
        <v>13</v>
      </c>
      <c r="B7" s="2">
        <v>60.762</v>
      </c>
      <c r="C7" s="2">
        <v>60.012</v>
      </c>
      <c r="D7" s="2">
        <v>49.024000000000001</v>
      </c>
      <c r="E7" s="2">
        <v>45.866999999999997</v>
      </c>
      <c r="F7" s="3">
        <v>40.884999999999998</v>
      </c>
      <c r="G7">
        <f t="shared" si="0"/>
        <v>90.569711726126741</v>
      </c>
    </row>
    <row r="8" spans="1:7" ht="15.75" customHeight="1" x14ac:dyDescent="0.2">
      <c r="A8" s="1" t="s">
        <v>7</v>
      </c>
      <c r="B8" s="2">
        <v>64.600999999999999</v>
      </c>
      <c r="C8" s="2">
        <v>60.034999999999997</v>
      </c>
      <c r="D8" s="2">
        <v>62.417000000000002</v>
      </c>
      <c r="E8" s="2">
        <v>63.613999999999997</v>
      </c>
      <c r="F8" s="3">
        <v>50.86</v>
      </c>
      <c r="G8">
        <f t="shared" si="0"/>
        <v>94.196394259560606</v>
      </c>
    </row>
    <row r="9" spans="1:7" ht="15.75" customHeight="1" x14ac:dyDescent="0.2">
      <c r="A9" s="1" t="s">
        <v>1</v>
      </c>
      <c r="B9" s="2">
        <v>48.530999999999999</v>
      </c>
      <c r="C9" s="2">
        <v>56.497999999999998</v>
      </c>
      <c r="D9" s="2">
        <v>67.02</v>
      </c>
      <c r="E9" s="2">
        <v>80.762</v>
      </c>
      <c r="F9" s="3">
        <v>87.186000000000007</v>
      </c>
      <c r="G9">
        <f t="shared" si="0"/>
        <v>115.77289097602201</v>
      </c>
    </row>
    <row r="10" spans="1:7" ht="15.75" customHeight="1" x14ac:dyDescent="0.2">
      <c r="A10" s="1" t="s">
        <v>3</v>
      </c>
      <c r="B10" s="2">
        <v>70.238</v>
      </c>
      <c r="C10" s="2">
        <v>81.468999999999994</v>
      </c>
      <c r="D10" s="2">
        <v>88.352999999999994</v>
      </c>
      <c r="E10" s="2">
        <v>84.697000000000003</v>
      </c>
      <c r="F10" s="3">
        <v>66.421000000000006</v>
      </c>
      <c r="G10">
        <f t="shared" si="0"/>
        <v>98.61280635725565</v>
      </c>
    </row>
    <row r="11" spans="1:7" ht="15.75" customHeight="1" x14ac:dyDescent="0.2">
      <c r="A11" s="1" t="s">
        <v>5</v>
      </c>
      <c r="B11" s="2">
        <v>30.992000000000001</v>
      </c>
      <c r="C11" s="2">
        <v>31.952000000000002</v>
      </c>
      <c r="D11" s="2">
        <v>34.353999999999999</v>
      </c>
      <c r="E11" s="2">
        <v>37.286000000000001</v>
      </c>
      <c r="F11" s="3">
        <v>36.435000000000002</v>
      </c>
      <c r="G11">
        <f t="shared" si="0"/>
        <v>104.12794382357559</v>
      </c>
    </row>
    <row r="12" spans="1:7" ht="15.75" customHeight="1" x14ac:dyDescent="0.2">
      <c r="A12" s="1" t="s">
        <v>11</v>
      </c>
      <c r="B12" s="2">
        <v>36.936</v>
      </c>
      <c r="C12" s="2">
        <v>33.987000000000002</v>
      </c>
      <c r="D12" s="2">
        <v>32.875</v>
      </c>
      <c r="E12" s="2">
        <v>32.659999999999997</v>
      </c>
      <c r="F12" s="3">
        <v>24.584</v>
      </c>
      <c r="G12">
        <f t="shared" si="0"/>
        <v>90.323481998184022</v>
      </c>
    </row>
    <row r="13" spans="1:7" ht="15.75" customHeight="1" x14ac:dyDescent="0.2">
      <c r="A13" s="1" t="s">
        <v>9</v>
      </c>
      <c r="B13" s="2">
        <v>26.597000000000001</v>
      </c>
      <c r="C13" s="2">
        <v>26.216999999999999</v>
      </c>
      <c r="D13" s="2">
        <v>24.824999999999999</v>
      </c>
      <c r="E13" s="2">
        <v>25.783999999999999</v>
      </c>
      <c r="F13" s="3">
        <v>23.588000000000001</v>
      </c>
      <c r="G13">
        <f t="shared" si="0"/>
        <v>97.04308995017459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DC55-ED82-450E-B814-F568F3EFF81B}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militaryspending</vt:lpstr>
      <vt:lpstr>meanmilitaryspending</vt:lpstr>
      <vt:lpstr>sharedgdp</vt:lpstr>
      <vt:lpstr>totalgdp</vt:lpstr>
      <vt:lpstr>percapita</vt:lpstr>
      <vt:lpstr>percapitagdp</vt:lpstr>
      <vt:lpstr>population</vt:lpstr>
      <vt:lpstr>annualgrowth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Aboagye</dc:creator>
  <cp:lastModifiedBy>Samuel Aboagye</cp:lastModifiedBy>
  <dcterms:created xsi:type="dcterms:W3CDTF">2018-10-13T01:15:12Z</dcterms:created>
  <dcterms:modified xsi:type="dcterms:W3CDTF">2018-10-13T01:15:12Z</dcterms:modified>
</cp:coreProperties>
</file>