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mc:AlternateContent xmlns:mc="http://schemas.openxmlformats.org/markup-compatibility/2006">
    <mc:Choice Requires="x15">
      <x15ac:absPath xmlns:x15ac="http://schemas.microsoft.com/office/spreadsheetml/2010/11/ac" url="E:\USB\USB 2\Non Class info\Programs Computer\Udemy\Adjusting Entries\Excel Workshet\"/>
    </mc:Choice>
  </mc:AlternateContent>
  <bookViews>
    <workbookView xWindow="120" yWindow="45" windowWidth="7350" windowHeight="5220" tabRatio="817" firstSheet="1" activeTab="1" xr2:uid="{00000000-000D-0000-FFFF-FFFF00000000}"/>
  </bookViews>
  <sheets>
    <sheet name="Adj Entries 2 Problem" sheetId="72" state="hidden" r:id="rId1"/>
    <sheet name="Example" sheetId="73" r:id="rId2"/>
    <sheet name="Practice" sheetId="149" r:id="rId3"/>
    <sheet name="Homework" sheetId="26" r:id="rId4"/>
  </sheets>
  <calcPr calcId="171027"/>
</workbook>
</file>

<file path=xl/calcChain.xml><?xml version="1.0" encoding="utf-8"?>
<calcChain xmlns="http://schemas.openxmlformats.org/spreadsheetml/2006/main">
  <c r="G23" i="149" l="1"/>
  <c r="G22" i="149"/>
  <c r="I21" i="149"/>
  <c r="I20" i="149"/>
  <c r="I19" i="149"/>
  <c r="I18" i="149"/>
  <c r="I17" i="149"/>
  <c r="I15" i="149"/>
  <c r="I14" i="149"/>
  <c r="I13" i="149"/>
  <c r="I12" i="149"/>
  <c r="I8" i="149"/>
  <c r="I11" i="149"/>
  <c r="I10" i="149"/>
  <c r="I9" i="149"/>
  <c r="I7" i="149"/>
  <c r="H22" i="149"/>
  <c r="I5" i="149"/>
  <c r="H2" i="149"/>
  <c r="I16" i="149" l="1"/>
  <c r="I23" i="149" s="1"/>
  <c r="H23" i="149"/>
  <c r="J2" i="149"/>
  <c r="H3" i="149" s="1"/>
  <c r="I6" i="149"/>
  <c r="H19" i="73"/>
  <c r="E12" i="73"/>
  <c r="H8" i="73" s="1"/>
  <c r="P7" i="73"/>
  <c r="H21" i="73"/>
  <c r="I21" i="73" s="1"/>
  <c r="E9" i="73"/>
  <c r="H11" i="73" s="1"/>
  <c r="I11" i="73" s="1"/>
  <c r="H6" i="73"/>
  <c r="E6" i="73"/>
  <c r="H16" i="73" s="1"/>
  <c r="I16" i="73" s="1"/>
  <c r="G23" i="73"/>
  <c r="G22" i="73"/>
  <c r="I20" i="73"/>
  <c r="I18" i="73"/>
  <c r="I17" i="73"/>
  <c r="I15" i="73"/>
  <c r="I14" i="73"/>
  <c r="I13" i="73"/>
  <c r="I12" i="73"/>
  <c r="I10" i="73"/>
  <c r="I9" i="73"/>
  <c r="I7" i="73"/>
  <c r="I5" i="73"/>
  <c r="G5" i="72"/>
  <c r="F5" i="72"/>
  <c r="G4" i="72"/>
  <c r="F4" i="72"/>
  <c r="G3" i="72"/>
  <c r="F3" i="72"/>
  <c r="E2" i="72"/>
  <c r="F2" i="149" l="1"/>
  <c r="I22" i="149"/>
  <c r="H2" i="73"/>
  <c r="I8" i="73"/>
  <c r="I6" i="73"/>
  <c r="F2" i="73" l="1"/>
  <c r="H22" i="73"/>
  <c r="H23" i="73"/>
  <c r="I19" i="73"/>
  <c r="J2" i="73" l="1"/>
  <c r="H3" i="73" s="1"/>
  <c r="I23" i="73"/>
  <c r="I22" i="73"/>
  <c r="I8" i="26" l="1"/>
  <c r="I11" i="26"/>
  <c r="I19" i="26"/>
  <c r="I14" i="26"/>
  <c r="G23" i="26"/>
  <c r="G22" i="26"/>
  <c r="I21" i="26"/>
  <c r="I20" i="26"/>
  <c r="I18" i="26"/>
  <c r="I17" i="26"/>
  <c r="I15" i="26"/>
  <c r="I13" i="26"/>
  <c r="I12" i="26"/>
  <c r="I10" i="26"/>
  <c r="I9" i="26"/>
  <c r="I6" i="26"/>
  <c r="I5" i="26"/>
  <c r="H22" i="26" l="1"/>
  <c r="I16" i="26"/>
  <c r="H23" i="26"/>
  <c r="H2" i="26"/>
  <c r="I7" i="26"/>
  <c r="F2" i="26" s="1"/>
  <c r="I22" i="26" l="1"/>
  <c r="I23" i="26"/>
  <c r="J2" i="26"/>
  <c r="H3" i="26" s="1"/>
</calcChain>
</file>

<file path=xl/sharedStrings.xml><?xml version="1.0" encoding="utf-8"?>
<sst xmlns="http://schemas.openxmlformats.org/spreadsheetml/2006/main" count="138" uniqueCount="45">
  <si>
    <t>Cash</t>
  </si>
  <si>
    <t>Accounts Receivable</t>
  </si>
  <si>
    <t>Land</t>
  </si>
  <si>
    <t>Equipment</t>
  </si>
  <si>
    <t>Accounts Payable</t>
  </si>
  <si>
    <t>Insurance Expense</t>
  </si>
  <si>
    <t>Accounts</t>
  </si>
  <si>
    <t>Debit</t>
  </si>
  <si>
    <t>Supplies</t>
  </si>
  <si>
    <t>Supplies Expense</t>
  </si>
  <si>
    <t>Utilities Expense</t>
  </si>
  <si>
    <t xml:space="preserve">a. </t>
  </si>
  <si>
    <t xml:space="preserve">b. </t>
  </si>
  <si>
    <t xml:space="preserve">c. </t>
  </si>
  <si>
    <t>Wages Expense</t>
  </si>
  <si>
    <t xml:space="preserve">Depreciation Expense </t>
  </si>
  <si>
    <t>Net Income</t>
  </si>
  <si>
    <t>Wages Payable</t>
  </si>
  <si>
    <t>Accumulated Depreciation</t>
  </si>
  <si>
    <t>Unadjusted Trial Balance</t>
  </si>
  <si>
    <t>AdjustingEntries</t>
  </si>
  <si>
    <t>Owner Capital</t>
  </si>
  <si>
    <t>Assets</t>
  </si>
  <si>
    <t>=</t>
  </si>
  <si>
    <t>Liabilities</t>
  </si>
  <si>
    <t>+</t>
  </si>
  <si>
    <t>Owner's Equity</t>
  </si>
  <si>
    <t>Adjusted Trial Balance</t>
  </si>
  <si>
    <t>Unearned revenue</t>
  </si>
  <si>
    <t>Revenue, income or sales</t>
  </si>
  <si>
    <t>(Credit)</t>
  </si>
  <si>
    <t>Prepaid insurance</t>
  </si>
  <si>
    <t>Adjustment</t>
  </si>
  <si>
    <t>Insurance expense calculation:</t>
  </si>
  <si>
    <t>Total Debits - Total (credits)</t>
  </si>
  <si>
    <t>a.</t>
  </si>
  <si>
    <t>(Click here) video 1</t>
  </si>
  <si>
    <t>(Click here) video 2</t>
  </si>
  <si>
    <t>Adjusting Entries</t>
  </si>
  <si>
    <t>• Record journal entries for transactions below
• Post entries to the entry column of the worksheet</t>
  </si>
  <si>
    <t>Depreciation expense for the period is:</t>
  </si>
  <si>
    <t xml:space="preserve">As of the cut-off date work has been done for which an invoice has not yet been sent out. The invoice was sent out in the following month but the work was done before the cut-off date </t>
  </si>
  <si>
    <t>Prepaid insurance before adjustment</t>
  </si>
  <si>
    <t>Prepaid insurance calculated to be</t>
  </si>
  <si>
    <t xml:space="preserve">When the accounting department pays insurance the account that is debited is prepaid insurance. As of the cut off date prepaid insurance is calculated to be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</si>
</sst>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3"/>
      <name val="Calibri"/>
      <family val="2"/>
      <scheme val="minor"/>
    </font>
    <font>
      <sz val="11"/>
      <color theme="1"/>
      <name val="Calibri"/>
      <family val="2"/>
      <scheme val="minor"/>
    </font>
    <font>
      <b/>
      <sz val="11"/>
      <color theme="1"/>
      <name val="Calibri"/>
      <family val="2"/>
      <scheme val="minor"/>
    </font>
    <font>
      <b/>
      <sz val="11"/>
      <color rgb="FF92D050"/>
      <name val="Calibri"/>
      <family val="2"/>
      <scheme val="minor"/>
    </font>
    <font>
      <b/>
      <sz val="11"/>
      <color rgb="FF00B0F0"/>
      <name val="Calibri"/>
      <family val="2"/>
      <scheme val="minor"/>
    </font>
    <font>
      <b/>
      <sz val="11"/>
      <color rgb="FFFFC000"/>
      <name val="Calibri"/>
      <family val="2"/>
      <scheme val="minor"/>
    </font>
    <font>
      <b/>
      <sz val="11"/>
      <color rgb="FFFF0000"/>
      <name val="Calibri"/>
      <family val="2"/>
      <scheme val="minor"/>
    </font>
    <font>
      <b/>
      <sz val="12"/>
      <color rgb="FF00B0F0"/>
      <name val="Calibri"/>
      <family val="2"/>
      <scheme val="minor"/>
    </font>
    <font>
      <b/>
      <sz val="12"/>
      <color rgb="FFFFC000"/>
      <name val="Calibri"/>
      <family val="2"/>
      <scheme val="minor"/>
    </font>
    <font>
      <b/>
      <sz val="12"/>
      <color theme="1"/>
      <name val="Calibri"/>
      <family val="2"/>
      <scheme val="minor"/>
    </font>
    <font>
      <b/>
      <sz val="12"/>
      <color theme="3"/>
      <name val="Calibri"/>
      <family val="2"/>
      <scheme val="minor"/>
    </font>
    <font>
      <b/>
      <sz val="12"/>
      <color rgb="FF92D050"/>
      <name val="Calibri"/>
      <family val="2"/>
      <scheme val="minor"/>
    </font>
    <font>
      <b/>
      <sz val="12"/>
      <color rgb="FF0070C0"/>
      <name val="Calibri"/>
      <family val="2"/>
      <scheme val="minor"/>
    </font>
    <font>
      <u/>
      <sz val="11"/>
      <color theme="10"/>
      <name val="Calibri"/>
      <family val="2"/>
      <scheme val="minor"/>
    </font>
    <font>
      <sz val="12"/>
      <color rgb="FF0070C0"/>
      <name val="Calibri"/>
      <family val="2"/>
      <scheme val="minor"/>
    </font>
    <font>
      <b/>
      <sz val="10"/>
      <name val="Calibri"/>
      <family val="2"/>
      <scheme val="minor"/>
    </font>
    <font>
      <u/>
      <sz val="16"/>
      <color theme="10"/>
      <name val="Calibri"/>
      <family val="2"/>
      <scheme val="minor"/>
    </font>
    <font>
      <b/>
      <sz val="9"/>
      <color theme="3"/>
      <name val="Calibri"/>
      <family val="2"/>
      <scheme val="minor"/>
    </font>
  </fonts>
  <fills count="8">
    <fill>
      <patternFill patternType="none"/>
    </fill>
    <fill>
      <patternFill patternType="gray125"/>
    </fill>
    <fill>
      <patternFill patternType="solid">
        <fgColor theme="6" tint="-0.249977111117893"/>
        <bgColor indexed="64"/>
      </patternFill>
    </fill>
    <fill>
      <patternFill patternType="solid">
        <fgColor theme="1"/>
        <bgColor indexed="64"/>
      </patternFill>
    </fill>
    <fill>
      <patternFill patternType="solid">
        <fgColor rgb="FFCCFFFF"/>
        <bgColor indexed="64"/>
      </patternFill>
    </fill>
    <fill>
      <patternFill patternType="solid">
        <fgColor rgb="FF00B0F0"/>
        <bgColor indexed="64"/>
      </patternFill>
    </fill>
    <fill>
      <patternFill patternType="solid">
        <fgColor theme="0"/>
        <bgColor indexed="64"/>
      </patternFill>
    </fill>
    <fill>
      <patternFill patternType="solid">
        <fgColor theme="7" tint="0.59999389629810485"/>
        <bgColor indexed="65"/>
      </patternFill>
    </fill>
  </fills>
  <borders count="11">
    <border>
      <left/>
      <right/>
      <top/>
      <bottom/>
      <diagonal/>
    </border>
    <border>
      <left/>
      <right/>
      <top/>
      <bottom style="medium">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1" applyNumberFormat="0" applyFill="0" applyAlignment="0" applyProtection="0"/>
    <xf numFmtId="0" fontId="1" fillId="0" borderId="0" applyNumberFormat="0" applyFill="0" applyBorder="0" applyAlignment="0" applyProtection="0"/>
    <xf numFmtId="0" fontId="14" fillId="0" borderId="0" applyNumberFormat="0" applyFill="0" applyBorder="0" applyAlignment="0" applyProtection="0"/>
    <xf numFmtId="0" fontId="2" fillId="7" borderId="0" applyNumberFormat="0" applyBorder="0" applyAlignment="0" applyProtection="0"/>
  </cellStyleXfs>
  <cellXfs count="57">
    <xf numFmtId="0" fontId="0" fillId="0" borderId="0" xfId="0"/>
    <xf numFmtId="37" fontId="0" fillId="0" borderId="0" xfId="0" applyNumberFormat="1"/>
    <xf numFmtId="39" fontId="0" fillId="0" borderId="0" xfId="0" applyNumberFormat="1"/>
    <xf numFmtId="0" fontId="0" fillId="0" borderId="0" xfId="0" applyAlignment="1">
      <alignment horizontal="left"/>
    </xf>
    <xf numFmtId="0" fontId="1" fillId="0" borderId="1" xfId="1" applyAlignment="1">
      <alignment horizontal="left"/>
    </xf>
    <xf numFmtId="37" fontId="0" fillId="2" borderId="0" xfId="0" applyNumberFormat="1" applyFill="1"/>
    <xf numFmtId="0" fontId="0" fillId="0" borderId="0" xfId="0" applyAlignment="1">
      <alignment horizontal="centerContinuous"/>
    </xf>
    <xf numFmtId="0" fontId="0" fillId="0" borderId="0" xfId="0" applyAlignment="1">
      <alignment horizontal="centerContinuous" vertical="justify"/>
    </xf>
    <xf numFmtId="0" fontId="0" fillId="0" borderId="0" xfId="0" applyAlignment="1">
      <alignment horizontal="left" vertical="center" indent="4"/>
    </xf>
    <xf numFmtId="37" fontId="6" fillId="3" borderId="0" xfId="2" applyNumberFormat="1" applyFont="1" applyFill="1" applyAlignment="1">
      <alignment horizontal="center"/>
    </xf>
    <xf numFmtId="0" fontId="10" fillId="0" borderId="0" xfId="0" applyFont="1" applyAlignment="1">
      <alignment horizontal="left"/>
    </xf>
    <xf numFmtId="0" fontId="10" fillId="0" borderId="0" xfId="0" applyFont="1" applyFill="1" applyAlignment="1">
      <alignment horizontal="left"/>
    </xf>
    <xf numFmtId="37" fontId="13" fillId="3" borderId="0" xfId="2" applyNumberFormat="1" applyFont="1" applyFill="1"/>
    <xf numFmtId="37" fontId="10" fillId="4" borderId="5" xfId="0" applyNumberFormat="1" applyFont="1" applyFill="1" applyBorder="1" applyProtection="1">
      <protection locked="0"/>
    </xf>
    <xf numFmtId="37" fontId="4" fillId="3" borderId="0" xfId="2" applyNumberFormat="1" applyFont="1" applyFill="1" applyAlignment="1">
      <alignment horizontal="center"/>
    </xf>
    <xf numFmtId="39" fontId="7" fillId="3" borderId="0" xfId="0" applyNumberFormat="1" applyFont="1" applyFill="1" applyAlignment="1">
      <alignment horizontal="center"/>
    </xf>
    <xf numFmtId="37" fontId="10" fillId="4" borderId="6" xfId="0" applyNumberFormat="1" applyFont="1" applyFill="1" applyBorder="1" applyProtection="1">
      <protection locked="0"/>
    </xf>
    <xf numFmtId="37" fontId="11" fillId="0" borderId="7" xfId="2" applyNumberFormat="1" applyFont="1" applyFill="1" applyBorder="1"/>
    <xf numFmtId="0" fontId="1" fillId="0" borderId="5" xfId="2" applyBorder="1"/>
    <xf numFmtId="37" fontId="11" fillId="4" borderId="5" xfId="2" applyNumberFormat="1" applyFont="1" applyFill="1" applyBorder="1" applyProtection="1">
      <protection locked="0"/>
    </xf>
    <xf numFmtId="37" fontId="12" fillId="3" borderId="5" xfId="2" applyNumberFormat="1" applyFont="1" applyFill="1" applyBorder="1"/>
    <xf numFmtId="0" fontId="1" fillId="0" borderId="5" xfId="2" applyFill="1" applyBorder="1"/>
    <xf numFmtId="37" fontId="9" fillId="3" borderId="5" xfId="2" applyNumberFormat="1" applyFont="1" applyFill="1" applyBorder="1"/>
    <xf numFmtId="0" fontId="1" fillId="5" borderId="5" xfId="2" applyFill="1" applyBorder="1"/>
    <xf numFmtId="37" fontId="8" fillId="3" borderId="5" xfId="2" applyNumberFormat="1" applyFont="1" applyFill="1" applyBorder="1"/>
    <xf numFmtId="37" fontId="13" fillId="3" borderId="5" xfId="2" applyNumberFormat="1" applyFont="1" applyFill="1" applyBorder="1"/>
    <xf numFmtId="37" fontId="15" fillId="3" borderId="0" xfId="0" applyNumberFormat="1" applyFont="1" applyFill="1"/>
    <xf numFmtId="0" fontId="16" fillId="0" borderId="0" xfId="2" applyFont="1" applyFill="1"/>
    <xf numFmtId="0" fontId="17" fillId="0" borderId="0" xfId="3" applyFont="1" applyAlignment="1">
      <alignment vertical="center"/>
    </xf>
    <xf numFmtId="37" fontId="18" fillId="0" borderId="0" xfId="1" applyNumberFormat="1" applyFont="1" applyBorder="1" applyAlignment="1">
      <alignment horizontal="center" wrapText="1"/>
    </xf>
    <xf numFmtId="37" fontId="18" fillId="0" borderId="0" xfId="1" applyNumberFormat="1" applyFont="1" applyBorder="1" applyAlignment="1">
      <alignment horizontal="center"/>
    </xf>
    <xf numFmtId="0" fontId="18" fillId="0" borderId="0" xfId="1" applyFont="1" applyBorder="1" applyAlignment="1">
      <alignment horizontal="center"/>
    </xf>
    <xf numFmtId="37" fontId="5" fillId="3" borderId="0" xfId="2" applyNumberFormat="1" applyFont="1" applyFill="1" applyAlignment="1">
      <alignment horizontal="centerContinuous" wrapText="1"/>
    </xf>
    <xf numFmtId="39" fontId="2" fillId="0" borderId="0" xfId="0" applyNumberFormat="1" applyFont="1"/>
    <xf numFmtId="37" fontId="0" fillId="6" borderId="0" xfId="0" applyNumberFormat="1" applyFill="1"/>
    <xf numFmtId="37" fontId="3" fillId="6" borderId="0" xfId="0" applyNumberFormat="1" applyFont="1" applyFill="1"/>
    <xf numFmtId="37" fontId="3" fillId="6" borderId="5" xfId="0" applyNumberFormat="1" applyFont="1" applyFill="1" applyBorder="1" applyAlignment="1">
      <alignment vertical="top"/>
    </xf>
    <xf numFmtId="37" fontId="3" fillId="6" borderId="5" xfId="0" applyNumberFormat="1" applyFont="1" applyFill="1" applyBorder="1" applyAlignment="1">
      <alignment vertical="top" wrapText="1"/>
    </xf>
    <xf numFmtId="37" fontId="3" fillId="6" borderId="5" xfId="0" applyNumberFormat="1" applyFont="1" applyFill="1" applyBorder="1" applyAlignment="1">
      <alignment vertical="center"/>
    </xf>
    <xf numFmtId="37" fontId="3" fillId="6" borderId="10" xfId="0" applyNumberFormat="1" applyFont="1" applyFill="1" applyBorder="1" applyAlignment="1">
      <alignment vertical="top"/>
    </xf>
    <xf numFmtId="37" fontId="3" fillId="6" borderId="10" xfId="0" applyNumberFormat="1" applyFont="1" applyFill="1" applyBorder="1" applyAlignment="1">
      <alignment vertical="top" wrapText="1"/>
    </xf>
    <xf numFmtId="37" fontId="3" fillId="6" borderId="10" xfId="0" applyNumberFormat="1" applyFont="1" applyFill="1" applyBorder="1" applyAlignment="1">
      <alignment vertical="center"/>
    </xf>
    <xf numFmtId="37" fontId="0" fillId="6" borderId="0" xfId="0" applyNumberFormat="1" applyFill="1" applyAlignment="1"/>
    <xf numFmtId="0" fontId="14" fillId="0" borderId="0" xfId="3"/>
    <xf numFmtId="37" fontId="6" fillId="3" borderId="0" xfId="2" applyNumberFormat="1" applyFont="1" applyFill="1" applyAlignment="1">
      <alignment horizontal="center"/>
    </xf>
    <xf numFmtId="37" fontId="3" fillId="6" borderId="2" xfId="0" applyNumberFormat="1" applyFont="1" applyFill="1" applyBorder="1" applyAlignment="1">
      <alignment horizontal="center"/>
    </xf>
    <xf numFmtId="37" fontId="3" fillId="6" borderId="3" xfId="0" applyNumberFormat="1" applyFont="1" applyFill="1" applyBorder="1" applyAlignment="1">
      <alignment horizontal="center"/>
    </xf>
    <xf numFmtId="37" fontId="3" fillId="6" borderId="4" xfId="0" applyNumberFormat="1" applyFont="1" applyFill="1" applyBorder="1" applyAlignment="1">
      <alignment horizontal="center"/>
    </xf>
    <xf numFmtId="0" fontId="3" fillId="7" borderId="2" xfId="4" applyFont="1" applyBorder="1" applyAlignment="1">
      <alignment horizontal="left" wrapText="1"/>
    </xf>
    <xf numFmtId="0" fontId="3" fillId="7" borderId="3" xfId="4" applyFont="1" applyBorder="1" applyAlignment="1">
      <alignment horizontal="left" wrapText="1"/>
    </xf>
    <xf numFmtId="0" fontId="3" fillId="7" borderId="4" xfId="4" applyFont="1" applyBorder="1" applyAlignment="1">
      <alignment horizontal="left" wrapText="1"/>
    </xf>
    <xf numFmtId="37" fontId="10" fillId="4" borderId="5" xfId="0" applyNumberFormat="1" applyFont="1" applyFill="1" applyBorder="1" applyAlignment="1" applyProtection="1">
      <alignment horizontal="left" indent="1"/>
      <protection locked="0"/>
    </xf>
    <xf numFmtId="37" fontId="10" fillId="4" borderId="5" xfId="0" applyNumberFormat="1" applyFont="1" applyFill="1" applyBorder="1" applyAlignment="1" applyProtection="1">
      <alignment horizontal="left"/>
      <protection locked="0"/>
    </xf>
    <xf numFmtId="37" fontId="10" fillId="4" borderId="6" xfId="0" applyNumberFormat="1" applyFont="1" applyFill="1" applyBorder="1" applyAlignment="1" applyProtection="1">
      <alignment horizontal="left"/>
      <protection locked="0"/>
    </xf>
    <xf numFmtId="37" fontId="10" fillId="4" borderId="8" xfId="0" applyNumberFormat="1" applyFont="1" applyFill="1" applyBorder="1" applyAlignment="1" applyProtection="1">
      <alignment horizontal="left"/>
      <protection locked="0"/>
    </xf>
    <xf numFmtId="37" fontId="10" fillId="4" borderId="9" xfId="0" applyNumberFormat="1" applyFont="1" applyFill="1" applyBorder="1" applyAlignment="1" applyProtection="1">
      <alignment horizontal="left"/>
      <protection locked="0"/>
    </xf>
    <xf numFmtId="37" fontId="10" fillId="4" borderId="10" xfId="0" applyNumberFormat="1" applyFont="1" applyFill="1" applyBorder="1" applyAlignment="1" applyProtection="1">
      <alignment horizontal="left"/>
      <protection locked="0"/>
    </xf>
  </cellXfs>
  <cellStyles count="5">
    <cellStyle name="40% - Accent4" xfId="4" builtinId="43"/>
    <cellStyle name="Heading 3" xfId="1" builtinId="18"/>
    <cellStyle name="Heading 4" xfId="2" builtinId="19"/>
    <cellStyle name="Hyperlink" xfId="3" builtinId="8"/>
    <cellStyle name="Normal" xfId="0" builtinId="0"/>
  </cellStyles>
  <dxfs count="2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CCFFFF"/>
      <color rgb="FFFF7C80"/>
      <color rgb="FFCCFFCC"/>
      <color rgb="FFFF9933"/>
      <color rgb="FFFF6600"/>
      <color rgb="FFFF9999"/>
      <color rgb="FFFFCC9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2524124</xdr:colOff>
      <xdr:row>21</xdr:row>
      <xdr:rowOff>96699</xdr:rowOff>
    </xdr:to>
    <xdr:pic>
      <xdr:nvPicPr>
        <xdr:cNvPr id="5" name="Picture 4">
          <a:extLst>
            <a:ext uri="{FF2B5EF4-FFF2-40B4-BE49-F238E27FC236}">
              <a16:creationId xmlns:a16="http://schemas.microsoft.com/office/drawing/2014/main" id="{00000000-0008-0000-1F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0"/>
          <a:ext cx="2524124" cy="3973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2476499</xdr:colOff>
      <xdr:row>21</xdr:row>
      <xdr:rowOff>96699</xdr:rowOff>
    </xdr:to>
    <xdr:pic>
      <xdr:nvPicPr>
        <xdr:cNvPr id="2" name="Picture 1">
          <a:extLst>
            <a:ext uri="{FF2B5EF4-FFF2-40B4-BE49-F238E27FC236}">
              <a16:creationId xmlns:a16="http://schemas.microsoft.com/office/drawing/2014/main" id="{2057FEFD-9C87-4AE4-BE19-96A4225E60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0"/>
          <a:ext cx="2476499" cy="39638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xdr:col>
      <xdr:colOff>19050</xdr:colOff>
      <xdr:row>22</xdr:row>
      <xdr:rowOff>45432</xdr:rowOff>
    </xdr:to>
    <xdr:pic>
      <xdr:nvPicPr>
        <xdr:cNvPr id="5" name="Picture 4">
          <a:extLst>
            <a:ext uri="{FF2B5EF4-FFF2-40B4-BE49-F238E27FC236}">
              <a16:creationId xmlns:a16="http://schemas.microsoft.com/office/drawing/2014/main" id="{00000000-0008-0000-2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04850"/>
          <a:ext cx="2552700" cy="41062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youtu.be/P78JfJEmXtM?list=PL60SIT917rv46EyqHk1oHPpnTO3LCRROA" TargetMode="External"/><Relationship Id="rId1" Type="http://schemas.openxmlformats.org/officeDocument/2006/relationships/hyperlink" Target="https://youtu.be/py79CypRbWs?list=PL60SIT917rv46EyqHk1oHPpnTO3LCRROA"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C000"/>
  </sheetPr>
  <dimension ref="A1:G12"/>
  <sheetViews>
    <sheetView zoomScaleNormal="100" workbookViewId="0">
      <selection activeCell="A2" sqref="A2:C2"/>
    </sheetView>
  </sheetViews>
  <sheetFormatPr defaultColWidth="8.7109375" defaultRowHeight="15" x14ac:dyDescent="0.25"/>
  <cols>
    <col min="1" max="1" width="3.28515625" style="1" customWidth="1"/>
    <col min="2" max="2" width="24.28515625" style="1" customWidth="1"/>
    <col min="3" max="3" width="8.7109375" style="1"/>
    <col min="4" max="4" width="1.7109375" style="1" customWidth="1"/>
    <col min="5" max="5" width="2.85546875" style="1" bestFit="1" customWidth="1"/>
    <col min="6" max="6" width="23.7109375" style="1" bestFit="1" customWidth="1"/>
    <col min="7" max="16384" width="8.7109375" style="1"/>
  </cols>
  <sheetData>
    <row r="1" spans="1:7" ht="23.45" customHeight="1" thickBot="1" x14ac:dyDescent="0.3">
      <c r="A1" s="34"/>
      <c r="B1" s="34"/>
      <c r="C1" s="34"/>
      <c r="D1" s="34"/>
    </row>
    <row r="2" spans="1:7" s="34" customFormat="1" ht="60.6" customHeight="1" thickBot="1" x14ac:dyDescent="0.3">
      <c r="A2" s="48" t="s">
        <v>39</v>
      </c>
      <c r="B2" s="49"/>
      <c r="C2" s="50"/>
      <c r="D2" s="42"/>
      <c r="E2" s="48" t="str">
        <f>+A2</f>
        <v>• Record journal entries for transactions below
• Post entries to the entry column of the worksheet</v>
      </c>
      <c r="F2" s="49"/>
      <c r="G2" s="50"/>
    </row>
    <row r="3" spans="1:7" s="34" customFormat="1" ht="105" x14ac:dyDescent="0.25">
      <c r="A3" s="39" t="s">
        <v>35</v>
      </c>
      <c r="B3" s="40" t="s">
        <v>41</v>
      </c>
      <c r="C3" s="41">
        <v>4900</v>
      </c>
      <c r="E3" s="39" t="s">
        <v>35</v>
      </c>
      <c r="F3" s="40" t="str">
        <f>+B3</f>
        <v xml:space="preserve">As of the cut-off date work has been done for which an invoice has not yet been sent out. The invoice was sent out in the following month but the work was done before the cut-off date </v>
      </c>
      <c r="G3" s="41">
        <f>+C3*1.5</f>
        <v>7350</v>
      </c>
    </row>
    <row r="4" spans="1:7" s="34" customFormat="1" ht="30" x14ac:dyDescent="0.25">
      <c r="A4" s="36" t="s">
        <v>12</v>
      </c>
      <c r="B4" s="37" t="s">
        <v>40</v>
      </c>
      <c r="C4" s="38">
        <v>1100</v>
      </c>
      <c r="E4" s="36" t="s">
        <v>12</v>
      </c>
      <c r="F4" s="37" t="str">
        <f>+B4</f>
        <v>Depreciation expense for the period is:</v>
      </c>
      <c r="G4" s="41">
        <f t="shared" ref="G4:G5" si="0">+C4*1.5</f>
        <v>1650</v>
      </c>
    </row>
    <row r="5" spans="1:7" s="34" customFormat="1" ht="90" x14ac:dyDescent="0.25">
      <c r="A5" s="36" t="s">
        <v>13</v>
      </c>
      <c r="B5" s="37" t="s">
        <v>44</v>
      </c>
      <c r="C5" s="38">
        <v>6000</v>
      </c>
      <c r="E5" s="36" t="s">
        <v>13</v>
      </c>
      <c r="F5" s="37" t="str">
        <f>+B5</f>
        <v xml:space="preserve">When the accounting department pays insurance the account that is debited is prepaid insurance. As of the cut off date prepaid insurance is calculated to be </v>
      </c>
      <c r="G5" s="41">
        <f t="shared" si="0"/>
        <v>9000</v>
      </c>
    </row>
    <row r="6" spans="1:7" s="34" customFormat="1" x14ac:dyDescent="0.25">
      <c r="A6" s="35"/>
    </row>
    <row r="7" spans="1:7" s="34" customFormat="1" x14ac:dyDescent="0.25"/>
    <row r="8" spans="1:7" s="34" customFormat="1" x14ac:dyDescent="0.25"/>
    <row r="9" spans="1:7" s="34" customFormat="1" x14ac:dyDescent="0.25"/>
    <row r="10" spans="1:7" x14ac:dyDescent="0.25">
      <c r="A10" s="34"/>
      <c r="B10" s="34"/>
      <c r="C10" s="34"/>
      <c r="D10" s="34"/>
    </row>
    <row r="11" spans="1:7" x14ac:dyDescent="0.25">
      <c r="D11" s="34"/>
    </row>
    <row r="12" spans="1:7" x14ac:dyDescent="0.25">
      <c r="D12" s="34"/>
    </row>
  </sheetData>
  <mergeCells count="2">
    <mergeCell ref="A2:C2"/>
    <mergeCell ref="E2:G2"/>
  </mergeCells>
  <printOptions gridLine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F0"/>
  </sheetPr>
  <dimension ref="A1:P46"/>
  <sheetViews>
    <sheetView tabSelected="1" zoomScaleNormal="100" workbookViewId="0">
      <selection activeCell="C15" sqref="C15"/>
    </sheetView>
  </sheetViews>
  <sheetFormatPr defaultRowHeight="15" x14ac:dyDescent="0.25"/>
  <cols>
    <col min="1" max="1" width="37.140625" customWidth="1"/>
    <col min="2" max="2" width="3.7109375" style="3" customWidth="1"/>
    <col min="3" max="3" width="22.85546875" style="1" customWidth="1"/>
    <col min="4" max="5" width="7.5703125" style="1" customWidth="1"/>
    <col min="6" max="6" width="22.42578125" style="1" customWidth="1"/>
    <col min="7" max="7" width="9.85546875" style="1" bestFit="1" customWidth="1"/>
    <col min="8" max="8" width="9" style="1" bestFit="1" customWidth="1"/>
    <col min="9" max="9" width="9.85546875" style="1" bestFit="1" customWidth="1"/>
    <col min="10" max="10" width="2.85546875" style="1" customWidth="1"/>
    <col min="11" max="11" width="11.5703125" style="2" bestFit="1" customWidth="1"/>
    <col min="12" max="12" width="2.42578125" style="2" bestFit="1" customWidth="1"/>
    <col min="13" max="13" width="10.28515625" style="2" bestFit="1" customWidth="1"/>
    <col min="14" max="14" width="2.42578125" bestFit="1" customWidth="1"/>
    <col min="15" max="15" width="14.5703125" customWidth="1"/>
  </cols>
  <sheetData>
    <row r="1" spans="1:16" ht="15" customHeight="1" x14ac:dyDescent="0.25">
      <c r="A1" s="43"/>
      <c r="B1" s="28"/>
      <c r="F1" s="14" t="s">
        <v>22</v>
      </c>
      <c r="G1" s="15" t="s">
        <v>23</v>
      </c>
      <c r="H1" s="9" t="s">
        <v>24</v>
      </c>
      <c r="I1" s="15" t="s">
        <v>25</v>
      </c>
      <c r="J1" s="32" t="s">
        <v>26</v>
      </c>
      <c r="K1" s="32"/>
    </row>
    <row r="2" spans="1:16" ht="15" customHeight="1" thickBot="1" x14ac:dyDescent="0.3">
      <c r="A2" s="43"/>
      <c r="B2" s="28"/>
      <c r="F2" s="14">
        <f>SUM(I5:I11)</f>
        <v>760700</v>
      </c>
      <c r="G2" s="15" t="s">
        <v>23</v>
      </c>
      <c r="H2" s="9">
        <f>-SUM(I12:I14)</f>
        <v>22900</v>
      </c>
      <c r="I2" s="15" t="s">
        <v>25</v>
      </c>
      <c r="J2" s="32">
        <f>-SUM(I15:I21)</f>
        <v>737800</v>
      </c>
      <c r="K2" s="32"/>
    </row>
    <row r="3" spans="1:16" ht="15" customHeight="1" thickBot="1" x14ac:dyDescent="0.3">
      <c r="A3" s="8"/>
      <c r="B3" s="28"/>
      <c r="F3" s="33"/>
      <c r="G3" s="33"/>
      <c r="H3" s="45">
        <f>H2+J2</f>
        <v>760700</v>
      </c>
      <c r="I3" s="46"/>
      <c r="J3" s="46"/>
      <c r="K3" s="47"/>
    </row>
    <row r="4" spans="1:16" ht="37.15" customHeight="1" thickBot="1" x14ac:dyDescent="0.3">
      <c r="A4" s="8"/>
      <c r="B4" s="4"/>
      <c r="C4" s="30" t="s">
        <v>6</v>
      </c>
      <c r="D4" s="30" t="s">
        <v>7</v>
      </c>
      <c r="E4" s="30" t="s">
        <v>30</v>
      </c>
      <c r="F4" s="31" t="s">
        <v>6</v>
      </c>
      <c r="G4" s="29" t="s">
        <v>19</v>
      </c>
      <c r="H4" s="29" t="s">
        <v>38</v>
      </c>
      <c r="I4" s="29" t="s">
        <v>27</v>
      </c>
      <c r="K4" s="56" t="s">
        <v>33</v>
      </c>
      <c r="L4" s="52"/>
      <c r="M4" s="52"/>
      <c r="N4" s="52"/>
      <c r="O4" s="52"/>
      <c r="P4" s="13"/>
    </row>
    <row r="5" spans="1:16" ht="15.75" x14ac:dyDescent="0.25">
      <c r="A5" s="8"/>
      <c r="B5" s="10" t="s">
        <v>11</v>
      </c>
      <c r="C5" s="13" t="s">
        <v>1</v>
      </c>
      <c r="D5" s="13">
        <v>4900</v>
      </c>
      <c r="E5" s="16"/>
      <c r="F5" s="18" t="s">
        <v>0</v>
      </c>
      <c r="G5" s="20">
        <v>568000</v>
      </c>
      <c r="H5" s="19"/>
      <c r="I5" s="20">
        <f>SUM(G5:H5)</f>
        <v>568000</v>
      </c>
      <c r="K5" s="51" t="s">
        <v>42</v>
      </c>
      <c r="L5" s="51"/>
      <c r="M5" s="51"/>
      <c r="N5" s="51"/>
      <c r="O5" s="51"/>
      <c r="P5" s="13">
        <v>12000</v>
      </c>
    </row>
    <row r="6" spans="1:16" ht="15.75" x14ac:dyDescent="0.25">
      <c r="A6" s="8"/>
      <c r="B6" s="10"/>
      <c r="C6" s="13" t="s">
        <v>29</v>
      </c>
      <c r="D6" s="13"/>
      <c r="E6" s="16">
        <f>-D5</f>
        <v>-4900</v>
      </c>
      <c r="F6" s="21" t="s">
        <v>1</v>
      </c>
      <c r="G6" s="20">
        <v>32000</v>
      </c>
      <c r="H6" s="19">
        <f>D5</f>
        <v>4900</v>
      </c>
      <c r="I6" s="20">
        <f t="shared" ref="I6:I21" si="0">SUM(G6:H6)</f>
        <v>36900</v>
      </c>
      <c r="K6" s="51" t="s">
        <v>43</v>
      </c>
      <c r="L6" s="51"/>
      <c r="M6" s="51"/>
      <c r="N6" s="51"/>
      <c r="O6" s="51"/>
      <c r="P6" s="13">
        <v>6000</v>
      </c>
    </row>
    <row r="7" spans="1:16" ht="15.75" x14ac:dyDescent="0.25">
      <c r="A7" s="7"/>
      <c r="B7" s="10"/>
      <c r="C7" s="13"/>
      <c r="D7" s="13"/>
      <c r="E7" s="16"/>
      <c r="F7" s="21" t="s">
        <v>8</v>
      </c>
      <c r="G7" s="20">
        <v>1050</v>
      </c>
      <c r="H7" s="19"/>
      <c r="I7" s="20">
        <f t="shared" si="0"/>
        <v>1050</v>
      </c>
      <c r="K7" s="51" t="s">
        <v>32</v>
      </c>
      <c r="L7" s="51"/>
      <c r="M7" s="51"/>
      <c r="N7" s="51"/>
      <c r="O7" s="51"/>
      <c r="P7" s="13">
        <f>P5-P6</f>
        <v>6000</v>
      </c>
    </row>
    <row r="8" spans="1:16" ht="15.75" x14ac:dyDescent="0.25">
      <c r="A8" s="7"/>
      <c r="B8" s="10" t="s">
        <v>12</v>
      </c>
      <c r="C8" s="13" t="s">
        <v>15</v>
      </c>
      <c r="D8" s="13">
        <v>1100</v>
      </c>
      <c r="E8" s="16"/>
      <c r="F8" s="21" t="s">
        <v>31</v>
      </c>
      <c r="G8" s="20">
        <v>12000</v>
      </c>
      <c r="H8" s="19">
        <f>E12</f>
        <v>-6000</v>
      </c>
      <c r="I8" s="20">
        <f t="shared" si="0"/>
        <v>6000</v>
      </c>
      <c r="K8" s="51"/>
      <c r="L8" s="51"/>
      <c r="M8" s="51"/>
      <c r="N8" s="51"/>
      <c r="O8" s="51"/>
      <c r="P8" s="13"/>
    </row>
    <row r="9" spans="1:16" ht="15.75" x14ac:dyDescent="0.25">
      <c r="A9" s="7"/>
      <c r="B9" s="10"/>
      <c r="C9" s="13" t="s">
        <v>18</v>
      </c>
      <c r="D9" s="13"/>
      <c r="E9" s="16">
        <f>-D8</f>
        <v>-1100</v>
      </c>
      <c r="F9" s="21" t="s">
        <v>2</v>
      </c>
      <c r="G9" s="20">
        <v>112500</v>
      </c>
      <c r="H9" s="19"/>
      <c r="I9" s="20">
        <f t="shared" si="0"/>
        <v>112500</v>
      </c>
      <c r="K9" s="52"/>
      <c r="L9" s="52"/>
      <c r="M9" s="52"/>
      <c r="N9" s="52"/>
      <c r="O9" s="52"/>
      <c r="P9" s="13"/>
    </row>
    <row r="10" spans="1:16" ht="15.75" x14ac:dyDescent="0.25">
      <c r="A10" s="7"/>
      <c r="B10" s="10"/>
      <c r="C10" s="13"/>
      <c r="D10" s="13"/>
      <c r="E10" s="16"/>
      <c r="F10" s="21" t="s">
        <v>3</v>
      </c>
      <c r="G10" s="20">
        <v>135300</v>
      </c>
      <c r="H10" s="19"/>
      <c r="I10" s="20">
        <f t="shared" si="0"/>
        <v>135300</v>
      </c>
      <c r="K10" s="52"/>
      <c r="L10" s="52"/>
      <c r="M10" s="52"/>
      <c r="N10" s="52"/>
      <c r="O10" s="52"/>
      <c r="P10" s="13"/>
    </row>
    <row r="11" spans="1:16" ht="15.75" x14ac:dyDescent="0.25">
      <c r="A11" s="7"/>
      <c r="B11" s="10" t="s">
        <v>13</v>
      </c>
      <c r="C11" s="13" t="s">
        <v>5</v>
      </c>
      <c r="D11" s="13">
        <v>6000</v>
      </c>
      <c r="E11" s="16"/>
      <c r="F11" s="21" t="s">
        <v>18</v>
      </c>
      <c r="G11" s="20">
        <v>-97950</v>
      </c>
      <c r="H11" s="19">
        <f>E9</f>
        <v>-1100</v>
      </c>
      <c r="I11" s="20">
        <f t="shared" si="0"/>
        <v>-99050</v>
      </c>
      <c r="K11" s="51"/>
      <c r="L11" s="51"/>
      <c r="M11" s="51"/>
      <c r="N11" s="51"/>
      <c r="O11" s="51"/>
      <c r="P11" s="13"/>
    </row>
    <row r="12" spans="1:16" ht="15.75" x14ac:dyDescent="0.25">
      <c r="A12" s="7"/>
      <c r="B12" s="10"/>
      <c r="C12" s="13" t="s">
        <v>31</v>
      </c>
      <c r="D12" s="13"/>
      <c r="E12" s="16">
        <f>-D11</f>
        <v>-6000</v>
      </c>
      <c r="F12" s="21" t="s">
        <v>4</v>
      </c>
      <c r="G12" s="22">
        <v>-12150</v>
      </c>
      <c r="H12" s="19"/>
      <c r="I12" s="22">
        <f t="shared" si="0"/>
        <v>-12150</v>
      </c>
      <c r="K12" s="51"/>
      <c r="L12" s="51"/>
      <c r="M12" s="51"/>
      <c r="N12" s="51"/>
      <c r="O12" s="51"/>
      <c r="P12" s="13"/>
    </row>
    <row r="13" spans="1:16" ht="15.75" x14ac:dyDescent="0.25">
      <c r="A13" s="7"/>
      <c r="B13" s="10"/>
      <c r="C13" s="13"/>
      <c r="D13" s="13"/>
      <c r="E13" s="16"/>
      <c r="F13" s="21" t="s">
        <v>17</v>
      </c>
      <c r="G13" s="22">
        <v>-2500</v>
      </c>
      <c r="H13" s="19"/>
      <c r="I13" s="22">
        <f t="shared" si="0"/>
        <v>-2500</v>
      </c>
      <c r="K13" s="51"/>
      <c r="L13" s="51"/>
      <c r="M13" s="51"/>
      <c r="N13" s="51"/>
      <c r="O13" s="51"/>
      <c r="P13" s="13"/>
    </row>
    <row r="14" spans="1:16" ht="15.75" x14ac:dyDescent="0.25">
      <c r="A14" s="7"/>
      <c r="B14" s="11"/>
      <c r="C14" s="13"/>
      <c r="D14" s="13"/>
      <c r="E14" s="16"/>
      <c r="F14" s="21" t="s">
        <v>28</v>
      </c>
      <c r="G14" s="22">
        <v>-8250</v>
      </c>
      <c r="H14" s="19"/>
      <c r="I14" s="22">
        <f t="shared" si="0"/>
        <v>-8250</v>
      </c>
      <c r="K14" s="51"/>
      <c r="L14" s="51"/>
      <c r="M14" s="51"/>
      <c r="N14" s="51"/>
      <c r="O14" s="51"/>
      <c r="P14" s="13"/>
    </row>
    <row r="15" spans="1:16" ht="15.75" x14ac:dyDescent="0.25">
      <c r="A15" s="7"/>
      <c r="B15" s="10"/>
      <c r="C15" s="13"/>
      <c r="D15" s="13"/>
      <c r="E15" s="16"/>
      <c r="F15" s="23" t="s">
        <v>21</v>
      </c>
      <c r="G15" s="24">
        <v>-653820</v>
      </c>
      <c r="H15" s="19"/>
      <c r="I15" s="24">
        <f t="shared" si="0"/>
        <v>-653820</v>
      </c>
      <c r="K15" s="53"/>
      <c r="L15" s="54"/>
      <c r="M15" s="54"/>
      <c r="N15" s="54"/>
      <c r="O15" s="55"/>
      <c r="P15" s="13"/>
    </row>
    <row r="16" spans="1:16" ht="15.75" x14ac:dyDescent="0.25">
      <c r="A16" s="7"/>
      <c r="B16" s="10"/>
      <c r="C16" s="13"/>
      <c r="D16" s="13"/>
      <c r="E16" s="16"/>
      <c r="F16" s="21" t="s">
        <v>29</v>
      </c>
      <c r="G16" s="25">
        <v>-327350</v>
      </c>
      <c r="H16" s="19">
        <f>E6</f>
        <v>-4900</v>
      </c>
      <c r="I16" s="25">
        <f t="shared" si="0"/>
        <v>-332250</v>
      </c>
      <c r="K16" s="51"/>
      <c r="L16" s="51"/>
      <c r="M16" s="51"/>
      <c r="N16" s="51"/>
      <c r="O16" s="51"/>
      <c r="P16" s="13"/>
    </row>
    <row r="17" spans="1:16" ht="15.75" x14ac:dyDescent="0.25">
      <c r="A17" s="7"/>
      <c r="B17" s="10"/>
      <c r="C17" s="13"/>
      <c r="D17" s="13"/>
      <c r="E17" s="16"/>
      <c r="F17" s="21" t="s">
        <v>14</v>
      </c>
      <c r="G17" s="25">
        <v>195870</v>
      </c>
      <c r="H17" s="19"/>
      <c r="I17" s="25">
        <f t="shared" si="0"/>
        <v>195870</v>
      </c>
      <c r="K17" s="51"/>
      <c r="L17" s="51"/>
      <c r="M17" s="51"/>
      <c r="N17" s="51"/>
      <c r="O17" s="51"/>
      <c r="P17" s="13"/>
    </row>
    <row r="18" spans="1:16" ht="15.75" x14ac:dyDescent="0.25">
      <c r="A18" s="7"/>
      <c r="C18" s="13"/>
      <c r="D18" s="13"/>
      <c r="E18" s="16"/>
      <c r="F18" s="21" t="s">
        <v>10</v>
      </c>
      <c r="G18" s="25">
        <v>42375</v>
      </c>
      <c r="H18" s="19"/>
      <c r="I18" s="25">
        <f t="shared" si="0"/>
        <v>42375</v>
      </c>
      <c r="K18" s="51"/>
      <c r="L18" s="51"/>
      <c r="M18" s="51"/>
      <c r="N18" s="51"/>
      <c r="O18" s="51"/>
      <c r="P18" s="13"/>
    </row>
    <row r="19" spans="1:16" ht="15.75" x14ac:dyDescent="0.25">
      <c r="A19" s="7"/>
      <c r="C19" s="13"/>
      <c r="D19" s="13"/>
      <c r="E19" s="16"/>
      <c r="F19" s="21" t="s">
        <v>5</v>
      </c>
      <c r="G19" s="25">
        <v>0</v>
      </c>
      <c r="H19" s="19">
        <f>D11</f>
        <v>6000</v>
      </c>
      <c r="I19" s="25">
        <f t="shared" si="0"/>
        <v>6000</v>
      </c>
      <c r="K19" s="51"/>
      <c r="L19" s="51"/>
      <c r="M19" s="51"/>
      <c r="N19" s="51"/>
      <c r="O19" s="51"/>
      <c r="P19" s="13"/>
    </row>
    <row r="20" spans="1:16" ht="15.75" x14ac:dyDescent="0.25">
      <c r="A20" s="6"/>
      <c r="B20" s="10"/>
      <c r="C20" s="13"/>
      <c r="D20" s="13"/>
      <c r="E20" s="16"/>
      <c r="F20" s="21" t="s">
        <v>9</v>
      </c>
      <c r="G20" s="25">
        <v>2925</v>
      </c>
      <c r="H20" s="19"/>
      <c r="I20" s="25">
        <f t="shared" si="0"/>
        <v>2925</v>
      </c>
      <c r="K20" s="51"/>
      <c r="L20" s="51"/>
      <c r="M20" s="51"/>
      <c r="N20" s="51"/>
      <c r="O20" s="51"/>
      <c r="P20" s="13"/>
    </row>
    <row r="21" spans="1:16" ht="15.75" x14ac:dyDescent="0.25">
      <c r="C21" s="13"/>
      <c r="D21" s="13"/>
      <c r="E21" s="16"/>
      <c r="F21" s="21" t="s">
        <v>15</v>
      </c>
      <c r="G21" s="25">
        <v>0</v>
      </c>
      <c r="H21" s="19">
        <f>D8</f>
        <v>1100</v>
      </c>
      <c r="I21" s="25">
        <f t="shared" si="0"/>
        <v>1100</v>
      </c>
      <c r="K21" s="51"/>
      <c r="L21" s="51"/>
      <c r="M21" s="51"/>
      <c r="N21" s="51"/>
      <c r="O21" s="51"/>
      <c r="P21" s="13"/>
    </row>
    <row r="22" spans="1:16" ht="16.5" thickBot="1" x14ac:dyDescent="0.3">
      <c r="F22" s="27" t="s">
        <v>34</v>
      </c>
      <c r="G22" s="17">
        <f>SUM(G5:G21)</f>
        <v>0</v>
      </c>
      <c r="H22" s="17">
        <f>SUM(H5:H21)</f>
        <v>0</v>
      </c>
      <c r="I22" s="17">
        <f>SUM(I5:I21)</f>
        <v>0</v>
      </c>
    </row>
    <row r="23" spans="1:16" ht="16.5" thickTop="1" x14ac:dyDescent="0.25">
      <c r="F23" s="26" t="s">
        <v>16</v>
      </c>
      <c r="G23" s="12">
        <f>SUM(G16:G21)</f>
        <v>-86180</v>
      </c>
      <c r="H23" s="12">
        <f>SUM(H16:H21)</f>
        <v>2200</v>
      </c>
      <c r="I23" s="12">
        <f>SUM(I16:I21)</f>
        <v>-83980</v>
      </c>
    </row>
    <row r="46" spans="10:10" x14ac:dyDescent="0.25">
      <c r="J46" s="5"/>
    </row>
  </sheetData>
  <sheetProtection algorithmName="SHA-512" hashValue="TGDI+zep8IElVNO2RHejunGdEWH2BqR/7kbODnHobolUacpep9AFhPdxW12Xt98+M7qj1u3rTtY/QovWkh+kOQ==" saltValue="1uF5kMa5pdLzBPKuaOan7Q==" spinCount="100000" sheet="1" objects="1" scenarios="1" formatCells="0" formatColumns="0" formatRows="0" insertColumns="0" insertRows="0" insertHyperlinks="0" deleteColumns="0" deleteRows="0" selectLockedCells="1" sort="0" autoFilter="0"/>
  <mergeCells count="19">
    <mergeCell ref="K21:O21"/>
    <mergeCell ref="K15:O15"/>
    <mergeCell ref="K16:O16"/>
    <mergeCell ref="K17:O17"/>
    <mergeCell ref="K18:O18"/>
    <mergeCell ref="K19:O19"/>
    <mergeCell ref="K20:O20"/>
    <mergeCell ref="K14:O14"/>
    <mergeCell ref="H3:K3"/>
    <mergeCell ref="K4:O4"/>
    <mergeCell ref="K5:O5"/>
    <mergeCell ref="K6:O6"/>
    <mergeCell ref="K7:O7"/>
    <mergeCell ref="K8:O8"/>
    <mergeCell ref="K9:O9"/>
    <mergeCell ref="K10:O10"/>
    <mergeCell ref="K11:O11"/>
    <mergeCell ref="K12:O12"/>
    <mergeCell ref="K13:O13"/>
  </mergeCells>
  <conditionalFormatting sqref="H3">
    <cfRule type="cellIs" dxfId="27" priority="7" operator="greaterThan">
      <formula>$F$2</formula>
    </cfRule>
    <cfRule type="cellIs" dxfId="26" priority="8" operator="lessThan">
      <formula>$F$2</formula>
    </cfRule>
    <cfRule type="cellIs" dxfId="25" priority="9" operator="lessThan">
      <formula>$F$2</formula>
    </cfRule>
  </conditionalFormatting>
  <conditionalFormatting sqref="H3">
    <cfRule type="cellIs" dxfId="24" priority="4" operator="lessThan">
      <formula>$F$2</formula>
    </cfRule>
    <cfRule type="cellIs" dxfId="23" priority="5" operator="greaterThan">
      <formula>$F$2</formula>
    </cfRule>
    <cfRule type="cellIs" dxfId="22" priority="6" operator="equal">
      <formula>$F$2</formula>
    </cfRule>
  </conditionalFormatting>
  <conditionalFormatting sqref="G22:I22">
    <cfRule type="cellIs" dxfId="21" priority="1" operator="lessThan">
      <formula>0</formula>
    </cfRule>
    <cfRule type="cellIs" dxfId="20" priority="2" operator="greaterThan">
      <formula>0</formula>
    </cfRule>
    <cfRule type="cellIs" dxfId="19" priority="3" operator="equal">
      <formula>0</formula>
    </cfRule>
  </conditionalFormatting>
  <printOptions gridLine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6D73B-949E-4156-B75D-D91A9208EE4F}">
  <sheetPr>
    <tabColor rgb="FFFFC000"/>
  </sheetPr>
  <dimension ref="A1:P46"/>
  <sheetViews>
    <sheetView zoomScaleNormal="100" workbookViewId="0">
      <selection activeCell="C16" sqref="C16"/>
    </sheetView>
  </sheetViews>
  <sheetFormatPr defaultRowHeight="15" x14ac:dyDescent="0.25"/>
  <cols>
    <col min="1" max="1" width="37.140625" customWidth="1"/>
    <col min="2" max="2" width="3.7109375" style="3" customWidth="1"/>
    <col min="3" max="3" width="22.85546875" style="1" customWidth="1"/>
    <col min="4" max="5" width="7.5703125" style="1" customWidth="1"/>
    <col min="6" max="6" width="22.42578125" style="1" customWidth="1"/>
    <col min="7" max="7" width="9.85546875" style="1" bestFit="1" customWidth="1"/>
    <col min="8" max="8" width="9" style="1" bestFit="1" customWidth="1"/>
    <col min="9" max="9" width="9.85546875" style="1" bestFit="1" customWidth="1"/>
    <col min="10" max="10" width="2.85546875" style="1" customWidth="1"/>
    <col min="11" max="11" width="11.5703125" style="2" bestFit="1" customWidth="1"/>
    <col min="12" max="12" width="2.42578125" style="2" bestFit="1" customWidth="1"/>
    <col min="13" max="13" width="10.28515625" style="2" bestFit="1" customWidth="1"/>
    <col min="14" max="14" width="2.42578125" bestFit="1" customWidth="1"/>
    <col min="15" max="15" width="14.5703125" customWidth="1"/>
  </cols>
  <sheetData>
    <row r="1" spans="1:16" ht="15" customHeight="1" x14ac:dyDescent="0.25">
      <c r="A1" s="43"/>
      <c r="B1" s="28"/>
      <c r="F1" s="14" t="s">
        <v>22</v>
      </c>
      <c r="G1" s="15" t="s">
        <v>23</v>
      </c>
      <c r="H1" s="44" t="s">
        <v>24</v>
      </c>
      <c r="I1" s="15" t="s">
        <v>25</v>
      </c>
      <c r="J1" s="32" t="s">
        <v>26</v>
      </c>
      <c r="K1" s="32"/>
    </row>
    <row r="2" spans="1:16" ht="15" customHeight="1" thickBot="1" x14ac:dyDescent="0.3">
      <c r="A2" s="43"/>
      <c r="B2" s="28"/>
      <c r="F2" s="14">
        <f>SUM(I5:I11)</f>
        <v>762900</v>
      </c>
      <c r="G2" s="15" t="s">
        <v>23</v>
      </c>
      <c r="H2" s="44">
        <f>-SUM(I12:I14)</f>
        <v>22900</v>
      </c>
      <c r="I2" s="15" t="s">
        <v>25</v>
      </c>
      <c r="J2" s="32">
        <f>-SUM(I15:I21)</f>
        <v>740000</v>
      </c>
      <c r="K2" s="32"/>
    </row>
    <row r="3" spans="1:16" ht="15" customHeight="1" thickBot="1" x14ac:dyDescent="0.3">
      <c r="A3" s="8"/>
      <c r="B3" s="28"/>
      <c r="F3" s="33"/>
      <c r="G3" s="33"/>
      <c r="H3" s="45">
        <f>H2+J2</f>
        <v>762900</v>
      </c>
      <c r="I3" s="46"/>
      <c r="J3" s="46"/>
      <c r="K3" s="47"/>
    </row>
    <row r="4" spans="1:16" ht="37.15" customHeight="1" thickBot="1" x14ac:dyDescent="0.3">
      <c r="A4" s="8"/>
      <c r="B4" s="4"/>
      <c r="C4" s="30" t="s">
        <v>6</v>
      </c>
      <c r="D4" s="30" t="s">
        <v>7</v>
      </c>
      <c r="E4" s="30" t="s">
        <v>30</v>
      </c>
      <c r="F4" s="31" t="s">
        <v>6</v>
      </c>
      <c r="G4" s="29" t="s">
        <v>19</v>
      </c>
      <c r="H4" s="29" t="s">
        <v>38</v>
      </c>
      <c r="I4" s="29" t="s">
        <v>27</v>
      </c>
      <c r="K4" s="56" t="s">
        <v>33</v>
      </c>
      <c r="L4" s="52"/>
      <c r="M4" s="52"/>
      <c r="N4" s="52"/>
      <c r="O4" s="52"/>
      <c r="P4" s="13"/>
    </row>
    <row r="5" spans="1:16" ht="15.75" x14ac:dyDescent="0.25">
      <c r="A5" s="8"/>
      <c r="B5" s="10" t="s">
        <v>11</v>
      </c>
      <c r="C5" s="13"/>
      <c r="D5" s="13"/>
      <c r="E5" s="16"/>
      <c r="F5" s="18" t="s">
        <v>0</v>
      </c>
      <c r="G5" s="20">
        <v>568000</v>
      </c>
      <c r="H5" s="19"/>
      <c r="I5" s="20">
        <f>SUM(G5:H5)</f>
        <v>568000</v>
      </c>
      <c r="K5" s="51" t="s">
        <v>42</v>
      </c>
      <c r="L5" s="51"/>
      <c r="M5" s="51"/>
      <c r="N5" s="51"/>
      <c r="O5" s="51"/>
      <c r="P5" s="13"/>
    </row>
    <row r="6" spans="1:16" ht="15.75" x14ac:dyDescent="0.25">
      <c r="A6" s="8"/>
      <c r="B6" s="10"/>
      <c r="C6" s="13"/>
      <c r="D6" s="13"/>
      <c r="E6" s="16"/>
      <c r="F6" s="21" t="s">
        <v>1</v>
      </c>
      <c r="G6" s="20">
        <v>32000</v>
      </c>
      <c r="H6" s="19"/>
      <c r="I6" s="20">
        <f t="shared" ref="I6:I21" si="0">SUM(G6:H6)</f>
        <v>32000</v>
      </c>
      <c r="K6" s="51" t="s">
        <v>43</v>
      </c>
      <c r="L6" s="51"/>
      <c r="M6" s="51"/>
      <c r="N6" s="51"/>
      <c r="O6" s="51"/>
      <c r="P6" s="13"/>
    </row>
    <row r="7" spans="1:16" ht="15.75" x14ac:dyDescent="0.25">
      <c r="A7" s="7"/>
      <c r="B7" s="10"/>
      <c r="C7" s="13"/>
      <c r="D7" s="13"/>
      <c r="E7" s="16"/>
      <c r="F7" s="21" t="s">
        <v>8</v>
      </c>
      <c r="G7" s="20">
        <v>1050</v>
      </c>
      <c r="H7" s="19"/>
      <c r="I7" s="20">
        <f t="shared" si="0"/>
        <v>1050</v>
      </c>
      <c r="K7" s="51" t="s">
        <v>32</v>
      </c>
      <c r="L7" s="51"/>
      <c r="M7" s="51"/>
      <c r="N7" s="51"/>
      <c r="O7" s="51"/>
      <c r="P7" s="13"/>
    </row>
    <row r="8" spans="1:16" ht="15.75" x14ac:dyDescent="0.25">
      <c r="A8" s="7"/>
      <c r="B8" s="10" t="s">
        <v>12</v>
      </c>
      <c r="C8" s="13"/>
      <c r="D8" s="13"/>
      <c r="E8" s="16"/>
      <c r="F8" s="21" t="s">
        <v>31</v>
      </c>
      <c r="G8" s="20">
        <v>12000</v>
      </c>
      <c r="H8" s="19"/>
      <c r="I8" s="20">
        <f t="shared" si="0"/>
        <v>12000</v>
      </c>
      <c r="K8" s="51"/>
      <c r="L8" s="51"/>
      <c r="M8" s="51"/>
      <c r="N8" s="51"/>
      <c r="O8" s="51"/>
      <c r="P8" s="13"/>
    </row>
    <row r="9" spans="1:16" ht="15.75" x14ac:dyDescent="0.25">
      <c r="A9" s="7"/>
      <c r="B9" s="10"/>
      <c r="C9" s="13"/>
      <c r="D9" s="13"/>
      <c r="E9" s="16"/>
      <c r="F9" s="21" t="s">
        <v>2</v>
      </c>
      <c r="G9" s="20">
        <v>112500</v>
      </c>
      <c r="H9" s="19"/>
      <c r="I9" s="20">
        <f t="shared" si="0"/>
        <v>112500</v>
      </c>
      <c r="K9" s="52"/>
      <c r="L9" s="52"/>
      <c r="M9" s="52"/>
      <c r="N9" s="52"/>
      <c r="O9" s="52"/>
      <c r="P9" s="13"/>
    </row>
    <row r="10" spans="1:16" ht="15.75" x14ac:dyDescent="0.25">
      <c r="A10" s="7"/>
      <c r="B10" s="10"/>
      <c r="C10" s="13"/>
      <c r="D10" s="13"/>
      <c r="E10" s="16"/>
      <c r="F10" s="21" t="s">
        <v>3</v>
      </c>
      <c r="G10" s="20">
        <v>135300</v>
      </c>
      <c r="H10" s="19"/>
      <c r="I10" s="20">
        <f t="shared" si="0"/>
        <v>135300</v>
      </c>
      <c r="K10" s="52"/>
      <c r="L10" s="52"/>
      <c r="M10" s="52"/>
      <c r="N10" s="52"/>
      <c r="O10" s="52"/>
      <c r="P10" s="13"/>
    </row>
    <row r="11" spans="1:16" ht="15.75" x14ac:dyDescent="0.25">
      <c r="A11" s="7"/>
      <c r="B11" s="10" t="s">
        <v>13</v>
      </c>
      <c r="C11" s="13"/>
      <c r="D11" s="13"/>
      <c r="E11" s="16"/>
      <c r="F11" s="21" t="s">
        <v>18</v>
      </c>
      <c r="G11" s="20">
        <v>-97950</v>
      </c>
      <c r="H11" s="19"/>
      <c r="I11" s="20">
        <f t="shared" si="0"/>
        <v>-97950</v>
      </c>
      <c r="K11" s="51"/>
      <c r="L11" s="51"/>
      <c r="M11" s="51"/>
      <c r="N11" s="51"/>
      <c r="O11" s="51"/>
      <c r="P11" s="13"/>
    </row>
    <row r="12" spans="1:16" ht="15.75" x14ac:dyDescent="0.25">
      <c r="A12" s="7"/>
      <c r="B12" s="10"/>
      <c r="C12" s="13"/>
      <c r="D12" s="13"/>
      <c r="E12" s="16"/>
      <c r="F12" s="21" t="s">
        <v>4</v>
      </c>
      <c r="G12" s="22">
        <v>-12150</v>
      </c>
      <c r="H12" s="19"/>
      <c r="I12" s="22">
        <f t="shared" si="0"/>
        <v>-12150</v>
      </c>
      <c r="K12" s="51"/>
      <c r="L12" s="51"/>
      <c r="M12" s="51"/>
      <c r="N12" s="51"/>
      <c r="O12" s="51"/>
      <c r="P12" s="13"/>
    </row>
    <row r="13" spans="1:16" ht="15.75" x14ac:dyDescent="0.25">
      <c r="A13" s="7"/>
      <c r="B13" s="10"/>
      <c r="C13" s="13"/>
      <c r="D13" s="13"/>
      <c r="E13" s="16"/>
      <c r="F13" s="21" t="s">
        <v>17</v>
      </c>
      <c r="G13" s="22">
        <v>-2500</v>
      </c>
      <c r="H13" s="19"/>
      <c r="I13" s="22">
        <f t="shared" si="0"/>
        <v>-2500</v>
      </c>
      <c r="K13" s="51"/>
      <c r="L13" s="51"/>
      <c r="M13" s="51"/>
      <c r="N13" s="51"/>
      <c r="O13" s="51"/>
      <c r="P13" s="13"/>
    </row>
    <row r="14" spans="1:16" ht="15.75" x14ac:dyDescent="0.25">
      <c r="A14" s="7"/>
      <c r="B14" s="11"/>
      <c r="C14" s="13"/>
      <c r="D14" s="13"/>
      <c r="E14" s="16"/>
      <c r="F14" s="21" t="s">
        <v>28</v>
      </c>
      <c r="G14" s="22">
        <v>-8250</v>
      </c>
      <c r="H14" s="19"/>
      <c r="I14" s="22">
        <f t="shared" si="0"/>
        <v>-8250</v>
      </c>
      <c r="K14" s="51"/>
      <c r="L14" s="51"/>
      <c r="M14" s="51"/>
      <c r="N14" s="51"/>
      <c r="O14" s="51"/>
      <c r="P14" s="13"/>
    </row>
    <row r="15" spans="1:16" ht="15.75" x14ac:dyDescent="0.25">
      <c r="A15" s="7"/>
      <c r="B15" s="10"/>
      <c r="C15" s="13"/>
      <c r="D15" s="13"/>
      <c r="E15" s="16"/>
      <c r="F15" s="23" t="s">
        <v>21</v>
      </c>
      <c r="G15" s="24">
        <v>-653820</v>
      </c>
      <c r="H15" s="19"/>
      <c r="I15" s="24">
        <f t="shared" si="0"/>
        <v>-653820</v>
      </c>
      <c r="K15" s="53"/>
      <c r="L15" s="54"/>
      <c r="M15" s="54"/>
      <c r="N15" s="54"/>
      <c r="O15" s="55"/>
      <c r="P15" s="13"/>
    </row>
    <row r="16" spans="1:16" ht="15.75" x14ac:dyDescent="0.25">
      <c r="A16" s="7"/>
      <c r="B16" s="10"/>
      <c r="C16" s="13"/>
      <c r="D16" s="13"/>
      <c r="E16" s="16"/>
      <c r="F16" s="21" t="s">
        <v>29</v>
      </c>
      <c r="G16" s="25">
        <v>-327350</v>
      </c>
      <c r="H16" s="19"/>
      <c r="I16" s="25">
        <f t="shared" si="0"/>
        <v>-327350</v>
      </c>
      <c r="K16" s="51"/>
      <c r="L16" s="51"/>
      <c r="M16" s="51"/>
      <c r="N16" s="51"/>
      <c r="O16" s="51"/>
      <c r="P16" s="13"/>
    </row>
    <row r="17" spans="1:16" ht="15.75" x14ac:dyDescent="0.25">
      <c r="A17" s="7"/>
      <c r="B17" s="10"/>
      <c r="C17" s="13"/>
      <c r="D17" s="13"/>
      <c r="E17" s="16"/>
      <c r="F17" s="21" t="s">
        <v>14</v>
      </c>
      <c r="G17" s="25">
        <v>195870</v>
      </c>
      <c r="H17" s="19"/>
      <c r="I17" s="25">
        <f t="shared" si="0"/>
        <v>195870</v>
      </c>
      <c r="K17" s="51"/>
      <c r="L17" s="51"/>
      <c r="M17" s="51"/>
      <c r="N17" s="51"/>
      <c r="O17" s="51"/>
      <c r="P17" s="13"/>
    </row>
    <row r="18" spans="1:16" ht="15.75" x14ac:dyDescent="0.25">
      <c r="A18" s="7"/>
      <c r="C18" s="13"/>
      <c r="D18" s="13"/>
      <c r="E18" s="16"/>
      <c r="F18" s="21" t="s">
        <v>10</v>
      </c>
      <c r="G18" s="25">
        <v>42375</v>
      </c>
      <c r="H18" s="19"/>
      <c r="I18" s="25">
        <f t="shared" si="0"/>
        <v>42375</v>
      </c>
      <c r="K18" s="51"/>
      <c r="L18" s="51"/>
      <c r="M18" s="51"/>
      <c r="N18" s="51"/>
      <c r="O18" s="51"/>
      <c r="P18" s="13"/>
    </row>
    <row r="19" spans="1:16" ht="15.75" x14ac:dyDescent="0.25">
      <c r="A19" s="7"/>
      <c r="C19" s="13"/>
      <c r="D19" s="13"/>
      <c r="E19" s="16"/>
      <c r="F19" s="21" t="s">
        <v>5</v>
      </c>
      <c r="G19" s="25">
        <v>0</v>
      </c>
      <c r="H19" s="19"/>
      <c r="I19" s="25">
        <f t="shared" si="0"/>
        <v>0</v>
      </c>
      <c r="K19" s="51"/>
      <c r="L19" s="51"/>
      <c r="M19" s="51"/>
      <c r="N19" s="51"/>
      <c r="O19" s="51"/>
      <c r="P19" s="13"/>
    </row>
    <row r="20" spans="1:16" ht="15.75" x14ac:dyDescent="0.25">
      <c r="A20" s="6"/>
      <c r="B20" s="10"/>
      <c r="C20" s="13"/>
      <c r="D20" s="13"/>
      <c r="E20" s="16"/>
      <c r="F20" s="21" t="s">
        <v>9</v>
      </c>
      <c r="G20" s="25">
        <v>2925</v>
      </c>
      <c r="H20" s="19"/>
      <c r="I20" s="25">
        <f t="shared" si="0"/>
        <v>2925</v>
      </c>
      <c r="K20" s="51"/>
      <c r="L20" s="51"/>
      <c r="M20" s="51"/>
      <c r="N20" s="51"/>
      <c r="O20" s="51"/>
      <c r="P20" s="13"/>
    </row>
    <row r="21" spans="1:16" ht="15.75" x14ac:dyDescent="0.25">
      <c r="C21" s="13"/>
      <c r="D21" s="13"/>
      <c r="E21" s="16"/>
      <c r="F21" s="21" t="s">
        <v>15</v>
      </c>
      <c r="G21" s="25">
        <v>0</v>
      </c>
      <c r="H21" s="19"/>
      <c r="I21" s="25">
        <f t="shared" si="0"/>
        <v>0</v>
      </c>
      <c r="K21" s="51"/>
      <c r="L21" s="51"/>
      <c r="M21" s="51"/>
      <c r="N21" s="51"/>
      <c r="O21" s="51"/>
      <c r="P21" s="13"/>
    </row>
    <row r="22" spans="1:16" ht="16.5" thickBot="1" x14ac:dyDescent="0.3">
      <c r="F22" s="27" t="s">
        <v>34</v>
      </c>
      <c r="G22" s="17">
        <f>SUM(G5:G21)</f>
        <v>0</v>
      </c>
      <c r="H22" s="17">
        <f>SUM(H5:H21)</f>
        <v>0</v>
      </c>
      <c r="I22" s="17">
        <f>SUM(I5:I21)</f>
        <v>0</v>
      </c>
    </row>
    <row r="23" spans="1:16" ht="16.5" thickTop="1" x14ac:dyDescent="0.25">
      <c r="F23" s="26" t="s">
        <v>16</v>
      </c>
      <c r="G23" s="12">
        <f>SUM(G16:G21)</f>
        <v>-86180</v>
      </c>
      <c r="H23" s="12">
        <f>SUM(H16:H21)</f>
        <v>0</v>
      </c>
      <c r="I23" s="12">
        <f>SUM(I16:I21)</f>
        <v>-86180</v>
      </c>
    </row>
    <row r="46" spans="10:10" x14ac:dyDescent="0.25">
      <c r="J46" s="5"/>
    </row>
  </sheetData>
  <sheetProtection algorithmName="SHA-512" hashValue="5f5cdpXMnms/46kPPeVrCpkm4JA8x41VlJLqoZNdW5yTdjQKUtQfviiHpoGrt1wjluwCV/wskNzlosygXPXNlw==" saltValue="WiYayuCPceZc11/JfN8vig==" spinCount="100000" sheet="1" objects="1" scenarios="1" formatCells="0" formatColumns="0" formatRows="0" insertColumns="0" insertRows="0" insertHyperlinks="0" deleteColumns="0" deleteRows="0" selectLockedCells="1" sort="0" autoFilter="0" pivotTables="0"/>
  <mergeCells count="19">
    <mergeCell ref="K21:O21"/>
    <mergeCell ref="K15:O15"/>
    <mergeCell ref="K16:O16"/>
    <mergeCell ref="K17:O17"/>
    <mergeCell ref="K18:O18"/>
    <mergeCell ref="K19:O19"/>
    <mergeCell ref="K20:O20"/>
    <mergeCell ref="K9:O9"/>
    <mergeCell ref="K10:O10"/>
    <mergeCell ref="K11:O11"/>
    <mergeCell ref="K12:O12"/>
    <mergeCell ref="K13:O13"/>
    <mergeCell ref="K14:O14"/>
    <mergeCell ref="H3:K3"/>
    <mergeCell ref="K4:O4"/>
    <mergeCell ref="K5:O5"/>
    <mergeCell ref="K6:O6"/>
    <mergeCell ref="K7:O7"/>
    <mergeCell ref="K8:O8"/>
  </mergeCells>
  <conditionalFormatting sqref="H3">
    <cfRule type="cellIs" dxfId="8" priority="7" operator="greaterThan">
      <formula>$F$2</formula>
    </cfRule>
    <cfRule type="cellIs" dxfId="7" priority="8" operator="lessThan">
      <formula>$F$2</formula>
    </cfRule>
    <cfRule type="cellIs" dxfId="6" priority="9" operator="lessThan">
      <formula>$F$2</formula>
    </cfRule>
  </conditionalFormatting>
  <conditionalFormatting sqref="H3">
    <cfRule type="cellIs" dxfId="5" priority="4" operator="lessThan">
      <formula>$F$2</formula>
    </cfRule>
    <cfRule type="cellIs" dxfId="4" priority="5" operator="greaterThan">
      <formula>$F$2</formula>
    </cfRule>
    <cfRule type="cellIs" dxfId="3" priority="6" operator="equal">
      <formula>$F$2</formula>
    </cfRule>
  </conditionalFormatting>
  <conditionalFormatting sqref="G22:I22">
    <cfRule type="cellIs" dxfId="2" priority="1" operator="lessThan">
      <formula>0</formula>
    </cfRule>
    <cfRule type="cellIs" dxfId="1" priority="2" operator="greaterThan">
      <formula>0</formula>
    </cfRule>
    <cfRule type="cellIs" dxfId="0" priority="3" operator="equal">
      <formula>0</formula>
    </cfRule>
  </conditionalFormatting>
  <printOptions gridLines="1"/>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92D050"/>
  </sheetPr>
  <dimension ref="A1:P46"/>
  <sheetViews>
    <sheetView zoomScaleNormal="100" workbookViewId="0">
      <selection activeCell="C10" sqref="C10"/>
    </sheetView>
  </sheetViews>
  <sheetFormatPr defaultRowHeight="15" x14ac:dyDescent="0.25"/>
  <cols>
    <col min="1" max="1" width="37" customWidth="1"/>
    <col min="2" max="2" width="3.42578125" style="3" bestFit="1" customWidth="1"/>
    <col min="3" max="3" width="22.85546875" style="1" customWidth="1"/>
    <col min="4" max="5" width="8.140625" style="1" customWidth="1"/>
    <col min="6" max="6" width="22.42578125" style="1" customWidth="1"/>
    <col min="7" max="7" width="9.85546875" style="1" bestFit="1" customWidth="1"/>
    <col min="8" max="8" width="9" style="1" bestFit="1" customWidth="1"/>
    <col min="9" max="9" width="9.85546875" style="1" bestFit="1" customWidth="1"/>
    <col min="10" max="10" width="2.85546875" style="1" customWidth="1"/>
    <col min="11" max="11" width="11.5703125" style="2" bestFit="1" customWidth="1"/>
    <col min="12" max="12" width="2.42578125" style="2" bestFit="1" customWidth="1"/>
    <col min="13" max="13" width="10.28515625" style="2" bestFit="1" customWidth="1"/>
    <col min="14" max="14" width="2.42578125" bestFit="1" customWidth="1"/>
    <col min="15" max="15" width="14.5703125" customWidth="1"/>
  </cols>
  <sheetData>
    <row r="1" spans="1:16" x14ac:dyDescent="0.25">
      <c r="A1" s="43" t="s">
        <v>36</v>
      </c>
      <c r="F1" s="14" t="s">
        <v>22</v>
      </c>
      <c r="G1" s="15" t="s">
        <v>23</v>
      </c>
      <c r="H1" s="9" t="s">
        <v>24</v>
      </c>
      <c r="I1" s="15" t="s">
        <v>25</v>
      </c>
      <c r="J1" s="32" t="s">
        <v>26</v>
      </c>
      <c r="K1" s="32"/>
    </row>
    <row r="2" spans="1:16" ht="15.75" thickBot="1" x14ac:dyDescent="0.3">
      <c r="A2" s="43" t="s">
        <v>37</v>
      </c>
      <c r="F2" s="14">
        <f>SUM(I5:I11)</f>
        <v>808800</v>
      </c>
      <c r="G2" s="15" t="s">
        <v>23</v>
      </c>
      <c r="H2" s="9">
        <f>-SUM(I12:I14)</f>
        <v>25750</v>
      </c>
      <c r="I2" s="15" t="s">
        <v>25</v>
      </c>
      <c r="J2" s="32">
        <f>-SUM(I15:I21)</f>
        <v>783050</v>
      </c>
      <c r="K2" s="32"/>
    </row>
    <row r="3" spans="1:16" ht="15.75" thickBot="1" x14ac:dyDescent="0.3">
      <c r="A3" s="8"/>
      <c r="F3" s="33"/>
      <c r="G3" s="33"/>
      <c r="H3" s="45">
        <f>H2+J2</f>
        <v>808800</v>
      </c>
      <c r="I3" s="46"/>
      <c r="J3" s="46"/>
      <c r="K3" s="47"/>
    </row>
    <row r="4" spans="1:16" ht="34.9" customHeight="1" thickBot="1" x14ac:dyDescent="0.3">
      <c r="A4" s="8"/>
      <c r="B4" s="4"/>
      <c r="C4" s="30" t="s">
        <v>6</v>
      </c>
      <c r="D4" s="30" t="s">
        <v>7</v>
      </c>
      <c r="E4" s="30" t="s">
        <v>30</v>
      </c>
      <c r="F4" s="31" t="s">
        <v>6</v>
      </c>
      <c r="G4" s="29" t="s">
        <v>19</v>
      </c>
      <c r="H4" s="29" t="s">
        <v>20</v>
      </c>
      <c r="I4" s="29" t="s">
        <v>27</v>
      </c>
    </row>
    <row r="5" spans="1:16" ht="15.75" x14ac:dyDescent="0.25">
      <c r="A5" s="8"/>
      <c r="B5" s="10" t="s">
        <v>11</v>
      </c>
      <c r="C5" s="13"/>
      <c r="D5" s="13"/>
      <c r="E5" s="16"/>
      <c r="F5" s="18" t="s">
        <v>0</v>
      </c>
      <c r="G5" s="20">
        <v>568000</v>
      </c>
      <c r="H5" s="19"/>
      <c r="I5" s="20">
        <f>SUM(G5:H5)</f>
        <v>568000</v>
      </c>
      <c r="K5" s="56" t="s">
        <v>33</v>
      </c>
      <c r="L5" s="52"/>
      <c r="M5" s="52"/>
      <c r="N5" s="52"/>
      <c r="O5" s="52"/>
      <c r="P5" s="13"/>
    </row>
    <row r="6" spans="1:16" ht="15.75" x14ac:dyDescent="0.25">
      <c r="A6" s="8"/>
      <c r="B6" s="10"/>
      <c r="C6" s="13"/>
      <c r="D6" s="13"/>
      <c r="E6" s="16"/>
      <c r="F6" s="21" t="s">
        <v>1</v>
      </c>
      <c r="G6" s="20">
        <v>40000</v>
      </c>
      <c r="H6" s="19"/>
      <c r="I6" s="20">
        <f t="shared" ref="I6:I21" si="0">SUM(G6:H6)</f>
        <v>40000</v>
      </c>
      <c r="K6" s="51" t="s">
        <v>42</v>
      </c>
      <c r="L6" s="51"/>
      <c r="M6" s="51"/>
      <c r="N6" s="51"/>
      <c r="O6" s="51"/>
      <c r="P6" s="13"/>
    </row>
    <row r="7" spans="1:16" ht="15.75" x14ac:dyDescent="0.25">
      <c r="A7" s="7"/>
      <c r="B7" s="10"/>
      <c r="C7" s="13"/>
      <c r="D7" s="13"/>
      <c r="E7" s="16"/>
      <c r="F7" s="21" t="s">
        <v>8</v>
      </c>
      <c r="G7" s="20">
        <v>1000</v>
      </c>
      <c r="H7" s="19"/>
      <c r="I7" s="20">
        <f t="shared" si="0"/>
        <v>1000</v>
      </c>
      <c r="K7" s="51" t="s">
        <v>43</v>
      </c>
      <c r="L7" s="51"/>
      <c r="M7" s="51"/>
      <c r="N7" s="51"/>
      <c r="O7" s="51"/>
      <c r="P7" s="13"/>
    </row>
    <row r="8" spans="1:16" ht="15.75" x14ac:dyDescent="0.25">
      <c r="A8" s="7"/>
      <c r="B8" s="10" t="s">
        <v>12</v>
      </c>
      <c r="C8" s="13"/>
      <c r="D8" s="13"/>
      <c r="E8" s="16"/>
      <c r="F8" s="21" t="s">
        <v>31</v>
      </c>
      <c r="G8" s="20">
        <v>22000</v>
      </c>
      <c r="H8" s="19"/>
      <c r="I8" s="20">
        <f t="shared" si="0"/>
        <v>22000</v>
      </c>
      <c r="K8" s="51" t="s">
        <v>32</v>
      </c>
      <c r="L8" s="51"/>
      <c r="M8" s="51"/>
      <c r="N8" s="51"/>
      <c r="O8" s="51"/>
      <c r="P8" s="13"/>
    </row>
    <row r="9" spans="1:16" ht="15.75" x14ac:dyDescent="0.25">
      <c r="A9" s="7"/>
      <c r="B9" s="10"/>
      <c r="C9" s="13"/>
      <c r="D9" s="13"/>
      <c r="E9" s="16"/>
      <c r="F9" s="21" t="s">
        <v>2</v>
      </c>
      <c r="G9" s="20">
        <v>112500</v>
      </c>
      <c r="H9" s="19"/>
      <c r="I9" s="20">
        <f t="shared" si="0"/>
        <v>112500</v>
      </c>
      <c r="K9" s="51"/>
      <c r="L9" s="51"/>
      <c r="M9" s="51"/>
      <c r="N9" s="51"/>
      <c r="O9" s="51"/>
      <c r="P9" s="13"/>
    </row>
    <row r="10" spans="1:16" ht="15.75" x14ac:dyDescent="0.25">
      <c r="A10" s="7"/>
      <c r="B10" s="10"/>
      <c r="C10" s="13"/>
      <c r="D10" s="13"/>
      <c r="E10" s="16"/>
      <c r="F10" s="21" t="s">
        <v>3</v>
      </c>
      <c r="G10" s="20">
        <v>135300</v>
      </c>
      <c r="H10" s="19"/>
      <c r="I10" s="20">
        <f t="shared" si="0"/>
        <v>135300</v>
      </c>
      <c r="K10" s="52"/>
      <c r="L10" s="52"/>
      <c r="M10" s="52"/>
      <c r="N10" s="52"/>
      <c r="O10" s="52"/>
      <c r="P10" s="13"/>
    </row>
    <row r="11" spans="1:16" ht="15.75" x14ac:dyDescent="0.25">
      <c r="A11" s="7"/>
      <c r="B11" s="10" t="s">
        <v>13</v>
      </c>
      <c r="C11" s="13"/>
      <c r="D11" s="13"/>
      <c r="E11" s="16"/>
      <c r="F11" s="21" t="s">
        <v>18</v>
      </c>
      <c r="G11" s="20">
        <v>-70000</v>
      </c>
      <c r="H11" s="19"/>
      <c r="I11" s="20">
        <f t="shared" si="0"/>
        <v>-70000</v>
      </c>
      <c r="K11" s="52"/>
      <c r="L11" s="52"/>
      <c r="M11" s="52"/>
      <c r="N11" s="52"/>
      <c r="O11" s="52"/>
      <c r="P11" s="13"/>
    </row>
    <row r="12" spans="1:16" ht="15.75" x14ac:dyDescent="0.25">
      <c r="A12" s="7"/>
      <c r="B12" s="10"/>
      <c r="C12" s="13"/>
      <c r="D12" s="13"/>
      <c r="E12" s="16"/>
      <c r="F12" s="21" t="s">
        <v>4</v>
      </c>
      <c r="G12" s="22">
        <v>-12150</v>
      </c>
      <c r="H12" s="19"/>
      <c r="I12" s="22">
        <f t="shared" si="0"/>
        <v>-12150</v>
      </c>
      <c r="K12" s="51"/>
      <c r="L12" s="51"/>
      <c r="M12" s="51"/>
      <c r="N12" s="51"/>
      <c r="O12" s="51"/>
      <c r="P12" s="13"/>
    </row>
    <row r="13" spans="1:16" ht="15.75" x14ac:dyDescent="0.25">
      <c r="A13" s="7"/>
      <c r="B13" s="10"/>
      <c r="C13" s="13"/>
      <c r="D13" s="13"/>
      <c r="E13" s="16"/>
      <c r="F13" s="21" t="s">
        <v>17</v>
      </c>
      <c r="G13" s="22">
        <v>-1600</v>
      </c>
      <c r="H13" s="19"/>
      <c r="I13" s="22">
        <f t="shared" si="0"/>
        <v>-1600</v>
      </c>
      <c r="K13" s="51"/>
      <c r="L13" s="51"/>
      <c r="M13" s="51"/>
      <c r="N13" s="51"/>
      <c r="O13" s="51"/>
      <c r="P13" s="13"/>
    </row>
    <row r="14" spans="1:16" ht="15.75" x14ac:dyDescent="0.25">
      <c r="A14" s="7"/>
      <c r="B14" s="11"/>
      <c r="C14" s="13"/>
      <c r="D14" s="13"/>
      <c r="E14" s="16"/>
      <c r="F14" s="21" t="s">
        <v>28</v>
      </c>
      <c r="G14" s="22">
        <v>-12000</v>
      </c>
      <c r="H14" s="19"/>
      <c r="I14" s="22">
        <f t="shared" si="0"/>
        <v>-12000</v>
      </c>
      <c r="K14" s="51"/>
      <c r="L14" s="51"/>
      <c r="M14" s="51"/>
      <c r="N14" s="51"/>
      <c r="O14" s="51"/>
      <c r="P14" s="13"/>
    </row>
    <row r="15" spans="1:16" ht="15.75" x14ac:dyDescent="0.25">
      <c r="A15" s="7"/>
      <c r="B15" s="10"/>
      <c r="C15" s="13"/>
      <c r="D15" s="13"/>
      <c r="E15" s="16"/>
      <c r="F15" s="23" t="s">
        <v>21</v>
      </c>
      <c r="G15" s="24">
        <v>-695795</v>
      </c>
      <c r="H15" s="19"/>
      <c r="I15" s="24">
        <f t="shared" si="0"/>
        <v>-695795</v>
      </c>
      <c r="K15" s="51"/>
      <c r="L15" s="51"/>
      <c r="M15" s="51"/>
      <c r="N15" s="51"/>
      <c r="O15" s="51"/>
      <c r="P15" s="13"/>
    </row>
    <row r="16" spans="1:16" ht="15.75" x14ac:dyDescent="0.25">
      <c r="A16" s="7"/>
      <c r="B16" s="10"/>
      <c r="C16" s="13"/>
      <c r="D16" s="13"/>
      <c r="E16" s="16"/>
      <c r="F16" s="21" t="s">
        <v>29</v>
      </c>
      <c r="G16" s="25">
        <v>-328600</v>
      </c>
      <c r="H16" s="19"/>
      <c r="I16" s="25">
        <f t="shared" si="0"/>
        <v>-328600</v>
      </c>
      <c r="K16" s="53"/>
      <c r="L16" s="54"/>
      <c r="M16" s="54"/>
      <c r="N16" s="54"/>
      <c r="O16" s="55"/>
      <c r="P16" s="13"/>
    </row>
    <row r="17" spans="1:16" ht="15.75" x14ac:dyDescent="0.25">
      <c r="A17" s="7"/>
      <c r="B17" s="10"/>
      <c r="C17" s="13"/>
      <c r="D17" s="13"/>
      <c r="E17" s="16"/>
      <c r="F17" s="21" t="s">
        <v>14</v>
      </c>
      <c r="G17" s="25">
        <v>194970</v>
      </c>
      <c r="H17" s="19"/>
      <c r="I17" s="25">
        <f t="shared" si="0"/>
        <v>194970</v>
      </c>
      <c r="K17" s="51"/>
      <c r="L17" s="51"/>
      <c r="M17" s="51"/>
      <c r="N17" s="51"/>
      <c r="O17" s="51"/>
      <c r="P17" s="13"/>
    </row>
    <row r="18" spans="1:16" ht="15.75" x14ac:dyDescent="0.25">
      <c r="A18" s="7"/>
      <c r="C18" s="13"/>
      <c r="D18" s="13"/>
      <c r="E18" s="16"/>
      <c r="F18" s="21" t="s">
        <v>10</v>
      </c>
      <c r="G18" s="25">
        <v>42375</v>
      </c>
      <c r="H18" s="19"/>
      <c r="I18" s="25">
        <f t="shared" si="0"/>
        <v>42375</v>
      </c>
      <c r="K18" s="51"/>
      <c r="L18" s="51"/>
      <c r="M18" s="51"/>
      <c r="N18" s="51"/>
      <c r="O18" s="51"/>
      <c r="P18" s="13"/>
    </row>
    <row r="19" spans="1:16" ht="15.75" x14ac:dyDescent="0.25">
      <c r="A19" s="7"/>
      <c r="C19" s="13"/>
      <c r="D19" s="13"/>
      <c r="E19" s="16"/>
      <c r="F19" s="21" t="s">
        <v>5</v>
      </c>
      <c r="G19" s="25">
        <v>0</v>
      </c>
      <c r="H19" s="19"/>
      <c r="I19" s="25">
        <f t="shared" si="0"/>
        <v>0</v>
      </c>
      <c r="K19" s="51"/>
      <c r="L19" s="51"/>
      <c r="M19" s="51"/>
      <c r="N19" s="51"/>
      <c r="O19" s="51"/>
      <c r="P19" s="13"/>
    </row>
    <row r="20" spans="1:16" ht="15.75" x14ac:dyDescent="0.25">
      <c r="A20" s="6"/>
      <c r="B20" s="10"/>
      <c r="C20" s="13"/>
      <c r="D20" s="13"/>
      <c r="E20" s="16"/>
      <c r="F20" s="21" t="s">
        <v>9</v>
      </c>
      <c r="G20" s="25">
        <v>4000</v>
      </c>
      <c r="H20" s="19"/>
      <c r="I20" s="25">
        <f t="shared" si="0"/>
        <v>4000</v>
      </c>
      <c r="K20" s="51"/>
      <c r="L20" s="51"/>
      <c r="M20" s="51"/>
      <c r="N20" s="51"/>
      <c r="O20" s="51"/>
      <c r="P20" s="13"/>
    </row>
    <row r="21" spans="1:16" ht="15.75" x14ac:dyDescent="0.25">
      <c r="C21" s="13"/>
      <c r="D21" s="13"/>
      <c r="E21" s="16"/>
      <c r="F21" s="21" t="s">
        <v>15</v>
      </c>
      <c r="G21" s="25">
        <v>0</v>
      </c>
      <c r="H21" s="19"/>
      <c r="I21" s="25">
        <f t="shared" si="0"/>
        <v>0</v>
      </c>
      <c r="K21" s="51"/>
      <c r="L21" s="51"/>
      <c r="M21" s="51"/>
      <c r="N21" s="51"/>
      <c r="O21" s="51"/>
      <c r="P21" s="13"/>
    </row>
    <row r="22" spans="1:16" ht="16.5" thickBot="1" x14ac:dyDescent="0.3">
      <c r="F22" s="27" t="s">
        <v>34</v>
      </c>
      <c r="G22" s="17">
        <f>SUM(G5:G21)</f>
        <v>0</v>
      </c>
      <c r="H22" s="17">
        <f>SUM(H5:H21)</f>
        <v>0</v>
      </c>
      <c r="I22" s="17">
        <f>SUM(I5:I21)</f>
        <v>0</v>
      </c>
      <c r="K22" s="51"/>
      <c r="L22" s="51"/>
      <c r="M22" s="51"/>
      <c r="N22" s="51"/>
      <c r="O22" s="51"/>
      <c r="P22" s="13"/>
    </row>
    <row r="23" spans="1:16" ht="16.5" thickTop="1" x14ac:dyDescent="0.25">
      <c r="F23" s="26" t="s">
        <v>16</v>
      </c>
      <c r="G23" s="12">
        <f>SUM(G16:G21)</f>
        <v>-87255</v>
      </c>
      <c r="H23" s="12">
        <f>SUM(H16:H21)</f>
        <v>0</v>
      </c>
      <c r="I23" s="12">
        <f>SUM(I16:I21)</f>
        <v>-87255</v>
      </c>
    </row>
    <row r="46" spans="10:10" x14ac:dyDescent="0.25">
      <c r="J46" s="5"/>
    </row>
  </sheetData>
  <sheetProtection algorithmName="SHA-512" hashValue="ScxSukH+oK/8EaCD1gAS/ik6Y9dbu1Nlcd7ycdpUl1Hh9BQL5aikTxTYN+N32M6dywwiBdl0nB41s3gjt2dB7g==" saltValue="BkReICYqVQsMZuZclrHF4Q==" spinCount="100000" sheet="1" objects="1" scenarios="1" formatCells="0" formatColumns="0" formatRows="0" insertColumns="0" insertRows="0" insertHyperlinks="0" deleteColumns="0" deleteRows="0" selectLockedCells="1" sort="0" autoFilter="0"/>
  <mergeCells count="19">
    <mergeCell ref="H3:K3"/>
    <mergeCell ref="K15:O15"/>
    <mergeCell ref="K5:O5"/>
    <mergeCell ref="K6:O6"/>
    <mergeCell ref="K7:O7"/>
    <mergeCell ref="K8:O8"/>
    <mergeCell ref="K9:O9"/>
    <mergeCell ref="K10:O10"/>
    <mergeCell ref="K11:O11"/>
    <mergeCell ref="K12:O12"/>
    <mergeCell ref="K13:O13"/>
    <mergeCell ref="K14:O14"/>
    <mergeCell ref="K22:O22"/>
    <mergeCell ref="K16:O16"/>
    <mergeCell ref="K17:O17"/>
    <mergeCell ref="K18:O18"/>
    <mergeCell ref="K19:O19"/>
    <mergeCell ref="K20:O20"/>
    <mergeCell ref="K21:O21"/>
  </mergeCells>
  <conditionalFormatting sqref="G22:I22">
    <cfRule type="cellIs" dxfId="18" priority="14" operator="lessThan">
      <formula>-1</formula>
    </cfRule>
    <cfRule type="cellIs" dxfId="17" priority="15" operator="greaterThan">
      <formula>1</formula>
    </cfRule>
    <cfRule type="cellIs" dxfId="16" priority="16" operator="between">
      <formula>-1</formula>
      <formula>1</formula>
    </cfRule>
  </conditionalFormatting>
  <conditionalFormatting sqref="G23:I23">
    <cfRule type="expression" dxfId="15" priority="10">
      <formula>$I$22&lt;-1</formula>
    </cfRule>
  </conditionalFormatting>
  <conditionalFormatting sqref="H3">
    <cfRule type="cellIs" dxfId="14" priority="4" operator="greaterThan">
      <formula>$F$2</formula>
    </cfRule>
    <cfRule type="cellIs" dxfId="13" priority="5" operator="lessThan">
      <formula>$F$2</formula>
    </cfRule>
    <cfRule type="cellIs" dxfId="12" priority="6" operator="lessThan">
      <formula>$F$2</formula>
    </cfRule>
  </conditionalFormatting>
  <conditionalFormatting sqref="H3">
    <cfRule type="cellIs" dxfId="11" priority="1" operator="lessThan">
      <formula>$F$2</formula>
    </cfRule>
    <cfRule type="cellIs" dxfId="10" priority="2" operator="greaterThan">
      <formula>$F$2</formula>
    </cfRule>
    <cfRule type="cellIs" dxfId="9" priority="3" operator="equal">
      <formula>$F$2</formula>
    </cfRule>
  </conditionalFormatting>
  <hyperlinks>
    <hyperlink ref="A1" r:id="rId1" xr:uid="{00000000-0004-0000-2000-000000000000}"/>
    <hyperlink ref="A2" r:id="rId2" xr:uid="{00000000-0004-0000-2000-000001000000}"/>
  </hyperlinks>
  <printOptions gridLines="1"/>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Adj Entries 2 Problem</vt:lpstr>
      <vt:lpstr>Example</vt:lpstr>
      <vt:lpstr>Practice</vt:lpstr>
      <vt:lpstr>Homework</vt:lpstr>
    </vt:vector>
  </TitlesOfParts>
  <Company>Charter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Charter College</dc:creator>
  <cp:lastModifiedBy>Owner</cp:lastModifiedBy>
  <cp:lastPrinted>2016-08-05T17:23:28Z</cp:lastPrinted>
  <dcterms:created xsi:type="dcterms:W3CDTF">2010-09-15T18:39:54Z</dcterms:created>
  <dcterms:modified xsi:type="dcterms:W3CDTF">2018-02-22T05:10:01Z</dcterms:modified>
</cp:coreProperties>
</file>