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1600" windowHeight="9735" tabRatio="817" firstSheet="1" activeTab="1"/>
  </bookViews>
  <sheets>
    <sheet name="Cash Entries Problem" sheetId="48" state="hidden" r:id="rId1"/>
    <sheet name="Answer" sheetId="61" r:id="rId2"/>
    <sheet name="Worksheet" sheetId="62" r:id="rId3"/>
    <sheet name="Notice" sheetId="63" r:id="rId4"/>
  </sheets>
  <calcPr calcId="152511"/>
  <fileRecoveryPr autoRecover="0"/>
</workbook>
</file>

<file path=xl/calcChain.xml><?xml version="1.0" encoding="utf-8"?>
<calcChain xmlns="http://schemas.openxmlformats.org/spreadsheetml/2006/main">
  <c r="G9" i="62" l="1"/>
  <c r="G5" i="62"/>
  <c r="G12" i="62"/>
  <c r="G11" i="62"/>
  <c r="G10" i="62"/>
  <c r="F15" i="62" l="1"/>
  <c r="F14" i="62"/>
  <c r="H13" i="62"/>
  <c r="H12" i="62"/>
  <c r="H10" i="62"/>
  <c r="H9" i="62"/>
  <c r="H8" i="62"/>
  <c r="H7" i="62"/>
  <c r="H6" i="62"/>
  <c r="G2" i="62" l="1"/>
  <c r="G14" i="62"/>
  <c r="G15" i="62"/>
  <c r="H11" i="62"/>
  <c r="H15" i="62" s="1"/>
  <c r="H5" i="62"/>
  <c r="G5" i="61"/>
  <c r="G7" i="61"/>
  <c r="G13" i="61"/>
  <c r="G9" i="61"/>
  <c r="G12" i="61"/>
  <c r="G11" i="61"/>
  <c r="G10" i="61"/>
  <c r="G4" i="48"/>
  <c r="G5" i="48"/>
  <c r="G6" i="48"/>
  <c r="G7" i="48"/>
  <c r="G8" i="48"/>
  <c r="G3" i="48"/>
  <c r="E2" i="62" l="1"/>
  <c r="H14" i="62"/>
  <c r="I2" i="62"/>
  <c r="G3" i="62" s="1"/>
  <c r="H7" i="61"/>
  <c r="H13" i="61"/>
  <c r="H12" i="61"/>
  <c r="H10" i="61"/>
  <c r="F15" i="61"/>
  <c r="F14" i="61"/>
  <c r="H8" i="61"/>
  <c r="H6" i="61"/>
  <c r="G14" i="61" l="1"/>
  <c r="G15" i="61"/>
  <c r="H11" i="61"/>
  <c r="H15" i="61" s="1"/>
  <c r="H9" i="61"/>
  <c r="G2" i="61" s="1"/>
  <c r="I2" i="61" l="1"/>
  <c r="G3" i="61" s="1"/>
  <c r="H5" i="61"/>
  <c r="E2" i="61" s="1"/>
  <c r="H14" i="61" l="1"/>
</calcChain>
</file>

<file path=xl/sharedStrings.xml><?xml version="1.0" encoding="utf-8"?>
<sst xmlns="http://schemas.openxmlformats.org/spreadsheetml/2006/main" count="194" uniqueCount="50">
  <si>
    <t>Cash</t>
  </si>
  <si>
    <t>Accounts Receivable</t>
  </si>
  <si>
    <t>Accounts Payable</t>
  </si>
  <si>
    <t>Accounts</t>
  </si>
  <si>
    <t>Debit</t>
  </si>
  <si>
    <t>Entries</t>
  </si>
  <si>
    <t>Supplies</t>
  </si>
  <si>
    <t>Utilities Expense</t>
  </si>
  <si>
    <t xml:space="preserve">a. </t>
  </si>
  <si>
    <t xml:space="preserve">b. </t>
  </si>
  <si>
    <t xml:space="preserve">c. </t>
  </si>
  <si>
    <t xml:space="preserve">d. </t>
  </si>
  <si>
    <t xml:space="preserve">e. </t>
  </si>
  <si>
    <t>Wages Expense</t>
  </si>
  <si>
    <t>Net Income</t>
  </si>
  <si>
    <t>Owner Capital</t>
  </si>
  <si>
    <t>Assets</t>
  </si>
  <si>
    <t>=</t>
  </si>
  <si>
    <t>Liabilities</t>
  </si>
  <si>
    <t>+</t>
  </si>
  <si>
    <t>Owner's Equity</t>
  </si>
  <si>
    <t>Beg Trial Balance</t>
  </si>
  <si>
    <t>End Trial Balance</t>
  </si>
  <si>
    <t>What was effect on asset liability and owner's equity?</t>
  </si>
  <si>
    <t>Increase</t>
  </si>
  <si>
    <t>None</t>
  </si>
  <si>
    <t>Decrease</t>
  </si>
  <si>
    <t>(Credit)</t>
  </si>
  <si>
    <t>Total Debits - Total (credits)</t>
  </si>
  <si>
    <t>a.</t>
  </si>
  <si>
    <t>Receive cash from client for work done</t>
  </si>
  <si>
    <t>Paid cash to employees</t>
  </si>
  <si>
    <t>d.</t>
  </si>
  <si>
    <t>e.</t>
  </si>
  <si>
    <t>Paid cash for utilities</t>
  </si>
  <si>
    <t>f.</t>
  </si>
  <si>
    <t>Paid cash for supplies</t>
  </si>
  <si>
    <t>Owner A deposits cash into the business checking account</t>
  </si>
  <si>
    <t>Received cash for work that will be done in the future</t>
  </si>
  <si>
    <t>Unearned Revenue</t>
  </si>
  <si>
    <t xml:space="preserve">• Record journal entries for transactions below
• Post entries to the entry column of the worksheet
• Record effect on the accounting equation
</t>
  </si>
  <si>
    <t>Revenue or income</t>
  </si>
  <si>
    <t>Activity</t>
  </si>
  <si>
    <t xml:space="preserve">   Owner Capital</t>
  </si>
  <si>
    <t xml:space="preserve">   Revenue or income</t>
  </si>
  <si>
    <t xml:space="preserve">   Cash</t>
  </si>
  <si>
    <t xml:space="preserve">   Unearned Revenue</t>
  </si>
  <si>
    <t>Notice: This is not the general ledger. we wil be recording general ledger later. 
This excel file is a worksheet designed to give us a quick idea about the activity that will happen and the effect on the accounts and the accounting equation.</t>
  </si>
  <si>
    <t xml:space="preserve">   Revenue or Income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</si>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</sst>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1" tint="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</cellStyleXfs>
  <cellXfs count="62">
    <xf numFmtId="0" fontId="0" fillId="0" borderId="0" xfId="0"/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37" fontId="12" fillId="4" borderId="5" xfId="0" applyNumberFormat="1" applyFont="1" applyFill="1" applyBorder="1" applyProtection="1">
      <protection locked="0"/>
    </xf>
    <xf numFmtId="37" fontId="12" fillId="0" borderId="5" xfId="0" applyNumberFormat="1" applyFont="1" applyFill="1" applyBorder="1" applyProtection="1">
      <protection locked="0"/>
    </xf>
    <xf numFmtId="37" fontId="5" fillId="3" borderId="0" xfId="2" applyNumberFormat="1" applyFont="1" applyFill="1" applyAlignment="1">
      <alignment horizontal="center"/>
    </xf>
    <xf numFmtId="39" fontId="9" fillId="3" borderId="0" xfId="0" applyNumberFormat="1" applyFont="1" applyFill="1" applyAlignment="1">
      <alignment horizontal="center"/>
    </xf>
    <xf numFmtId="37" fontId="13" fillId="4" borderId="5" xfId="2" applyNumberFormat="1" applyFont="1" applyFill="1" applyBorder="1" applyProtection="1">
      <protection locked="0"/>
    </xf>
    <xf numFmtId="0" fontId="4" fillId="0" borderId="0" xfId="0" applyFont="1" applyAlignment="1">
      <alignment horizontal="left"/>
    </xf>
    <xf numFmtId="37" fontId="6" fillId="3" borderId="0" xfId="2" applyNumberFormat="1" applyFont="1" applyFill="1" applyAlignment="1">
      <alignment horizontal="centerContinuous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vertical="justify"/>
    </xf>
    <xf numFmtId="37" fontId="4" fillId="0" borderId="0" xfId="0" applyNumberFormat="1" applyFont="1"/>
    <xf numFmtId="39" fontId="4" fillId="0" borderId="0" xfId="0" applyNumberFormat="1" applyFont="1"/>
    <xf numFmtId="37" fontId="4" fillId="6" borderId="5" xfId="0" applyNumberFormat="1" applyFont="1" applyFill="1" applyBorder="1" applyAlignment="1">
      <alignment vertical="top"/>
    </xf>
    <xf numFmtId="37" fontId="4" fillId="6" borderId="5" xfId="0" applyNumberFormat="1" applyFont="1" applyFill="1" applyBorder="1" applyAlignment="1">
      <alignment vertical="top" wrapText="1"/>
    </xf>
    <xf numFmtId="37" fontId="4" fillId="6" borderId="5" xfId="0" applyNumberFormat="1" applyFont="1" applyFill="1" applyBorder="1" applyAlignment="1">
      <alignment vertical="center"/>
    </xf>
    <xf numFmtId="37" fontId="4" fillId="6" borderId="7" xfId="0" applyNumberFormat="1" applyFont="1" applyFill="1" applyBorder="1" applyAlignment="1">
      <alignment vertical="top"/>
    </xf>
    <xf numFmtId="37" fontId="4" fillId="6" borderId="7" xfId="0" applyNumberFormat="1" applyFont="1" applyFill="1" applyBorder="1" applyAlignment="1">
      <alignment vertical="top" wrapText="1"/>
    </xf>
    <xf numFmtId="37" fontId="4" fillId="6" borderId="7" xfId="0" applyNumberFormat="1" applyFont="1" applyFill="1" applyBorder="1" applyAlignment="1">
      <alignment vertical="center"/>
    </xf>
    <xf numFmtId="39" fontId="9" fillId="3" borderId="0" xfId="0" applyNumberFormat="1" applyFont="1" applyFill="1" applyAlignment="1" applyProtection="1">
      <alignment horizontal="center"/>
      <protection locked="0"/>
    </xf>
    <xf numFmtId="37" fontId="8" fillId="3" borderId="0" xfId="2" applyNumberFormat="1" applyFont="1" applyFill="1" applyAlignment="1">
      <alignment horizontal="center"/>
    </xf>
    <xf numFmtId="0" fontId="12" fillId="0" borderId="0" xfId="0" applyFont="1" applyAlignment="1" applyProtection="1">
      <alignment horizontal="left"/>
      <protection locked="0"/>
    </xf>
    <xf numFmtId="0" fontId="21" fillId="0" borderId="0" xfId="3" applyFont="1" applyAlignment="1">
      <alignment vertical="center"/>
    </xf>
    <xf numFmtId="39" fontId="1" fillId="0" borderId="0" xfId="0" applyNumberFormat="1" applyFont="1"/>
    <xf numFmtId="0" fontId="2" fillId="0" borderId="1" xfId="1" applyFont="1" applyAlignment="1">
      <alignment horizontal="left"/>
    </xf>
    <xf numFmtId="37" fontId="4" fillId="2" borderId="0" xfId="0" applyNumberFormat="1" applyFont="1" applyFill="1"/>
    <xf numFmtId="37" fontId="20" fillId="11" borderId="0" xfId="1" applyNumberFormat="1" applyFont="1" applyFill="1" applyBorder="1" applyAlignment="1">
      <alignment horizontal="center" vertical="top"/>
    </xf>
    <xf numFmtId="0" fontId="20" fillId="11" borderId="0" xfId="1" applyFont="1" applyFill="1" applyBorder="1" applyAlignment="1">
      <alignment horizontal="center" vertical="top"/>
    </xf>
    <xf numFmtId="37" fontId="20" fillId="11" borderId="0" xfId="1" applyNumberFormat="1" applyFont="1" applyFill="1" applyBorder="1" applyAlignment="1">
      <alignment horizontal="center" vertical="top" wrapText="1"/>
    </xf>
    <xf numFmtId="37" fontId="19" fillId="9" borderId="5" xfId="6" applyNumberFormat="1" applyFont="1" applyBorder="1" applyAlignment="1" applyProtection="1">
      <alignment horizontal="left"/>
      <protection locked="0"/>
    </xf>
    <xf numFmtId="37" fontId="14" fillId="3" borderId="5" xfId="2" applyNumberFormat="1" applyFont="1" applyFill="1" applyBorder="1" applyProtection="1">
      <protection locked="0"/>
    </xf>
    <xf numFmtId="37" fontId="4" fillId="0" borderId="0" xfId="0" applyNumberFormat="1" applyFont="1" applyProtection="1">
      <protection locked="0"/>
    </xf>
    <xf numFmtId="37" fontId="5" fillId="3" borderId="0" xfId="2" applyNumberFormat="1" applyFont="1" applyFill="1" applyAlignment="1" applyProtection="1">
      <alignment horizontal="center"/>
      <protection locked="0"/>
    </xf>
    <xf numFmtId="37" fontId="8" fillId="3" borderId="0" xfId="2" applyNumberFormat="1" applyFont="1" applyFill="1" applyAlignment="1" applyProtection="1">
      <alignment horizontal="center"/>
      <protection locked="0"/>
    </xf>
    <xf numFmtId="37" fontId="6" fillId="3" borderId="0" xfId="2" applyNumberFormat="1" applyFont="1" applyFill="1" applyAlignment="1" applyProtection="1">
      <alignment horizontal="center" wrapText="1"/>
      <protection locked="0"/>
    </xf>
    <xf numFmtId="37" fontId="19" fillId="8" borderId="5" xfId="5" applyNumberFormat="1" applyFont="1" applyBorder="1" applyAlignment="1" applyProtection="1">
      <alignment horizontal="left"/>
      <protection locked="0"/>
    </xf>
    <xf numFmtId="37" fontId="11" fillId="3" borderId="5" xfId="2" applyNumberFormat="1" applyFont="1" applyFill="1" applyBorder="1" applyProtection="1">
      <protection locked="0"/>
    </xf>
    <xf numFmtId="0" fontId="19" fillId="5" borderId="5" xfId="2" applyFont="1" applyFill="1" applyBorder="1" applyProtection="1">
      <protection locked="0"/>
    </xf>
    <xf numFmtId="37" fontId="10" fillId="3" borderId="5" xfId="2" applyNumberFormat="1" applyFont="1" applyFill="1" applyBorder="1" applyProtection="1">
      <protection locked="0"/>
    </xf>
    <xf numFmtId="0" fontId="19" fillId="10" borderId="5" xfId="2" applyFont="1" applyFill="1" applyBorder="1" applyProtection="1">
      <protection locked="0"/>
    </xf>
    <xf numFmtId="37" fontId="15" fillId="3" borderId="5" xfId="2" applyNumberFormat="1" applyFont="1" applyFill="1" applyBorder="1" applyProtection="1"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17" fillId="0" borderId="0" xfId="2" applyFont="1" applyFill="1" applyProtection="1">
      <protection locked="0"/>
    </xf>
    <xf numFmtId="37" fontId="13" fillId="0" borderId="6" xfId="2" applyNumberFormat="1" applyFont="1" applyFill="1" applyBorder="1" applyProtection="1">
      <protection locked="0"/>
    </xf>
    <xf numFmtId="37" fontId="7" fillId="3" borderId="0" xfId="0" applyNumberFormat="1" applyFont="1" applyFill="1" applyProtection="1">
      <protection locked="0"/>
    </xf>
    <xf numFmtId="37" fontId="15" fillId="3" borderId="0" xfId="0" applyNumberFormat="1" applyFont="1" applyFill="1" applyProtection="1">
      <protection locked="0"/>
    </xf>
    <xf numFmtId="39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4" fillId="7" borderId="2" xfId="4" applyFont="1" applyBorder="1" applyAlignment="1">
      <alignment horizontal="left" vertical="center" wrapText="1"/>
    </xf>
    <xf numFmtId="0" fontId="4" fillId="7" borderId="3" xfId="4" applyFont="1" applyBorder="1" applyAlignment="1">
      <alignment horizontal="left" vertical="center" wrapText="1"/>
    </xf>
    <xf numFmtId="0" fontId="4" fillId="7" borderId="4" xfId="4" applyFont="1" applyBorder="1" applyAlignment="1">
      <alignment horizontal="left" vertical="center" wrapText="1"/>
    </xf>
    <xf numFmtId="0" fontId="22" fillId="11" borderId="2" xfId="4" applyFont="1" applyFill="1" applyBorder="1" applyAlignment="1">
      <alignment horizontal="center" vertical="center" wrapText="1"/>
    </xf>
    <xf numFmtId="0" fontId="22" fillId="11" borderId="3" xfId="4" applyFont="1" applyFill="1" applyBorder="1" applyAlignment="1">
      <alignment horizontal="center" vertical="center" wrapText="1"/>
    </xf>
    <xf numFmtId="0" fontId="22" fillId="11" borderId="4" xfId="4" applyFont="1" applyFill="1" applyBorder="1" applyAlignment="1">
      <alignment horizontal="center" vertical="center" wrapText="1"/>
    </xf>
    <xf numFmtId="37" fontId="4" fillId="6" borderId="2" xfId="0" applyNumberFormat="1" applyFont="1" applyFill="1" applyBorder="1" applyAlignment="1">
      <alignment horizontal="center" wrapText="1"/>
    </xf>
    <xf numFmtId="37" fontId="4" fillId="6" borderId="3" xfId="0" applyNumberFormat="1" applyFont="1" applyFill="1" applyBorder="1" applyAlignment="1">
      <alignment horizontal="center" wrapText="1"/>
    </xf>
    <xf numFmtId="37" fontId="4" fillId="6" borderId="4" xfId="0" applyNumberFormat="1" applyFont="1" applyFill="1" applyBorder="1" applyAlignment="1">
      <alignment horizontal="center" wrapText="1"/>
    </xf>
    <xf numFmtId="0" fontId="2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7">
    <cellStyle name="40% - Accent4" xfId="4" builtinId="43"/>
    <cellStyle name="Accent2" xfId="5" builtinId="33"/>
    <cellStyle name="Accent6" xfId="6" builtinId="49"/>
    <cellStyle name="Heading 3" xfId="1" builtinId="18"/>
    <cellStyle name="Heading 4" xfId="2" builtinId="19"/>
    <cellStyle name="Hyperlink" xfId="3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656166</xdr:colOff>
      <xdr:row>17</xdr:row>
      <xdr:rowOff>0</xdr:rowOff>
    </xdr:from>
    <xdr:to>
      <xdr:col>9</xdr:col>
      <xdr:colOff>195682</xdr:colOff>
      <xdr:row>31</xdr:row>
      <xdr:rowOff>74083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6FF90634-D319-48D7-AB64-193085772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5916" y="3894667"/>
          <a:ext cx="3745171" cy="2804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656166</xdr:colOff>
      <xdr:row>17</xdr:row>
      <xdr:rowOff>0</xdr:rowOff>
    </xdr:from>
    <xdr:to>
      <xdr:col>9</xdr:col>
      <xdr:colOff>195682</xdr:colOff>
      <xdr:row>31</xdr:row>
      <xdr:rowOff>74083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8B7DBD96-9DE5-4FD4-8E15-5E66EB05F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3566" y="3705225"/>
          <a:ext cx="3759091" cy="2798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43"/>
  <sheetViews>
    <sheetView zoomScaleNormal="100" workbookViewId="0">
      <selection activeCell="G5" sqref="G5"/>
    </sheetView>
  </sheetViews>
  <sheetFormatPr defaultColWidth="8.85546875" defaultRowHeight="15" x14ac:dyDescent="0.25"/>
  <cols>
    <col min="1" max="1" width="2.42578125" style="12" bestFit="1" customWidth="1"/>
    <col min="2" max="2" width="30.140625" style="11" customWidth="1"/>
    <col min="3" max="3" width="8.85546875" style="11" customWidth="1"/>
    <col min="4" max="4" width="3.42578125" style="11" customWidth="1"/>
    <col min="5" max="5" width="2.42578125" style="12" bestFit="1" customWidth="1"/>
    <col min="6" max="6" width="30.140625" style="11" customWidth="1"/>
    <col min="7" max="7" width="8.85546875" style="11" customWidth="1"/>
    <col min="8" max="16384" width="8.85546875" style="11"/>
  </cols>
  <sheetData>
    <row r="1" spans="1:17" ht="15.75" thickBot="1" x14ac:dyDescent="0.3">
      <c r="A1" s="10"/>
      <c r="E1" s="10"/>
    </row>
    <row r="2" spans="1:17" ht="27" customHeight="1" thickBot="1" x14ac:dyDescent="0.3">
      <c r="A2" s="51" t="s">
        <v>40</v>
      </c>
      <c r="B2" s="52"/>
      <c r="C2" s="53"/>
      <c r="E2" s="54" t="s">
        <v>42</v>
      </c>
      <c r="F2" s="55"/>
      <c r="G2" s="56"/>
    </row>
    <row r="3" spans="1:17" ht="30" x14ac:dyDescent="0.25">
      <c r="A3" s="19" t="s">
        <v>29</v>
      </c>
      <c r="B3" s="20" t="s">
        <v>37</v>
      </c>
      <c r="C3" s="21">
        <v>100000</v>
      </c>
      <c r="E3" s="19" t="s">
        <v>29</v>
      </c>
      <c r="F3" s="20" t="s">
        <v>37</v>
      </c>
      <c r="G3" s="21">
        <f>+C3*1.3</f>
        <v>130000</v>
      </c>
    </row>
    <row r="4" spans="1:17" ht="30" x14ac:dyDescent="0.25">
      <c r="A4" s="16" t="s">
        <v>9</v>
      </c>
      <c r="B4" s="17" t="s">
        <v>30</v>
      </c>
      <c r="C4" s="18">
        <v>10000</v>
      </c>
      <c r="E4" s="16" t="s">
        <v>9</v>
      </c>
      <c r="F4" s="17" t="s">
        <v>30</v>
      </c>
      <c r="G4" s="21">
        <f t="shared" ref="G4:G8" si="0">+C4*1.3</f>
        <v>13000</v>
      </c>
    </row>
    <row r="5" spans="1:17" x14ac:dyDescent="0.25">
      <c r="A5" s="16" t="s">
        <v>10</v>
      </c>
      <c r="B5" s="16" t="s">
        <v>31</v>
      </c>
      <c r="C5" s="18">
        <v>600</v>
      </c>
      <c r="E5" s="16" t="s">
        <v>10</v>
      </c>
      <c r="F5" s="16" t="s">
        <v>31</v>
      </c>
      <c r="G5" s="21">
        <f t="shared" si="0"/>
        <v>780</v>
      </c>
    </row>
    <row r="6" spans="1:17" ht="30" x14ac:dyDescent="0.25">
      <c r="A6" s="16" t="s">
        <v>32</v>
      </c>
      <c r="B6" s="17" t="s">
        <v>38</v>
      </c>
      <c r="C6" s="18">
        <v>15000</v>
      </c>
      <c r="E6" s="16" t="s">
        <v>32</v>
      </c>
      <c r="F6" s="17" t="s">
        <v>38</v>
      </c>
      <c r="G6" s="21">
        <f t="shared" si="0"/>
        <v>19500</v>
      </c>
    </row>
    <row r="7" spans="1:17" x14ac:dyDescent="0.25">
      <c r="A7" s="16" t="s">
        <v>33</v>
      </c>
      <c r="B7" s="16" t="s">
        <v>34</v>
      </c>
      <c r="C7" s="18">
        <v>750</v>
      </c>
      <c r="E7" s="16" t="s">
        <v>33</v>
      </c>
      <c r="F7" s="16" t="s">
        <v>34</v>
      </c>
      <c r="G7" s="21">
        <f t="shared" si="0"/>
        <v>975</v>
      </c>
    </row>
    <row r="8" spans="1:17" x14ac:dyDescent="0.25">
      <c r="A8" s="16" t="s">
        <v>35</v>
      </c>
      <c r="B8" s="16" t="s">
        <v>36</v>
      </c>
      <c r="C8" s="18">
        <v>350</v>
      </c>
      <c r="E8" s="16" t="s">
        <v>35</v>
      </c>
      <c r="F8" s="16" t="s">
        <v>36</v>
      </c>
      <c r="G8" s="21">
        <f t="shared" si="0"/>
        <v>455</v>
      </c>
    </row>
    <row r="9" spans="1:17" x14ac:dyDescent="0.25">
      <c r="A9" s="13"/>
      <c r="E9" s="13"/>
    </row>
    <row r="10" spans="1:17" x14ac:dyDescent="0.25">
      <c r="A10" s="13"/>
      <c r="E10" s="13"/>
    </row>
    <row r="11" spans="1:17" x14ac:dyDescent="0.25">
      <c r="A11" s="13"/>
      <c r="E11" s="13"/>
    </row>
    <row r="12" spans="1:17" x14ac:dyDescent="0.25">
      <c r="A12" s="13"/>
      <c r="E12" s="13"/>
    </row>
    <row r="13" spans="1:17" x14ac:dyDescent="0.25">
      <c r="A13" s="13"/>
      <c r="E13" s="13"/>
    </row>
    <row r="14" spans="1:17" s="14" customFormat="1" x14ac:dyDescent="0.25">
      <c r="A14" s="13"/>
      <c r="B14" s="11"/>
      <c r="C14" s="11"/>
      <c r="D14" s="11"/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s="14" customFormat="1" x14ac:dyDescent="0.25">
      <c r="A15" s="13"/>
      <c r="B15" s="11"/>
      <c r="C15" s="11"/>
      <c r="D15" s="11"/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17" s="14" customFormat="1" x14ac:dyDescent="0.25">
      <c r="A16" s="13"/>
      <c r="B16" s="11"/>
      <c r="C16" s="11"/>
      <c r="D16" s="11"/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s="14" customFormat="1" x14ac:dyDescent="0.25">
      <c r="A17" s="13"/>
      <c r="B17" s="11"/>
      <c r="C17" s="11"/>
      <c r="D17" s="11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17" s="14" customFormat="1" x14ac:dyDescent="0.25">
      <c r="A18" s="13"/>
      <c r="B18" s="11"/>
      <c r="C18" s="11"/>
      <c r="D18" s="11"/>
      <c r="E18" s="13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s="14" customFormat="1" x14ac:dyDescent="0.25">
      <c r="A19" s="12"/>
      <c r="B19" s="11"/>
      <c r="C19" s="11"/>
      <c r="D19" s="11"/>
      <c r="E19" s="12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43" spans="1:17" s="15" customFormat="1" x14ac:dyDescent="0.25">
      <c r="A43" s="12"/>
      <c r="B43" s="11"/>
      <c r="C43" s="11"/>
      <c r="D43" s="11"/>
      <c r="E43" s="12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</sheetData>
  <mergeCells count="2">
    <mergeCell ref="A2:C2"/>
    <mergeCell ref="E2:G2"/>
  </mergeCells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46"/>
  <sheetViews>
    <sheetView tabSelected="1" topLeftCell="A4" zoomScale="130" zoomScaleNormal="130" workbookViewId="0">
      <selection activeCell="N18" sqref="N18"/>
    </sheetView>
  </sheetViews>
  <sheetFormatPr defaultRowHeight="15" x14ac:dyDescent="0.25"/>
  <cols>
    <col min="1" max="1" width="2.42578125" style="8" customWidth="1"/>
    <col min="2" max="2" width="18.85546875" style="14" customWidth="1"/>
    <col min="3" max="3" width="9.5703125" style="14" bestFit="1" customWidth="1"/>
    <col min="4" max="4" width="10.42578125" style="14" bestFit="1" customWidth="1"/>
    <col min="5" max="5" width="18.42578125" style="14" customWidth="1"/>
    <col min="6" max="6" width="9.85546875" style="14" bestFit="1" customWidth="1"/>
    <col min="7" max="7" width="11.28515625" style="14" bestFit="1" customWidth="1"/>
    <col min="8" max="8" width="11" style="14" customWidth="1"/>
    <col min="9" max="9" width="2.28515625" style="14" customWidth="1"/>
    <col min="10" max="10" width="11.5703125" style="15" bestFit="1" customWidth="1"/>
    <col min="11" max="11" width="2.42578125" style="15" bestFit="1" customWidth="1"/>
    <col min="12" max="12" width="12.28515625" style="15" bestFit="1" customWidth="1"/>
    <col min="13" max="13" width="2.42578125" style="11" bestFit="1" customWidth="1"/>
    <col min="14" max="14" width="14.42578125" style="11" bestFit="1" customWidth="1"/>
    <col min="15" max="16" width="9.140625" style="11"/>
    <col min="17" max="17" width="0" style="11" hidden="1" customWidth="1"/>
    <col min="18" max="16384" width="9.140625" style="11"/>
  </cols>
  <sheetData>
    <row r="1" spans="1:17" ht="26.45" customHeight="1" x14ac:dyDescent="0.25">
      <c r="B1" s="25"/>
      <c r="E1" s="5" t="s">
        <v>16</v>
      </c>
      <c r="F1" s="6" t="s">
        <v>17</v>
      </c>
      <c r="G1" s="23" t="s">
        <v>18</v>
      </c>
      <c r="H1" s="6" t="s">
        <v>19</v>
      </c>
      <c r="I1" s="9" t="s">
        <v>20</v>
      </c>
      <c r="J1" s="9"/>
    </row>
    <row r="2" spans="1:17" ht="16.899999999999999" customHeight="1" thickBot="1" x14ac:dyDescent="0.3">
      <c r="B2" s="25"/>
      <c r="E2" s="5">
        <f>SUM(H5:H7)</f>
        <v>160745</v>
      </c>
      <c r="F2" s="6" t="s">
        <v>17</v>
      </c>
      <c r="G2" s="23">
        <f>-SUM(H8:H9)</f>
        <v>19500</v>
      </c>
      <c r="H2" s="6" t="s">
        <v>19</v>
      </c>
      <c r="I2" s="9">
        <f>-SUM(H10:H13)</f>
        <v>141245</v>
      </c>
      <c r="J2" s="9"/>
      <c r="Q2" s="11" t="s">
        <v>25</v>
      </c>
    </row>
    <row r="3" spans="1:17" ht="16.899999999999999" customHeight="1" thickBot="1" x14ac:dyDescent="0.35">
      <c r="B3" s="25"/>
      <c r="E3" s="26"/>
      <c r="F3" s="26"/>
      <c r="G3" s="57">
        <f>G2+I2</f>
        <v>160745</v>
      </c>
      <c r="H3" s="58"/>
      <c r="I3" s="58"/>
      <c r="J3" s="59"/>
      <c r="Q3" s="11" t="s">
        <v>24</v>
      </c>
    </row>
    <row r="4" spans="1:17" ht="24.75" thickBot="1" x14ac:dyDescent="0.3">
      <c r="A4" s="27"/>
      <c r="B4" s="29" t="s">
        <v>3</v>
      </c>
      <c r="C4" s="29" t="s">
        <v>4</v>
      </c>
      <c r="D4" s="29" t="s">
        <v>27</v>
      </c>
      <c r="E4" s="30" t="s">
        <v>3</v>
      </c>
      <c r="F4" s="31" t="s">
        <v>21</v>
      </c>
      <c r="G4" s="31" t="s">
        <v>5</v>
      </c>
      <c r="H4" s="31" t="s">
        <v>22</v>
      </c>
      <c r="J4" s="1" t="s">
        <v>23</v>
      </c>
      <c r="Q4" s="11" t="s">
        <v>26</v>
      </c>
    </row>
    <row r="5" spans="1:17" ht="17.25" customHeight="1" x14ac:dyDescent="0.25">
      <c r="A5" s="1" t="s">
        <v>8</v>
      </c>
      <c r="B5" s="3" t="s">
        <v>0</v>
      </c>
      <c r="C5" s="3">
        <v>130000</v>
      </c>
      <c r="D5" s="3"/>
      <c r="E5" s="32" t="s">
        <v>0</v>
      </c>
      <c r="F5" s="33">
        <v>0</v>
      </c>
      <c r="G5" s="7">
        <f>C5+C8+D12+C14+D18+D21</f>
        <v>160290</v>
      </c>
      <c r="H5" s="33">
        <f>SUM(F5:G5)</f>
        <v>160290</v>
      </c>
      <c r="I5" s="34"/>
      <c r="J5" s="35" t="s">
        <v>16</v>
      </c>
      <c r="K5" s="22" t="s">
        <v>17</v>
      </c>
      <c r="L5" s="36" t="s">
        <v>18</v>
      </c>
      <c r="M5" s="22" t="s">
        <v>19</v>
      </c>
      <c r="N5" s="37" t="s">
        <v>20</v>
      </c>
    </row>
    <row r="6" spans="1:17" ht="15.75" x14ac:dyDescent="0.25">
      <c r="A6" s="1"/>
      <c r="B6" s="3" t="s">
        <v>43</v>
      </c>
      <c r="C6" s="3"/>
      <c r="D6" s="3">
        <v>-130000</v>
      </c>
      <c r="E6" s="32" t="s">
        <v>1</v>
      </c>
      <c r="F6" s="33">
        <v>0</v>
      </c>
      <c r="G6" s="7"/>
      <c r="H6" s="33">
        <f t="shared" ref="H6:H13" si="0">SUM(F6:G6)</f>
        <v>0</v>
      </c>
      <c r="I6" s="24" t="s">
        <v>8</v>
      </c>
      <c r="J6" s="3" t="s">
        <v>24</v>
      </c>
      <c r="K6" s="22" t="s">
        <v>17</v>
      </c>
      <c r="L6" s="3" t="s">
        <v>25</v>
      </c>
      <c r="M6" s="22" t="s">
        <v>19</v>
      </c>
      <c r="N6" s="3" t="s">
        <v>24</v>
      </c>
    </row>
    <row r="7" spans="1:17" ht="15.75" x14ac:dyDescent="0.25">
      <c r="A7" s="1"/>
      <c r="B7" s="3"/>
      <c r="C7" s="3"/>
      <c r="D7" s="3"/>
      <c r="E7" s="32" t="s">
        <v>6</v>
      </c>
      <c r="F7" s="33">
        <v>0</v>
      </c>
      <c r="G7" s="7">
        <f>C20</f>
        <v>455</v>
      </c>
      <c r="H7" s="33">
        <f t="shared" si="0"/>
        <v>455</v>
      </c>
      <c r="I7" s="24"/>
      <c r="J7" s="4"/>
      <c r="K7" s="4"/>
      <c r="L7" s="4"/>
      <c r="M7" s="4"/>
      <c r="N7" s="4"/>
    </row>
    <row r="8" spans="1:17" ht="15.75" x14ac:dyDescent="0.25">
      <c r="A8" s="1" t="s">
        <v>9</v>
      </c>
      <c r="B8" s="3" t="s">
        <v>0</v>
      </c>
      <c r="C8" s="3">
        <v>13000</v>
      </c>
      <c r="D8" s="3"/>
      <c r="E8" s="38" t="s">
        <v>2</v>
      </c>
      <c r="F8" s="39">
        <v>0</v>
      </c>
      <c r="G8" s="7"/>
      <c r="H8" s="39">
        <f t="shared" si="0"/>
        <v>0</v>
      </c>
      <c r="I8" s="24" t="s">
        <v>9</v>
      </c>
      <c r="J8" s="3" t="s">
        <v>24</v>
      </c>
      <c r="K8" s="22" t="s">
        <v>17</v>
      </c>
      <c r="L8" s="3" t="s">
        <v>25</v>
      </c>
      <c r="M8" s="22" t="s">
        <v>19</v>
      </c>
      <c r="N8" s="3" t="s">
        <v>24</v>
      </c>
    </row>
    <row r="9" spans="1:17" ht="15.75" x14ac:dyDescent="0.25">
      <c r="A9" s="1"/>
      <c r="B9" s="3" t="s">
        <v>44</v>
      </c>
      <c r="C9" s="3"/>
      <c r="D9" s="3">
        <v>-13000</v>
      </c>
      <c r="E9" s="38" t="s">
        <v>39</v>
      </c>
      <c r="F9" s="39">
        <v>0</v>
      </c>
      <c r="G9" s="7">
        <f>D15</f>
        <v>-19500</v>
      </c>
      <c r="H9" s="39">
        <f t="shared" si="0"/>
        <v>-19500</v>
      </c>
      <c r="I9" s="34"/>
      <c r="J9" s="4"/>
      <c r="K9" s="4"/>
      <c r="L9" s="4"/>
      <c r="M9" s="4"/>
      <c r="N9" s="4"/>
    </row>
    <row r="10" spans="1:17" ht="15.75" x14ac:dyDescent="0.25">
      <c r="A10" s="1"/>
      <c r="B10" s="3"/>
      <c r="C10" s="3"/>
      <c r="D10" s="3"/>
      <c r="E10" s="40" t="s">
        <v>15</v>
      </c>
      <c r="F10" s="41">
        <v>0</v>
      </c>
      <c r="G10" s="7">
        <f>D6</f>
        <v>-130000</v>
      </c>
      <c r="H10" s="41">
        <f t="shared" si="0"/>
        <v>-130000</v>
      </c>
      <c r="I10" s="24" t="s">
        <v>10</v>
      </c>
      <c r="J10" s="3" t="s">
        <v>26</v>
      </c>
      <c r="K10" s="22" t="s">
        <v>17</v>
      </c>
      <c r="L10" s="3" t="s">
        <v>25</v>
      </c>
      <c r="M10" s="22" t="s">
        <v>19</v>
      </c>
      <c r="N10" s="3" t="s">
        <v>26</v>
      </c>
    </row>
    <row r="11" spans="1:17" ht="15.75" x14ac:dyDescent="0.25">
      <c r="A11" s="1" t="s">
        <v>10</v>
      </c>
      <c r="B11" s="3" t="s">
        <v>13</v>
      </c>
      <c r="C11" s="3">
        <v>780</v>
      </c>
      <c r="D11" s="3"/>
      <c r="E11" s="42" t="s">
        <v>41</v>
      </c>
      <c r="F11" s="43">
        <v>0</v>
      </c>
      <c r="G11" s="7">
        <f>D9</f>
        <v>-13000</v>
      </c>
      <c r="H11" s="43">
        <f t="shared" si="0"/>
        <v>-13000</v>
      </c>
      <c r="I11" s="24"/>
      <c r="J11" s="4"/>
      <c r="K11" s="4"/>
      <c r="L11" s="4"/>
      <c r="M11" s="4"/>
      <c r="N11" s="4"/>
    </row>
    <row r="12" spans="1:17" ht="15.75" x14ac:dyDescent="0.25">
      <c r="A12" s="1"/>
      <c r="B12" s="3" t="s">
        <v>45</v>
      </c>
      <c r="C12" s="3"/>
      <c r="D12" s="3">
        <v>-780</v>
      </c>
      <c r="E12" s="42" t="s">
        <v>13</v>
      </c>
      <c r="F12" s="43">
        <v>0</v>
      </c>
      <c r="G12" s="7">
        <f>C11</f>
        <v>780</v>
      </c>
      <c r="H12" s="43">
        <f t="shared" si="0"/>
        <v>780</v>
      </c>
      <c r="I12" s="44" t="s">
        <v>11</v>
      </c>
      <c r="J12" s="3" t="s">
        <v>24</v>
      </c>
      <c r="K12" s="22" t="s">
        <v>17</v>
      </c>
      <c r="L12" s="3" t="s">
        <v>24</v>
      </c>
      <c r="M12" s="22" t="s">
        <v>19</v>
      </c>
      <c r="N12" s="3" t="s">
        <v>25</v>
      </c>
    </row>
    <row r="13" spans="1:17" ht="15.75" x14ac:dyDescent="0.25">
      <c r="A13" s="1"/>
      <c r="B13" s="3"/>
      <c r="C13" s="3"/>
      <c r="D13" s="3"/>
      <c r="E13" s="42" t="s">
        <v>7</v>
      </c>
      <c r="F13" s="43">
        <v>0</v>
      </c>
      <c r="G13" s="7">
        <f>C17</f>
        <v>975</v>
      </c>
      <c r="H13" s="43">
        <f t="shared" si="0"/>
        <v>975</v>
      </c>
      <c r="I13" s="24"/>
      <c r="J13" s="4"/>
      <c r="K13" s="4"/>
      <c r="L13" s="4"/>
      <c r="M13" s="4"/>
      <c r="N13" s="4"/>
    </row>
    <row r="14" spans="1:17" ht="16.5" thickBot="1" x14ac:dyDescent="0.3">
      <c r="A14" s="2" t="s">
        <v>11</v>
      </c>
      <c r="B14" s="3" t="s">
        <v>0</v>
      </c>
      <c r="C14" s="3">
        <v>19500</v>
      </c>
      <c r="D14" s="3"/>
      <c r="E14" s="45" t="s">
        <v>28</v>
      </c>
      <c r="F14" s="46">
        <f>SUM(F5:F13)</f>
        <v>0</v>
      </c>
      <c r="G14" s="46">
        <f>SUM(G5:G13)</f>
        <v>0</v>
      </c>
      <c r="H14" s="46">
        <f>SUM(H5:H13)</f>
        <v>0</v>
      </c>
      <c r="I14" s="24" t="s">
        <v>12</v>
      </c>
      <c r="J14" s="3" t="s">
        <v>26</v>
      </c>
      <c r="K14" s="22" t="s">
        <v>17</v>
      </c>
      <c r="L14" s="3" t="s">
        <v>25</v>
      </c>
      <c r="M14" s="22" t="s">
        <v>19</v>
      </c>
      <c r="N14" s="3" t="s">
        <v>26</v>
      </c>
    </row>
    <row r="15" spans="1:17" ht="16.5" thickTop="1" x14ac:dyDescent="0.25">
      <c r="A15" s="1"/>
      <c r="B15" s="3" t="s">
        <v>46</v>
      </c>
      <c r="C15" s="3"/>
      <c r="D15" s="3">
        <v>-19500</v>
      </c>
      <c r="E15" s="47" t="s">
        <v>14</v>
      </c>
      <c r="F15" s="48">
        <f>SUM(F11:F13)</f>
        <v>0</v>
      </c>
      <c r="G15" s="48">
        <f>SUM(G11:G13)</f>
        <v>-11245</v>
      </c>
      <c r="H15" s="48">
        <f>SUM(H11:H13)</f>
        <v>-11245</v>
      </c>
      <c r="I15" s="24"/>
      <c r="J15" s="4"/>
      <c r="K15" s="4"/>
      <c r="L15" s="4"/>
      <c r="M15" s="4"/>
      <c r="N15" s="4"/>
    </row>
    <row r="16" spans="1:17" ht="15.75" x14ac:dyDescent="0.25">
      <c r="A16" s="1"/>
      <c r="B16" s="3"/>
      <c r="C16" s="3"/>
      <c r="D16" s="3"/>
      <c r="E16" s="34"/>
      <c r="F16" s="34"/>
      <c r="G16" s="34"/>
      <c r="H16" s="34"/>
      <c r="I16" s="24" t="s">
        <v>35</v>
      </c>
      <c r="J16" s="3" t="s">
        <v>25</v>
      </c>
      <c r="K16" s="22" t="s">
        <v>17</v>
      </c>
      <c r="L16" s="3" t="s">
        <v>25</v>
      </c>
      <c r="M16" s="22" t="s">
        <v>19</v>
      </c>
      <c r="N16" s="3" t="s">
        <v>25</v>
      </c>
    </row>
    <row r="17" spans="1:14" ht="15.75" x14ac:dyDescent="0.25">
      <c r="A17" s="1" t="s">
        <v>12</v>
      </c>
      <c r="B17" s="3" t="s">
        <v>7</v>
      </c>
      <c r="C17" s="3">
        <v>975</v>
      </c>
      <c r="D17" s="3"/>
      <c r="E17" s="34"/>
      <c r="F17" s="34"/>
      <c r="G17" s="34"/>
      <c r="H17" s="34"/>
      <c r="I17" s="34"/>
      <c r="J17" s="49"/>
      <c r="K17" s="49"/>
      <c r="L17" s="49"/>
      <c r="M17" s="50"/>
      <c r="N17" s="50"/>
    </row>
    <row r="18" spans="1:14" ht="16.5" customHeight="1" x14ac:dyDescent="0.25">
      <c r="A18" s="1"/>
      <c r="B18" s="3" t="s">
        <v>45</v>
      </c>
      <c r="C18" s="3"/>
      <c r="D18" s="3">
        <v>-975</v>
      </c>
      <c r="E18" s="34"/>
      <c r="F18" s="34"/>
      <c r="G18" s="34"/>
      <c r="H18" s="34"/>
      <c r="I18" s="34"/>
      <c r="J18" s="49"/>
      <c r="K18" s="49"/>
      <c r="L18" s="49" t="s">
        <v>49</v>
      </c>
      <c r="M18" s="50"/>
      <c r="N18" s="50"/>
    </row>
    <row r="19" spans="1:14" ht="15.75" x14ac:dyDescent="0.25">
      <c r="A19" s="1"/>
      <c r="B19" s="3"/>
      <c r="C19" s="3"/>
      <c r="D19" s="3"/>
      <c r="E19" s="34"/>
      <c r="F19" s="34"/>
      <c r="G19" s="34"/>
      <c r="H19" s="34"/>
      <c r="I19" s="34"/>
      <c r="J19" s="49"/>
      <c r="K19" s="49"/>
      <c r="L19" s="49"/>
      <c r="M19" s="50"/>
      <c r="N19" s="50"/>
    </row>
    <row r="20" spans="1:14" ht="16.5" customHeight="1" x14ac:dyDescent="0.25">
      <c r="A20" s="1" t="s">
        <v>35</v>
      </c>
      <c r="B20" s="3" t="s">
        <v>6</v>
      </c>
      <c r="C20" s="3">
        <v>455</v>
      </c>
      <c r="D20" s="3"/>
      <c r="E20" s="34"/>
      <c r="F20" s="34"/>
      <c r="G20" s="34"/>
      <c r="H20" s="34"/>
      <c r="I20" s="34"/>
      <c r="J20" s="49"/>
      <c r="K20" s="49"/>
      <c r="L20" s="49"/>
      <c r="M20" s="50"/>
      <c r="N20" s="50"/>
    </row>
    <row r="21" spans="1:14" ht="15.75" x14ac:dyDescent="0.25">
      <c r="A21" s="1"/>
      <c r="B21" s="3" t="s">
        <v>45</v>
      </c>
      <c r="C21" s="3"/>
      <c r="D21" s="3">
        <v>-455</v>
      </c>
      <c r="E21" s="34"/>
      <c r="F21" s="34"/>
      <c r="G21" s="34"/>
      <c r="H21" s="34"/>
      <c r="I21" s="34"/>
      <c r="J21" s="49"/>
      <c r="K21" s="49"/>
      <c r="L21" s="49"/>
      <c r="M21" s="50"/>
      <c r="N21" s="50"/>
    </row>
    <row r="46" spans="9:9" x14ac:dyDescent="0.25">
      <c r="I46" s="28"/>
    </row>
  </sheetData>
  <sheetProtection algorithmName="SHA-512" hashValue="GGFEBDyhFNQ172j9n98+fuNwIMVs47yeiNVNLNc0OTfwVD8xgKv8/nrDLQhLx/rDUIHmlP72a9IlaFBurNGBaQ==" saltValue="bWe1JbVzoEmJAFIbCq8E8A==" spinCount="100000" sheet="1" formatCells="0" formatColumns="0" formatRows="0" insertColumns="0" insertRows="0" insertHyperlinks="0" deleteColumns="0" deleteRows="0" selectLockedCells="1" sort="0" autoFilter="0" pivotTables="0"/>
  <mergeCells count="1">
    <mergeCell ref="G3:J3"/>
  </mergeCells>
  <conditionalFormatting sqref="F14:H14">
    <cfRule type="cellIs" dxfId="11" priority="4" operator="lessThan">
      <formula>-1</formula>
    </cfRule>
    <cfRule type="cellIs" dxfId="10" priority="5" operator="greaterThan">
      <formula>1</formula>
    </cfRule>
    <cfRule type="cellIs" dxfId="9" priority="6" operator="between">
      <formula>-1</formula>
      <formula>1</formula>
    </cfRule>
  </conditionalFormatting>
  <conditionalFormatting sqref="G3">
    <cfRule type="cellIs" dxfId="8" priority="1" operator="lessThan">
      <formula>$E$2</formula>
    </cfRule>
    <cfRule type="cellIs" dxfId="7" priority="2" operator="greaterThan">
      <formula>$E$2</formula>
    </cfRule>
    <cfRule type="cellIs" dxfId="6" priority="3" operator="equal">
      <formula>$E$2</formula>
    </cfRule>
  </conditionalFormatting>
  <dataValidations count="1">
    <dataValidation type="list" allowBlank="1" showInputMessage="1" showErrorMessage="1" sqref="J6 J8 J10 J12 J14:J16 L6 N6 N8 L8 L10 N10 N12 L12 L14:L16 N14:N16">
      <formula1>$Q$2:$Q$4</formula1>
    </dataValidation>
  </dataValidations>
  <printOptions gridLines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46"/>
  <sheetViews>
    <sheetView zoomScale="130" zoomScaleNormal="130" workbookViewId="0">
      <selection activeCell="H5" sqref="H5"/>
    </sheetView>
  </sheetViews>
  <sheetFormatPr defaultRowHeight="15" x14ac:dyDescent="0.25"/>
  <cols>
    <col min="1" max="1" width="2.42578125" style="8" customWidth="1"/>
    <col min="2" max="2" width="18.85546875" style="14" customWidth="1"/>
    <col min="3" max="3" width="9.5703125" style="14" bestFit="1" customWidth="1"/>
    <col min="4" max="4" width="10.42578125" style="14" bestFit="1" customWidth="1"/>
    <col min="5" max="5" width="18.42578125" style="14" customWidth="1"/>
    <col min="6" max="6" width="9.85546875" style="14" bestFit="1" customWidth="1"/>
    <col min="7" max="7" width="11.28515625" style="14" bestFit="1" customWidth="1"/>
    <col min="8" max="8" width="11" style="14" customWidth="1"/>
    <col min="9" max="9" width="2.28515625" style="14" customWidth="1"/>
    <col min="10" max="10" width="11.5703125" style="15" bestFit="1" customWidth="1"/>
    <col min="11" max="11" width="2.42578125" style="15" bestFit="1" customWidth="1"/>
    <col min="12" max="12" width="10.28515625" style="15" bestFit="1" customWidth="1"/>
    <col min="13" max="13" width="2.42578125" style="11" bestFit="1" customWidth="1"/>
    <col min="14" max="14" width="14.42578125" style="11" bestFit="1" customWidth="1"/>
    <col min="15" max="16" width="9.140625" style="11"/>
    <col min="17" max="17" width="0" style="11" hidden="1" customWidth="1"/>
    <col min="18" max="16384" width="9.140625" style="11"/>
  </cols>
  <sheetData>
    <row r="1" spans="1:17" ht="26.45" customHeight="1" x14ac:dyDescent="0.25">
      <c r="B1" s="25"/>
      <c r="E1" s="5" t="s">
        <v>16</v>
      </c>
      <c r="F1" s="6" t="s">
        <v>17</v>
      </c>
      <c r="G1" s="23" t="s">
        <v>18</v>
      </c>
      <c r="H1" s="6" t="s">
        <v>19</v>
      </c>
      <c r="I1" s="9" t="s">
        <v>20</v>
      </c>
      <c r="J1" s="9"/>
    </row>
    <row r="2" spans="1:17" ht="16.899999999999999" customHeight="1" thickBot="1" x14ac:dyDescent="0.3">
      <c r="B2" s="25"/>
      <c r="E2" s="5">
        <f>SUM(H5:H7)</f>
        <v>161720</v>
      </c>
      <c r="F2" s="6" t="s">
        <v>17</v>
      </c>
      <c r="G2" s="23">
        <f>-SUM(H8:H9)</f>
        <v>19500</v>
      </c>
      <c r="H2" s="6" t="s">
        <v>19</v>
      </c>
      <c r="I2" s="9">
        <f>-SUM(H10:H13)</f>
        <v>142220</v>
      </c>
      <c r="J2" s="9"/>
      <c r="Q2" s="11" t="s">
        <v>25</v>
      </c>
    </row>
    <row r="3" spans="1:17" ht="16.899999999999999" customHeight="1" thickBot="1" x14ac:dyDescent="0.35">
      <c r="B3" s="25"/>
      <c r="E3" s="26"/>
      <c r="F3" s="26"/>
      <c r="G3" s="57">
        <f>G2+I2</f>
        <v>161720</v>
      </c>
      <c r="H3" s="58"/>
      <c r="I3" s="58"/>
      <c r="J3" s="59"/>
      <c r="Q3" s="11" t="s">
        <v>24</v>
      </c>
    </row>
    <row r="4" spans="1:17" ht="24.75" thickBot="1" x14ac:dyDescent="0.3">
      <c r="A4" s="27"/>
      <c r="B4" s="29" t="s">
        <v>3</v>
      </c>
      <c r="C4" s="29" t="s">
        <v>4</v>
      </c>
      <c r="D4" s="29" t="s">
        <v>27</v>
      </c>
      <c r="E4" s="30" t="s">
        <v>3</v>
      </c>
      <c r="F4" s="31" t="s">
        <v>21</v>
      </c>
      <c r="G4" s="31" t="s">
        <v>5</v>
      </c>
      <c r="H4" s="31" t="s">
        <v>22</v>
      </c>
      <c r="J4" s="1" t="s">
        <v>23</v>
      </c>
      <c r="Q4" s="11" t="s">
        <v>26</v>
      </c>
    </row>
    <row r="5" spans="1:17" ht="17.25" customHeight="1" x14ac:dyDescent="0.25">
      <c r="A5" s="1" t="s">
        <v>8</v>
      </c>
      <c r="B5" s="3" t="s">
        <v>0</v>
      </c>
      <c r="C5" s="3">
        <v>130000</v>
      </c>
      <c r="D5" s="3"/>
      <c r="E5" s="32" t="s">
        <v>0</v>
      </c>
      <c r="F5" s="33">
        <v>0</v>
      </c>
      <c r="G5" s="7">
        <f>C5+C8+D12+C14</f>
        <v>161720</v>
      </c>
      <c r="H5" s="33">
        <f>SUM(F5:G5)</f>
        <v>161720</v>
      </c>
      <c r="I5" s="34"/>
      <c r="J5" s="35" t="s">
        <v>16</v>
      </c>
      <c r="K5" s="22" t="s">
        <v>17</v>
      </c>
      <c r="L5" s="36" t="s">
        <v>18</v>
      </c>
      <c r="M5" s="22" t="s">
        <v>19</v>
      </c>
      <c r="N5" s="37" t="s">
        <v>20</v>
      </c>
    </row>
    <row r="6" spans="1:17" ht="15.75" x14ac:dyDescent="0.25">
      <c r="A6" s="1"/>
      <c r="B6" s="3" t="s">
        <v>43</v>
      </c>
      <c r="C6" s="3"/>
      <c r="D6" s="3">
        <v>-130000</v>
      </c>
      <c r="E6" s="32" t="s">
        <v>1</v>
      </c>
      <c r="F6" s="33">
        <v>0</v>
      </c>
      <c r="G6" s="7"/>
      <c r="H6" s="33">
        <f t="shared" ref="H6:H13" si="0">SUM(F6:G6)</f>
        <v>0</v>
      </c>
      <c r="I6" s="24" t="s">
        <v>8</v>
      </c>
      <c r="J6" s="3" t="s">
        <v>24</v>
      </c>
      <c r="K6" s="22" t="s">
        <v>17</v>
      </c>
      <c r="L6" s="3" t="s">
        <v>25</v>
      </c>
      <c r="M6" s="22" t="s">
        <v>19</v>
      </c>
      <c r="N6" s="3" t="s">
        <v>24</v>
      </c>
    </row>
    <row r="7" spans="1:17" ht="15.75" x14ac:dyDescent="0.25">
      <c r="A7" s="1"/>
      <c r="B7" s="3"/>
      <c r="C7" s="3"/>
      <c r="D7" s="3"/>
      <c r="E7" s="32" t="s">
        <v>6</v>
      </c>
      <c r="F7" s="33">
        <v>0</v>
      </c>
      <c r="G7" s="7"/>
      <c r="H7" s="33">
        <f t="shared" si="0"/>
        <v>0</v>
      </c>
      <c r="I7" s="24"/>
      <c r="J7" s="4"/>
      <c r="K7" s="4"/>
      <c r="L7" s="4"/>
      <c r="M7" s="4"/>
      <c r="N7" s="4"/>
    </row>
    <row r="8" spans="1:17" ht="15.75" x14ac:dyDescent="0.25">
      <c r="A8" s="1" t="s">
        <v>9</v>
      </c>
      <c r="B8" s="3" t="s">
        <v>0</v>
      </c>
      <c r="C8" s="3">
        <v>13000</v>
      </c>
      <c r="D8" s="3"/>
      <c r="E8" s="38" t="s">
        <v>2</v>
      </c>
      <c r="F8" s="39">
        <v>0</v>
      </c>
      <c r="G8" s="7"/>
      <c r="H8" s="39">
        <f t="shared" si="0"/>
        <v>0</v>
      </c>
      <c r="I8" s="24" t="s">
        <v>9</v>
      </c>
      <c r="J8" s="3" t="s">
        <v>24</v>
      </c>
      <c r="K8" s="22" t="s">
        <v>17</v>
      </c>
      <c r="L8" s="3" t="s">
        <v>25</v>
      </c>
      <c r="M8" s="22" t="s">
        <v>19</v>
      </c>
      <c r="N8" s="3" t="s">
        <v>24</v>
      </c>
    </row>
    <row r="9" spans="1:17" ht="15.75" x14ac:dyDescent="0.25">
      <c r="A9" s="1"/>
      <c r="B9" s="3" t="s">
        <v>48</v>
      </c>
      <c r="C9" s="3"/>
      <c r="D9" s="3">
        <v>-13000</v>
      </c>
      <c r="E9" s="38" t="s">
        <v>39</v>
      </c>
      <c r="F9" s="39">
        <v>0</v>
      </c>
      <c r="G9" s="7">
        <f>D15</f>
        <v>-19500</v>
      </c>
      <c r="H9" s="39">
        <f t="shared" si="0"/>
        <v>-19500</v>
      </c>
      <c r="I9" s="34"/>
      <c r="J9" s="4"/>
      <c r="K9" s="4"/>
      <c r="L9" s="4"/>
      <c r="M9" s="4"/>
      <c r="N9" s="4"/>
    </row>
    <row r="10" spans="1:17" ht="15.75" x14ac:dyDescent="0.25">
      <c r="A10" s="1"/>
      <c r="B10" s="3"/>
      <c r="C10" s="3"/>
      <c r="D10" s="3"/>
      <c r="E10" s="40" t="s">
        <v>15</v>
      </c>
      <c r="F10" s="41">
        <v>0</v>
      </c>
      <c r="G10" s="7">
        <f>D6</f>
        <v>-130000</v>
      </c>
      <c r="H10" s="41">
        <f t="shared" si="0"/>
        <v>-130000</v>
      </c>
      <c r="I10" s="24" t="s">
        <v>10</v>
      </c>
      <c r="J10" s="3" t="s">
        <v>26</v>
      </c>
      <c r="K10" s="22" t="s">
        <v>17</v>
      </c>
      <c r="L10" s="3" t="s">
        <v>25</v>
      </c>
      <c r="M10" s="22" t="s">
        <v>19</v>
      </c>
      <c r="N10" s="3" t="s">
        <v>26</v>
      </c>
    </row>
    <row r="11" spans="1:17" ht="15.75" x14ac:dyDescent="0.25">
      <c r="A11" s="1" t="s">
        <v>10</v>
      </c>
      <c r="B11" s="3" t="s">
        <v>13</v>
      </c>
      <c r="C11" s="3">
        <v>780</v>
      </c>
      <c r="D11" s="3"/>
      <c r="E11" s="42" t="s">
        <v>41</v>
      </c>
      <c r="F11" s="43">
        <v>0</v>
      </c>
      <c r="G11" s="7">
        <f>D9</f>
        <v>-13000</v>
      </c>
      <c r="H11" s="43">
        <f t="shared" si="0"/>
        <v>-13000</v>
      </c>
      <c r="I11" s="24"/>
      <c r="J11" s="4"/>
      <c r="K11" s="4"/>
      <c r="L11" s="4"/>
      <c r="M11" s="4"/>
      <c r="N11" s="4"/>
    </row>
    <row r="12" spans="1:17" ht="15.75" x14ac:dyDescent="0.25">
      <c r="A12" s="1"/>
      <c r="B12" s="3" t="s">
        <v>45</v>
      </c>
      <c r="C12" s="3"/>
      <c r="D12" s="3">
        <v>-780</v>
      </c>
      <c r="E12" s="42" t="s">
        <v>13</v>
      </c>
      <c r="F12" s="43">
        <v>0</v>
      </c>
      <c r="G12" s="7">
        <f>C11</f>
        <v>780</v>
      </c>
      <c r="H12" s="43">
        <f t="shared" si="0"/>
        <v>780</v>
      </c>
      <c r="I12" s="44" t="s">
        <v>11</v>
      </c>
      <c r="J12" s="3" t="s">
        <v>24</v>
      </c>
      <c r="K12" s="22" t="s">
        <v>17</v>
      </c>
      <c r="L12" s="3" t="s">
        <v>24</v>
      </c>
      <c r="M12" s="22" t="s">
        <v>19</v>
      </c>
      <c r="N12" s="3" t="s">
        <v>25</v>
      </c>
    </row>
    <row r="13" spans="1:17" ht="15.75" x14ac:dyDescent="0.25">
      <c r="A13" s="1"/>
      <c r="B13" s="3"/>
      <c r="C13" s="3"/>
      <c r="D13" s="3"/>
      <c r="E13" s="42" t="s">
        <v>7</v>
      </c>
      <c r="F13" s="43">
        <v>0</v>
      </c>
      <c r="G13" s="7"/>
      <c r="H13" s="43">
        <f t="shared" si="0"/>
        <v>0</v>
      </c>
      <c r="I13" s="24"/>
      <c r="J13" s="4"/>
      <c r="K13" s="4"/>
      <c r="L13" s="4"/>
      <c r="M13" s="4"/>
      <c r="N13" s="4"/>
    </row>
    <row r="14" spans="1:17" ht="16.5" thickBot="1" x14ac:dyDescent="0.3">
      <c r="A14" s="2" t="s">
        <v>11</v>
      </c>
      <c r="B14" s="3" t="s">
        <v>0</v>
      </c>
      <c r="C14" s="3">
        <v>19500</v>
      </c>
      <c r="D14" s="3"/>
      <c r="E14" s="45" t="s">
        <v>28</v>
      </c>
      <c r="F14" s="46">
        <f>SUM(F5:F13)</f>
        <v>0</v>
      </c>
      <c r="G14" s="46">
        <f>SUM(G5:G13)</f>
        <v>0</v>
      </c>
      <c r="H14" s="46">
        <f>SUM(H5:H13)</f>
        <v>0</v>
      </c>
      <c r="I14" s="24" t="s">
        <v>12</v>
      </c>
      <c r="J14" s="3"/>
      <c r="K14" s="22" t="s">
        <v>17</v>
      </c>
      <c r="L14" s="3"/>
      <c r="M14" s="22" t="s">
        <v>19</v>
      </c>
      <c r="N14" s="3"/>
    </row>
    <row r="15" spans="1:17" ht="16.5" thickTop="1" x14ac:dyDescent="0.25">
      <c r="A15" s="1"/>
      <c r="B15" s="3" t="s">
        <v>46</v>
      </c>
      <c r="C15" s="3"/>
      <c r="D15" s="3">
        <v>-19500</v>
      </c>
      <c r="E15" s="47" t="s">
        <v>14</v>
      </c>
      <c r="F15" s="48">
        <f>SUM(F11:F13)</f>
        <v>0</v>
      </c>
      <c r="G15" s="48">
        <f>SUM(G11:G13)</f>
        <v>-12220</v>
      </c>
      <c r="H15" s="48">
        <f>SUM(H11:H13)</f>
        <v>-12220</v>
      </c>
      <c r="I15" s="24"/>
      <c r="J15" s="4"/>
      <c r="K15" s="4"/>
      <c r="L15" s="4"/>
      <c r="M15" s="4"/>
      <c r="N15" s="4"/>
    </row>
    <row r="16" spans="1:17" ht="15.75" x14ac:dyDescent="0.25">
      <c r="A16" s="1"/>
      <c r="B16" s="3"/>
      <c r="C16" s="3"/>
      <c r="D16" s="3"/>
      <c r="E16" s="34"/>
      <c r="F16" s="34"/>
      <c r="G16" s="34"/>
      <c r="H16" s="34"/>
      <c r="I16" s="24" t="s">
        <v>35</v>
      </c>
      <c r="J16" s="3"/>
      <c r="K16" s="22" t="s">
        <v>17</v>
      </c>
      <c r="L16" s="3"/>
      <c r="M16" s="22" t="s">
        <v>19</v>
      </c>
      <c r="N16" s="3"/>
    </row>
    <row r="17" spans="1:14" ht="15.75" x14ac:dyDescent="0.25">
      <c r="A17" s="1" t="s">
        <v>12</v>
      </c>
      <c r="B17" s="3"/>
      <c r="C17" s="3"/>
      <c r="D17" s="3"/>
      <c r="E17" s="34"/>
      <c r="F17" s="34"/>
      <c r="G17" s="34"/>
      <c r="H17" s="34"/>
      <c r="I17" s="34"/>
      <c r="J17" s="49"/>
      <c r="K17" s="49"/>
      <c r="L17" s="49"/>
      <c r="M17" s="50"/>
      <c r="N17" s="50"/>
    </row>
    <row r="18" spans="1:14" ht="16.5" customHeight="1" x14ac:dyDescent="0.25">
      <c r="A18" s="1"/>
      <c r="B18" s="3"/>
      <c r="C18" s="3"/>
      <c r="D18" s="3"/>
      <c r="E18" s="34"/>
      <c r="F18" s="34"/>
      <c r="G18" s="34"/>
      <c r="H18" s="34"/>
      <c r="I18" s="34"/>
      <c r="J18" s="49"/>
      <c r="K18" s="49"/>
      <c r="L18" s="49"/>
      <c r="M18" s="50"/>
      <c r="N18" s="50"/>
    </row>
    <row r="19" spans="1:14" ht="15.75" x14ac:dyDescent="0.25">
      <c r="A19" s="1"/>
      <c r="B19" s="3"/>
      <c r="C19" s="3"/>
      <c r="D19" s="3"/>
      <c r="E19" s="34"/>
      <c r="F19" s="34"/>
      <c r="G19" s="34"/>
      <c r="H19" s="34"/>
      <c r="I19" s="34"/>
      <c r="J19" s="49"/>
      <c r="K19" s="49"/>
      <c r="L19" s="49"/>
      <c r="M19" s="50"/>
      <c r="N19" s="50"/>
    </row>
    <row r="20" spans="1:14" ht="16.5" customHeight="1" x14ac:dyDescent="0.25">
      <c r="A20" s="1" t="s">
        <v>35</v>
      </c>
      <c r="B20" s="3"/>
      <c r="C20" s="3"/>
      <c r="D20" s="3"/>
      <c r="E20" s="34"/>
      <c r="F20" s="34"/>
      <c r="G20" s="34"/>
      <c r="H20" s="34"/>
      <c r="I20" s="34"/>
      <c r="J20" s="49"/>
      <c r="K20" s="49"/>
      <c r="L20" s="49"/>
      <c r="M20" s="50"/>
      <c r="N20" s="50"/>
    </row>
    <row r="21" spans="1:14" ht="15.75" x14ac:dyDescent="0.25">
      <c r="A21" s="1"/>
      <c r="B21" s="3"/>
      <c r="C21" s="3"/>
      <c r="D21" s="3"/>
      <c r="E21" s="34"/>
      <c r="F21" s="34"/>
      <c r="G21" s="34"/>
      <c r="H21" s="34"/>
      <c r="I21" s="34"/>
      <c r="J21" s="49"/>
      <c r="K21" s="49"/>
      <c r="L21" s="49"/>
      <c r="M21" s="50"/>
      <c r="N21" s="50"/>
    </row>
    <row r="46" spans="9:9" x14ac:dyDescent="0.25">
      <c r="I46" s="28"/>
    </row>
  </sheetData>
  <sheetProtection algorithmName="SHA-512" hashValue="Qmzsy9KL82BEktM63s6682c4jIVd2kCBwTcrboa5fiOvLqfOsr+tq6o/WqALeT66bdfi/nwkUPgNz6Nghq8QGQ==" saltValue="pmdmMoKnfEubnDjlEqFjnA==" spinCount="100000" sheet="1" formatCells="0" formatColumns="0" formatRows="0" insertColumns="0" insertRows="0" insertHyperlinks="0" deleteColumns="0" deleteRows="0" selectLockedCells="1" sort="0" autoFilter="0" pivotTables="0"/>
  <mergeCells count="1">
    <mergeCell ref="G3:J3"/>
  </mergeCells>
  <conditionalFormatting sqref="F14:H14">
    <cfRule type="cellIs" dxfId="5" priority="4" operator="lessThan">
      <formula>-1</formula>
    </cfRule>
    <cfRule type="cellIs" dxfId="4" priority="5" operator="greaterThan">
      <formula>1</formula>
    </cfRule>
    <cfRule type="cellIs" dxfId="3" priority="6" operator="between">
      <formula>-1</formula>
      <formula>1</formula>
    </cfRule>
  </conditionalFormatting>
  <conditionalFormatting sqref="G3">
    <cfRule type="cellIs" dxfId="2" priority="1" operator="lessThan">
      <formula>$E$2</formula>
    </cfRule>
    <cfRule type="cellIs" dxfId="1" priority="2" operator="greaterThan">
      <formula>$E$2</formula>
    </cfRule>
    <cfRule type="cellIs" dxfId="0" priority="3" operator="equal">
      <formula>$E$2</formula>
    </cfRule>
  </conditionalFormatting>
  <dataValidations count="1">
    <dataValidation type="list" allowBlank="1" showInputMessage="1" showErrorMessage="1" sqref="J6 J8 J10 J12 J14:J16 L6 N6 N8 L8 L10 N10 N12 L12 L14:L16 N14:N16">
      <formula1>$Q$2:$Q$4</formula1>
    </dataValidation>
  </dataValidations>
  <printOptions gridLine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N19"/>
    </sheetView>
  </sheetViews>
  <sheetFormatPr defaultRowHeight="15" x14ac:dyDescent="0.25"/>
  <sheetData>
    <row r="1" spans="1:14" x14ac:dyDescent="0.25">
      <c r="A1" s="60" t="s">
        <v>47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3" spans="1:14" x14ac:dyDescent="0.2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4" spans="1:14" x14ac:dyDescent="0.2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</row>
    <row r="5" spans="1:14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</row>
    <row r="6" spans="1:14" x14ac:dyDescent="0.2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</row>
    <row r="7" spans="1:14" x14ac:dyDescent="0.25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8" spans="1:14" x14ac:dyDescent="0.2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</row>
    <row r="9" spans="1:14" x14ac:dyDescent="0.25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</row>
    <row r="10" spans="1:14" x14ac:dyDescent="0.25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</row>
    <row r="11" spans="1:14" x14ac:dyDescent="0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</row>
    <row r="12" spans="1:14" x14ac:dyDescent="0.2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</row>
    <row r="13" spans="1:14" x14ac:dyDescent="0.25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</row>
    <row r="14" spans="1:14" x14ac:dyDescent="0.25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</row>
    <row r="15" spans="1:14" x14ac:dyDescent="0.2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x14ac:dyDescent="0.2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</row>
    <row r="17" spans="1:14" x14ac:dyDescent="0.25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</row>
    <row r="18" spans="1:14" x14ac:dyDescent="0.25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</row>
    <row r="19" spans="1:14" x14ac:dyDescent="0.25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</row>
  </sheetData>
  <mergeCells count="1">
    <mergeCell ref="A1:N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Cash Entries Problem</vt:lpstr>
      <vt:lpstr>Answer</vt:lpstr>
      <vt:lpstr>Worksheet</vt:lpstr>
      <vt:lpstr>Notice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2018-12-28T13:15:14Z</dcterms:modified>
</cp:coreProperties>
</file>