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/>
  </bookViews>
  <sheets>
    <sheet name="Example" sheetId="95" r:id="rId1"/>
    <sheet name="Practice" sheetId="96" r:id="rId2"/>
  </sheets>
  <calcPr calcId="152511"/>
</workbook>
</file>

<file path=xl/calcChain.xml><?xml version="1.0" encoding="utf-8"?>
<calcChain xmlns="http://schemas.openxmlformats.org/spreadsheetml/2006/main">
  <c r="C80" i="96" l="1"/>
  <c r="B80" i="96"/>
  <c r="B79" i="96"/>
  <c r="B75" i="96"/>
  <c r="B71" i="96"/>
  <c r="S65" i="96"/>
  <c r="R65" i="96"/>
  <c r="S63" i="96"/>
  <c r="T63" i="96" s="1"/>
  <c r="R63" i="96"/>
  <c r="P62" i="96"/>
  <c r="C62" i="96"/>
  <c r="C64" i="96" s="1"/>
  <c r="Q61" i="96"/>
  <c r="R61" i="96" s="1"/>
  <c r="S61" i="96" s="1"/>
  <c r="T61" i="96" s="1"/>
  <c r="F61" i="96"/>
  <c r="G61" i="96" s="1"/>
  <c r="S60" i="96"/>
  <c r="T60" i="96" s="1"/>
  <c r="R60" i="96"/>
  <c r="R59" i="96"/>
  <c r="S59" i="96" s="1"/>
  <c r="R25" i="96"/>
  <c r="S25" i="96" s="1"/>
  <c r="R23" i="96"/>
  <c r="S23" i="96" s="1"/>
  <c r="T23" i="96" s="1"/>
  <c r="P22" i="96"/>
  <c r="Q21" i="96"/>
  <c r="R21" i="96" s="1"/>
  <c r="S21" i="96" s="1"/>
  <c r="T21" i="96" s="1"/>
  <c r="R20" i="96"/>
  <c r="S20" i="96" s="1"/>
  <c r="T20" i="96" s="1"/>
  <c r="S19" i="96"/>
  <c r="R19" i="96"/>
  <c r="R11" i="96"/>
  <c r="S11" i="96" s="1"/>
  <c r="S9" i="96"/>
  <c r="T9" i="96" s="1"/>
  <c r="R9" i="96"/>
  <c r="L9" i="96"/>
  <c r="L12" i="96" s="1"/>
  <c r="L15" i="96" s="1"/>
  <c r="L20" i="96" s="1"/>
  <c r="L23" i="96" s="1"/>
  <c r="L26" i="96" s="1"/>
  <c r="L29" i="96" s="1"/>
  <c r="L60" i="96" s="1"/>
  <c r="L63" i="96" s="1"/>
  <c r="L66" i="96" s="1"/>
  <c r="L69" i="96" s="1"/>
  <c r="C9" i="96"/>
  <c r="F5" i="96" s="1"/>
  <c r="R7" i="96"/>
  <c r="Q7" i="96"/>
  <c r="G7" i="96"/>
  <c r="F7" i="96"/>
  <c r="C7" i="96"/>
  <c r="S6" i="96"/>
  <c r="T6" i="96" s="1"/>
  <c r="R6" i="96"/>
  <c r="S5" i="96"/>
  <c r="R5" i="96"/>
  <c r="T25" i="96" l="1"/>
  <c r="C71" i="96"/>
  <c r="C72" i="96" s="1"/>
  <c r="G59" i="96" s="1"/>
  <c r="M62" i="96" s="1"/>
  <c r="C75" i="96"/>
  <c r="C76" i="96" s="1"/>
  <c r="H59" i="96" s="1"/>
  <c r="M65" i="96" s="1"/>
  <c r="C67" i="96"/>
  <c r="C68" i="96" s="1"/>
  <c r="F9" i="96"/>
  <c r="F8" i="96"/>
  <c r="G5" i="96"/>
  <c r="M5" i="96"/>
  <c r="T11" i="96"/>
  <c r="T59" i="96"/>
  <c r="H61" i="96"/>
  <c r="T5" i="96"/>
  <c r="H7" i="96"/>
  <c r="S7" i="96"/>
  <c r="T7" i="96" s="1"/>
  <c r="T19" i="96"/>
  <c r="T65" i="96"/>
  <c r="C80" i="95"/>
  <c r="B80" i="95"/>
  <c r="B79" i="95"/>
  <c r="B71" i="95"/>
  <c r="B75" i="95" s="1"/>
  <c r="F61" i="95"/>
  <c r="G61" i="95" s="1"/>
  <c r="C62" i="95"/>
  <c r="C64" i="95" s="1"/>
  <c r="Q12" i="96" l="1"/>
  <c r="N6" i="96"/>
  <c r="Q8" i="96" s="1"/>
  <c r="I7" i="96"/>
  <c r="I61" i="96"/>
  <c r="M8" i="96"/>
  <c r="H5" i="96"/>
  <c r="C81" i="96"/>
  <c r="C82" i="96" s="1"/>
  <c r="I59" i="96" s="1"/>
  <c r="M68" i="96" s="1"/>
  <c r="F59" i="96"/>
  <c r="N66" i="96"/>
  <c r="S66" i="96"/>
  <c r="S68" i="96" s="1"/>
  <c r="G8" i="96"/>
  <c r="N63" i="96"/>
  <c r="R66" i="96"/>
  <c r="R68" i="96" s="1"/>
  <c r="C71" i="95"/>
  <c r="C72" i="95" s="1"/>
  <c r="G59" i="95" s="1"/>
  <c r="M62" i="95" s="1"/>
  <c r="N63" i="95" s="1"/>
  <c r="C67" i="95"/>
  <c r="C68" i="95" s="1"/>
  <c r="C75" i="95"/>
  <c r="C76" i="95" s="1"/>
  <c r="H59" i="95" s="1"/>
  <c r="M65" i="95" s="1"/>
  <c r="N66" i="95" s="1"/>
  <c r="H61" i="95"/>
  <c r="R66" i="95"/>
  <c r="R65" i="95"/>
  <c r="S65" i="95" s="1"/>
  <c r="T65" i="95" s="1"/>
  <c r="R63" i="95"/>
  <c r="S63" i="95" s="1"/>
  <c r="T63" i="95" s="1"/>
  <c r="Q61" i="95"/>
  <c r="R61" i="95" s="1"/>
  <c r="S61" i="95" s="1"/>
  <c r="T61" i="95" s="1"/>
  <c r="R60" i="95"/>
  <c r="S60" i="95" s="1"/>
  <c r="T60" i="95" s="1"/>
  <c r="R59" i="95"/>
  <c r="S59" i="95" s="1"/>
  <c r="C53" i="95"/>
  <c r="B53" i="95"/>
  <c r="B47" i="95"/>
  <c r="B46" i="95"/>
  <c r="C45" i="95"/>
  <c r="B42" i="95"/>
  <c r="B48" i="95" s="1"/>
  <c r="B32" i="95"/>
  <c r="B31" i="95"/>
  <c r="C30" i="95"/>
  <c r="C32" i="95" s="1"/>
  <c r="C36" i="95" s="1"/>
  <c r="B30" i="95"/>
  <c r="S25" i="95"/>
  <c r="T25" i="95" s="1"/>
  <c r="R25" i="95"/>
  <c r="R23" i="95"/>
  <c r="S23" i="95" s="1"/>
  <c r="T23" i="95" s="1"/>
  <c r="P22" i="95"/>
  <c r="P62" i="95" s="1"/>
  <c r="C22" i="95"/>
  <c r="C24" i="95" s="1"/>
  <c r="C26" i="95" s="1"/>
  <c r="Q21" i="95"/>
  <c r="R21" i="95" s="1"/>
  <c r="S21" i="95" s="1"/>
  <c r="T21" i="95" s="1"/>
  <c r="H21" i="95"/>
  <c r="F21" i="95"/>
  <c r="G21" i="95" s="1"/>
  <c r="R20" i="95"/>
  <c r="S20" i="95" s="1"/>
  <c r="T20" i="95" s="1"/>
  <c r="R19" i="95"/>
  <c r="S19" i="95" s="1"/>
  <c r="T19" i="95" s="1"/>
  <c r="R11" i="95"/>
  <c r="S11" i="95" s="1"/>
  <c r="R9" i="95"/>
  <c r="S9" i="95" s="1"/>
  <c r="T9" i="95" s="1"/>
  <c r="L9" i="95"/>
  <c r="L12" i="95" s="1"/>
  <c r="L15" i="95" s="1"/>
  <c r="L20" i="95" s="1"/>
  <c r="L23" i="95" s="1"/>
  <c r="L26" i="95" s="1"/>
  <c r="L29" i="95" s="1"/>
  <c r="L60" i="95" s="1"/>
  <c r="L63" i="95" s="1"/>
  <c r="L66" i="95" s="1"/>
  <c r="L69" i="95" s="1"/>
  <c r="Q7" i="95"/>
  <c r="R7" i="95" s="1"/>
  <c r="S7" i="95" s="1"/>
  <c r="T7" i="95" s="1"/>
  <c r="F7" i="95"/>
  <c r="G7" i="95" s="1"/>
  <c r="C7" i="95"/>
  <c r="C9" i="95" s="1"/>
  <c r="F5" i="95" s="1"/>
  <c r="R6" i="95"/>
  <c r="S6" i="95" s="1"/>
  <c r="T6" i="95" s="1"/>
  <c r="R5" i="95"/>
  <c r="F62" i="96" l="1"/>
  <c r="M59" i="96"/>
  <c r="H8" i="96"/>
  <c r="G9" i="96"/>
  <c r="T66" i="96"/>
  <c r="T68" i="96" s="1"/>
  <c r="N69" i="96"/>
  <c r="R10" i="96"/>
  <c r="S10" i="96" s="1"/>
  <c r="Q14" i="96"/>
  <c r="M11" i="96"/>
  <c r="I5" i="96"/>
  <c r="M14" i="96" s="1"/>
  <c r="Q13" i="96"/>
  <c r="N9" i="96"/>
  <c r="R8" i="96" s="1"/>
  <c r="R12" i="96"/>
  <c r="R14" i="96" s="1"/>
  <c r="R26" i="96"/>
  <c r="R28" i="96" s="1"/>
  <c r="S66" i="95"/>
  <c r="R68" i="95"/>
  <c r="I61" i="95"/>
  <c r="F59" i="95"/>
  <c r="C81" i="95"/>
  <c r="C82" i="95" s="1"/>
  <c r="I59" i="95" s="1"/>
  <c r="M68" i="95" s="1"/>
  <c r="C42" i="95"/>
  <c r="C48" i="95" s="1"/>
  <c r="C37" i="95"/>
  <c r="M5" i="95"/>
  <c r="F8" i="95"/>
  <c r="G5" i="95"/>
  <c r="H7" i="95"/>
  <c r="T11" i="95"/>
  <c r="I21" i="95"/>
  <c r="S68" i="95"/>
  <c r="S5" i="95"/>
  <c r="S26" i="96" l="1"/>
  <c r="S28" i="96" s="1"/>
  <c r="R13" i="96"/>
  <c r="T26" i="96"/>
  <c r="T28" i="96" s="1"/>
  <c r="Q22" i="96"/>
  <c r="Q26" i="96"/>
  <c r="T12" i="96"/>
  <c r="T14" i="96" s="1"/>
  <c r="N15" i="96"/>
  <c r="N12" i="96"/>
  <c r="S8" i="96" s="1"/>
  <c r="S12" i="96"/>
  <c r="S14" i="96" s="1"/>
  <c r="T10" i="96"/>
  <c r="I8" i="96"/>
  <c r="I9" i="96" s="1"/>
  <c r="H9" i="96"/>
  <c r="N60" i="96"/>
  <c r="Q62" i="96" s="1"/>
  <c r="Q66" i="96"/>
  <c r="G62" i="96"/>
  <c r="F63" i="96"/>
  <c r="N69" i="95"/>
  <c r="T66" i="95"/>
  <c r="T68" i="95" s="1"/>
  <c r="M59" i="95"/>
  <c r="F62" i="95"/>
  <c r="N6" i="95"/>
  <c r="Q8" i="95" s="1"/>
  <c r="Q12" i="95"/>
  <c r="T59" i="95"/>
  <c r="H5" i="95"/>
  <c r="M8" i="95"/>
  <c r="I7" i="95"/>
  <c r="C40" i="95"/>
  <c r="C41" i="95" s="1"/>
  <c r="C43" i="95" s="1"/>
  <c r="G19" i="95" s="1"/>
  <c r="M22" i="95" s="1"/>
  <c r="F19" i="95"/>
  <c r="T5" i="95"/>
  <c r="G8" i="95"/>
  <c r="F9" i="95"/>
  <c r="T8" i="96" l="1"/>
  <c r="T13" i="96" s="1"/>
  <c r="S13" i="96"/>
  <c r="Q68" i="96"/>
  <c r="R64" i="96"/>
  <c r="S64" i="96" s="1"/>
  <c r="T64" i="96" s="1"/>
  <c r="H62" i="96"/>
  <c r="G63" i="96"/>
  <c r="R62" i="96"/>
  <c r="Q67" i="96"/>
  <c r="Q28" i="96"/>
  <c r="R24" i="96"/>
  <c r="S24" i="96" s="1"/>
  <c r="T24" i="96" s="1"/>
  <c r="R22" i="96"/>
  <c r="Q27" i="96"/>
  <c r="G62" i="95"/>
  <c r="F63" i="95"/>
  <c r="N60" i="95"/>
  <c r="Q62" i="95" s="1"/>
  <c r="Q66" i="95"/>
  <c r="F22" i="95"/>
  <c r="M19" i="95"/>
  <c r="R12" i="95"/>
  <c r="R14" i="95" s="1"/>
  <c r="N9" i="95"/>
  <c r="R8" i="95" s="1"/>
  <c r="R26" i="95"/>
  <c r="R28" i="95" s="1"/>
  <c r="N23" i="95"/>
  <c r="M11" i="95"/>
  <c r="I5" i="95"/>
  <c r="M14" i="95" s="1"/>
  <c r="Q14" i="95"/>
  <c r="R10" i="95"/>
  <c r="H8" i="95"/>
  <c r="G9" i="95"/>
  <c r="C46" i="95"/>
  <c r="C47" i="95" s="1"/>
  <c r="C49" i="95" s="1"/>
  <c r="Q13" i="95"/>
  <c r="S62" i="96" l="1"/>
  <c r="R67" i="96"/>
  <c r="S22" i="96"/>
  <c r="R27" i="96"/>
  <c r="I62" i="96"/>
  <c r="I63" i="96" s="1"/>
  <c r="H63" i="96"/>
  <c r="S10" i="95"/>
  <c r="R62" i="95"/>
  <c r="Q67" i="95"/>
  <c r="H62" i="95"/>
  <c r="G63" i="95"/>
  <c r="Q68" i="95"/>
  <c r="R64" i="95"/>
  <c r="S64" i="95" s="1"/>
  <c r="T64" i="95" s="1"/>
  <c r="R13" i="95"/>
  <c r="N12" i="95"/>
  <c r="S8" i="95" s="1"/>
  <c r="S12" i="95"/>
  <c r="S14" i="95" s="1"/>
  <c r="H19" i="95"/>
  <c r="M25" i="95" s="1"/>
  <c r="C54" i="95"/>
  <c r="C55" i="95" s="1"/>
  <c r="I19" i="95" s="1"/>
  <c r="M28" i="95" s="1"/>
  <c r="N20" i="95"/>
  <c r="Q22" i="95" s="1"/>
  <c r="Q26" i="95"/>
  <c r="I8" i="95"/>
  <c r="I9" i="95" s="1"/>
  <c r="H9" i="95"/>
  <c r="T12" i="95"/>
  <c r="T14" i="95" s="1"/>
  <c r="N15" i="95"/>
  <c r="F23" i="95"/>
  <c r="G22" i="95"/>
  <c r="T62" i="96" l="1"/>
  <c r="T67" i="96" s="1"/>
  <c r="S67" i="96"/>
  <c r="T22" i="96"/>
  <c r="T27" i="96" s="1"/>
  <c r="S27" i="96"/>
  <c r="I62" i="95"/>
  <c r="I63" i="95" s="1"/>
  <c r="H63" i="95"/>
  <c r="S62" i="95"/>
  <c r="R67" i="95"/>
  <c r="T8" i="95"/>
  <c r="S13" i="95"/>
  <c r="S26" i="95"/>
  <c r="S28" i="95" s="1"/>
  <c r="N26" i="95"/>
  <c r="Q27" i="95"/>
  <c r="R22" i="95"/>
  <c r="H22" i="95"/>
  <c r="G23" i="95"/>
  <c r="N29" i="95"/>
  <c r="T26" i="95"/>
  <c r="T28" i="95" s="1"/>
  <c r="R24" i="95"/>
  <c r="S24" i="95" s="1"/>
  <c r="T24" i="95" s="1"/>
  <c r="Q28" i="95"/>
  <c r="T10" i="95"/>
  <c r="T62" i="95" l="1"/>
  <c r="T67" i="95" s="1"/>
  <c r="S67" i="95"/>
  <c r="S22" i="95"/>
  <c r="R27" i="95"/>
  <c r="T13" i="95"/>
  <c r="I22" i="95"/>
  <c r="I23" i="95" s="1"/>
  <c r="H23" i="95"/>
  <c r="T22" i="95" l="1"/>
  <c r="T27" i="95" s="1"/>
  <c r="S27" i="95"/>
</calcChain>
</file>

<file path=xl/sharedStrings.xml><?xml version="1.0" encoding="utf-8"?>
<sst xmlns="http://schemas.openxmlformats.org/spreadsheetml/2006/main" count="301" uniqueCount="62">
  <si>
    <t>Cash</t>
  </si>
  <si>
    <t>Accounts Receivable</t>
  </si>
  <si>
    <t>Equipment</t>
  </si>
  <si>
    <t>Accounts Payable</t>
  </si>
  <si>
    <t>Accounts</t>
  </si>
  <si>
    <t>Debit</t>
  </si>
  <si>
    <t>Net Income</t>
  </si>
  <si>
    <t>Owner Capital</t>
  </si>
  <si>
    <t>Revenue, income or sales</t>
  </si>
  <si>
    <t>(Credit)</t>
  </si>
  <si>
    <t>Total Debits - Total (credits)</t>
  </si>
  <si>
    <t>Cost</t>
  </si>
  <si>
    <t>Straight line method</t>
  </si>
  <si>
    <t>Year 1</t>
  </si>
  <si>
    <t>Year 2</t>
  </si>
  <si>
    <t>Year 3</t>
  </si>
  <si>
    <t>Year 4</t>
  </si>
  <si>
    <t>Depreciation expense</t>
  </si>
  <si>
    <t>Book value:</t>
  </si>
  <si>
    <t>Alternative method:</t>
  </si>
  <si>
    <t>Calculate depreciation per year</t>
  </si>
  <si>
    <t>Year 4 Last year - alternative method</t>
  </si>
  <si>
    <t>Units of Production</t>
  </si>
  <si>
    <t>Estimated cost per unit</t>
  </si>
  <si>
    <t>Year 4 Alternative method</t>
  </si>
  <si>
    <t>Amount to be depreciated</t>
  </si>
  <si>
    <t>(less) Salvage value</t>
  </si>
  <si>
    <t>(=) Amount to be depreciated</t>
  </si>
  <si>
    <t>(/) Useful life</t>
  </si>
  <si>
    <t>(=) depreciation expense per year</t>
  </si>
  <si>
    <t>Depreciation</t>
  </si>
  <si>
    <t>(less) accumulated depreciation</t>
  </si>
  <si>
    <t>(=) book value</t>
  </si>
  <si>
    <t>(/) cost</t>
  </si>
  <si>
    <t>(=) double declining rate</t>
  </si>
  <si>
    <t>(/) number of years in useful life</t>
  </si>
  <si>
    <t>Double declining method</t>
  </si>
  <si>
    <t>Double declining rate calculation:</t>
  </si>
  <si>
    <t>(=) depreciation per unit</t>
  </si>
  <si>
    <t>Units produced in year 1</t>
  </si>
  <si>
    <t>Units produced in year 2</t>
  </si>
  <si>
    <t>Units produced in year 3</t>
  </si>
  <si>
    <t>(=) depreciation year 3</t>
  </si>
  <si>
    <t>(=) depreciation year 1</t>
  </si>
  <si>
    <t>(=) depreciation year 2</t>
  </si>
  <si>
    <t>Acc. Depre - Equip.</t>
  </si>
  <si>
    <t>(=) straight line depreciation if no salvage value</t>
  </si>
  <si>
    <t>(=) Straight line % if not salvage value</t>
  </si>
  <si>
    <t>(*) 2 to double the SL rate</t>
  </si>
  <si>
    <t>(*) double declining rate</t>
  </si>
  <si>
    <t>(less) salvage value</t>
  </si>
  <si>
    <t>(/) estimated units to be produced over live</t>
  </si>
  <si>
    <t>(*) depreciation per unit</t>
  </si>
  <si>
    <t>(=) depreciation year 4</t>
  </si>
  <si>
    <t>(less) accumulated depreciation to date</t>
  </si>
  <si>
    <t>(=) depreciating for year 1</t>
  </si>
  <si>
    <t>(less) accumulated depreciation prior to current year</t>
  </si>
  <si>
    <t>Book value prior to current year</t>
  </si>
  <si>
    <t>(=) depreciating for year 2</t>
  </si>
  <si>
    <t>(=) depreciating for year 3</t>
  </si>
  <si>
    <t>(=) depreciating for year 4</t>
  </si>
  <si>
    <t xml:space="preserve">textbook explaination is better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</si>
</sst>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_);\(#,##0.000\)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u/>
      <sz val="12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" fillId="7" borderId="0" applyNumberFormat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37" fontId="4" fillId="0" borderId="0" xfId="1" applyNumberFormat="1" applyFont="1" applyBorder="1" applyAlignment="1">
      <alignment horizontal="center" wrapText="1"/>
    </xf>
    <xf numFmtId="37" fontId="10" fillId="2" borderId="0" xfId="2" applyNumberFormat="1" applyFont="1" applyFill="1"/>
    <xf numFmtId="37" fontId="7" fillId="3" borderId="2" xfId="0" applyNumberFormat="1" applyFont="1" applyFill="1" applyBorder="1" applyProtection="1">
      <protection locked="0"/>
    </xf>
    <xf numFmtId="37" fontId="7" fillId="0" borderId="2" xfId="0" applyNumberFormat="1" applyFont="1" applyFill="1" applyBorder="1" applyProtection="1">
      <protection locked="0"/>
    </xf>
    <xf numFmtId="37" fontId="8" fillId="0" borderId="3" xfId="2" applyNumberFormat="1" applyFont="1" applyFill="1" applyBorder="1"/>
    <xf numFmtId="37" fontId="9" fillId="2" borderId="2" xfId="2" applyNumberFormat="1" applyFont="1" applyFill="1" applyBorder="1"/>
    <xf numFmtId="37" fontId="6" fillId="2" borderId="2" xfId="2" applyNumberFormat="1" applyFont="1" applyFill="1" applyBorder="1"/>
    <xf numFmtId="37" fontId="5" fillId="2" borderId="2" xfId="2" applyNumberFormat="1" applyFont="1" applyFill="1" applyBorder="1"/>
    <xf numFmtId="37" fontId="10" fillId="2" borderId="2" xfId="2" applyNumberFormat="1" applyFont="1" applyFill="1" applyBorder="1"/>
    <xf numFmtId="37" fontId="10" fillId="2" borderId="0" xfId="0" applyNumberFormat="1" applyFont="1" applyFill="1"/>
    <xf numFmtId="37" fontId="3" fillId="3" borderId="2" xfId="0" applyNumberFormat="1" applyFont="1" applyFill="1" applyBorder="1"/>
    <xf numFmtId="37" fontId="3" fillId="5" borderId="0" xfId="0" applyNumberFormat="1" applyFont="1" applyFill="1"/>
    <xf numFmtId="0" fontId="3" fillId="0" borderId="0" xfId="0" applyFont="1"/>
    <xf numFmtId="37" fontId="3" fillId="0" borderId="0" xfId="0" applyNumberFormat="1" applyFont="1"/>
    <xf numFmtId="37" fontId="14" fillId="0" borderId="0" xfId="5" applyNumberFormat="1" applyFont="1"/>
    <xf numFmtId="37" fontId="7" fillId="7" borderId="5" xfId="6" applyNumberFormat="1" applyFont="1" applyBorder="1"/>
    <xf numFmtId="37" fontId="3" fillId="0" borderId="2" xfId="0" applyNumberFormat="1" applyFont="1" applyFill="1" applyBorder="1" applyAlignment="1">
      <alignment horizontal="left" indent="1"/>
    </xf>
    <xf numFmtId="37" fontId="3" fillId="0" borderId="2" xfId="0" applyNumberFormat="1" applyFont="1" applyFill="1" applyBorder="1"/>
    <xf numFmtId="37" fontId="3" fillId="3" borderId="2" xfId="0" applyNumberFormat="1" applyFont="1" applyFill="1" applyBorder="1" applyAlignment="1">
      <alignment horizontal="left" indent="1"/>
    </xf>
    <xf numFmtId="37" fontId="3" fillId="3" borderId="2" xfId="0" applyNumberFormat="1" applyFont="1" applyFill="1" applyBorder="1" applyAlignment="1">
      <alignment horizontal="left" indent="2"/>
    </xf>
    <xf numFmtId="37" fontId="13" fillId="0" borderId="0" xfId="2" applyNumberFormat="1" applyFont="1" applyFill="1"/>
    <xf numFmtId="9" fontId="3" fillId="3" borderId="2" xfId="7" applyFont="1" applyFill="1" applyBorder="1"/>
    <xf numFmtId="164" fontId="3" fillId="0" borderId="0" xfId="0" applyNumberFormat="1" applyFont="1"/>
    <xf numFmtId="39" fontId="3" fillId="3" borderId="2" xfId="0" applyNumberFormat="1" applyFont="1" applyFill="1" applyBorder="1"/>
    <xf numFmtId="37" fontId="16" fillId="3" borderId="2" xfId="0" applyNumberFormat="1" applyFont="1" applyFill="1" applyBorder="1"/>
    <xf numFmtId="9" fontId="17" fillId="3" borderId="2" xfId="7" applyFont="1" applyFill="1" applyBorder="1"/>
    <xf numFmtId="9" fontId="16" fillId="3" borderId="2" xfId="7" applyFont="1" applyFill="1" applyBorder="1"/>
    <xf numFmtId="37" fontId="17" fillId="3" borderId="2" xfId="0" applyNumberFormat="1" applyFont="1" applyFill="1" applyBorder="1"/>
    <xf numFmtId="39" fontId="16" fillId="3" borderId="2" xfId="0" applyNumberFormat="1" applyFont="1" applyFill="1" applyBorder="1"/>
    <xf numFmtId="0" fontId="15" fillId="5" borderId="0" xfId="3" applyFont="1" applyFill="1"/>
    <xf numFmtId="0" fontId="15" fillId="0" borderId="0" xfId="3" applyFont="1"/>
    <xf numFmtId="37" fontId="1" fillId="0" borderId="0" xfId="2" applyNumberFormat="1" applyFont="1" applyFill="1" applyBorder="1"/>
    <xf numFmtId="37" fontId="1" fillId="0" borderId="0" xfId="2" applyNumberFormat="1" applyFont="1"/>
    <xf numFmtId="0" fontId="3" fillId="5" borderId="0" xfId="0" applyFont="1" applyFill="1"/>
    <xf numFmtId="37" fontId="1" fillId="0" borderId="0" xfId="1" applyNumberFormat="1" applyFont="1" applyBorder="1" applyAlignment="1">
      <alignment horizontal="center"/>
    </xf>
    <xf numFmtId="37" fontId="3" fillId="0" borderId="0" xfId="4" applyNumberFormat="1" applyFont="1" applyFill="1" applyBorder="1"/>
    <xf numFmtId="37" fontId="1" fillId="0" borderId="2" xfId="2" applyNumberFormat="1" applyFont="1" applyBorder="1"/>
    <xf numFmtId="37" fontId="1" fillId="0" borderId="2" xfId="2" applyNumberFormat="1" applyFont="1" applyFill="1" applyBorder="1"/>
    <xf numFmtId="37" fontId="1" fillId="6" borderId="2" xfId="2" applyNumberFormat="1" applyFont="1" applyFill="1" applyBorder="1"/>
    <xf numFmtId="37" fontId="1" fillId="4" borderId="2" xfId="2" applyNumberFormat="1" applyFont="1" applyFill="1" applyBorder="1"/>
    <xf numFmtId="37" fontId="3" fillId="0" borderId="0" xfId="0" applyNumberFormat="1" applyFont="1" applyAlignment="1">
      <alignment horizontal="center"/>
    </xf>
  </cellXfs>
  <cellStyles count="8">
    <cellStyle name="40% - Accent4" xfId="6" builtinId="43"/>
    <cellStyle name="Heading 3" xfId="1" builtinId="18"/>
    <cellStyle name="Heading 4" xfId="2" builtinId="19"/>
    <cellStyle name="Hyperlink" xfId="3" builtinId="8"/>
    <cellStyle name="Normal" xfId="0" builtinId="0"/>
    <cellStyle name="Percent" xfId="7" builtinId="5"/>
    <cellStyle name="Title" xfId="5" builtinId="15"/>
    <cellStyle name="Total" xfId="4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57150</xdr:rowOff>
    </xdr:from>
    <xdr:to>
      <xdr:col>1</xdr:col>
      <xdr:colOff>3382</xdr:colOff>
      <xdr:row>31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3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2689432" cy="248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57150</xdr:rowOff>
    </xdr:from>
    <xdr:to>
      <xdr:col>1</xdr:col>
      <xdr:colOff>3279</xdr:colOff>
      <xdr:row>96</xdr:row>
      <xdr:rowOff>71462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3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125200"/>
          <a:ext cx="2689329" cy="2493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57150</xdr:rowOff>
    </xdr:from>
    <xdr:to>
      <xdr:col>1</xdr:col>
      <xdr:colOff>3382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6DDD7D4-6988-4A55-95E4-FFF49A04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2565607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57150</xdr:rowOff>
    </xdr:from>
    <xdr:to>
      <xdr:col>1</xdr:col>
      <xdr:colOff>3279</xdr:colOff>
      <xdr:row>96</xdr:row>
      <xdr:rowOff>71462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890A4BB-7B5D-48C3-ABBF-FDBF6FD6F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72400"/>
          <a:ext cx="2565504" cy="2547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83"/>
  <sheetViews>
    <sheetView tabSelected="1" topLeftCell="A17" zoomScaleNormal="100" workbookViewId="0">
      <selection activeCell="E30" sqref="E30:G32"/>
    </sheetView>
  </sheetViews>
  <sheetFormatPr defaultRowHeight="15" x14ac:dyDescent="0.25"/>
  <cols>
    <col min="1" max="1" width="38.42578125" style="34" customWidth="1"/>
    <col min="2" max="2" width="39" style="14" customWidth="1"/>
    <col min="3" max="3" width="9.28515625" style="14" customWidth="1"/>
    <col min="4" max="4" width="1.42578125" style="14" customWidth="1"/>
    <col min="5" max="5" width="28" style="14" bestFit="1" customWidth="1"/>
    <col min="6" max="9" width="10.140625" style="14" customWidth="1"/>
    <col min="10" max="10" width="1.140625" style="14" customWidth="1"/>
    <col min="11" max="11" width="6.28515625" style="32" bestFit="1" customWidth="1"/>
    <col min="12" max="12" width="21.140625" style="14" customWidth="1"/>
    <col min="13" max="14" width="10.42578125" style="14" customWidth="1"/>
    <col min="15" max="15" width="1.28515625" style="32" customWidth="1"/>
    <col min="16" max="16" width="21.140625" style="32" customWidth="1"/>
    <col min="17" max="17" width="10.42578125" style="32" bestFit="1" customWidth="1"/>
    <col min="18" max="20" width="10.42578125" style="33" bestFit="1" customWidth="1"/>
    <col min="21" max="21" width="8.7109375" style="33"/>
    <col min="22" max="22" width="9.140625" style="13"/>
    <col min="23" max="23" width="10.140625" style="13" bestFit="1" customWidth="1"/>
    <col min="24" max="16384" width="9.140625" style="13"/>
  </cols>
  <sheetData>
    <row r="1" spans="1:21" ht="14.65" hidden="1" customHeight="1" x14ac:dyDescent="0.35">
      <c r="A1" s="30"/>
      <c r="B1" s="15"/>
      <c r="R1" s="14"/>
    </row>
    <row r="2" spans="1:21" ht="14.65" hidden="1" customHeight="1" thickBot="1" x14ac:dyDescent="0.4">
      <c r="A2" s="30"/>
      <c r="B2" s="15"/>
      <c r="R2" s="14"/>
    </row>
    <row r="3" spans="1:21" ht="16.5" hidden="1" thickBot="1" x14ac:dyDescent="0.3">
      <c r="B3" s="16" t="s">
        <v>12</v>
      </c>
      <c r="R3" s="14"/>
    </row>
    <row r="4" spans="1:21" hidden="1" x14ac:dyDescent="0.25">
      <c r="F4" s="35" t="s">
        <v>13</v>
      </c>
      <c r="G4" s="35" t="s">
        <v>14</v>
      </c>
      <c r="H4" s="35" t="s">
        <v>15</v>
      </c>
      <c r="I4" s="35" t="s">
        <v>16</v>
      </c>
      <c r="L4" s="35" t="s">
        <v>4</v>
      </c>
      <c r="M4" s="35" t="s">
        <v>5</v>
      </c>
      <c r="N4" s="35" t="s">
        <v>9</v>
      </c>
      <c r="P4" s="35" t="s">
        <v>4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1" ht="15.75" hidden="1" x14ac:dyDescent="0.25">
      <c r="B5" s="11" t="s">
        <v>11</v>
      </c>
      <c r="C5" s="11">
        <v>257500</v>
      </c>
      <c r="E5" s="11" t="s">
        <v>30</v>
      </c>
      <c r="F5" s="11">
        <f>C9</f>
        <v>59375</v>
      </c>
      <c r="G5" s="11">
        <f>F5</f>
        <v>59375</v>
      </c>
      <c r="H5" s="11">
        <f t="shared" ref="H5:I5" si="0">G5</f>
        <v>59375</v>
      </c>
      <c r="I5" s="11">
        <f t="shared" si="0"/>
        <v>59375</v>
      </c>
      <c r="K5" s="36" t="s">
        <v>13</v>
      </c>
      <c r="L5" s="4" t="s">
        <v>17</v>
      </c>
      <c r="M5" s="3">
        <f>F5</f>
        <v>59375</v>
      </c>
      <c r="N5" s="3"/>
      <c r="P5" s="37" t="s">
        <v>0</v>
      </c>
      <c r="Q5" s="6">
        <v>50000</v>
      </c>
      <c r="R5" s="6">
        <f>+Q5+100000</f>
        <v>150000</v>
      </c>
      <c r="S5" s="6">
        <f>+R5+100000</f>
        <v>250000</v>
      </c>
      <c r="T5" s="6">
        <f>+S5+100000</f>
        <v>350000</v>
      </c>
    </row>
    <row r="6" spans="1:21" ht="15.75" hidden="1" x14ac:dyDescent="0.25">
      <c r="B6" s="11" t="s">
        <v>26</v>
      </c>
      <c r="C6" s="25">
        <v>20000</v>
      </c>
      <c r="E6" s="17" t="s">
        <v>18</v>
      </c>
      <c r="F6" s="18"/>
      <c r="G6" s="18"/>
      <c r="H6" s="18"/>
      <c r="I6" s="18"/>
      <c r="K6" s="36"/>
      <c r="L6" s="4" t="s">
        <v>45</v>
      </c>
      <c r="M6" s="3"/>
      <c r="N6" s="3">
        <f>-M5</f>
        <v>-59375</v>
      </c>
      <c r="P6" s="38" t="s">
        <v>1</v>
      </c>
      <c r="Q6" s="6">
        <v>30000</v>
      </c>
      <c r="R6" s="6">
        <f t="shared" ref="R6:T11" si="1">+Q6</f>
        <v>30000</v>
      </c>
      <c r="S6" s="6">
        <f t="shared" si="1"/>
        <v>30000</v>
      </c>
      <c r="T6" s="6">
        <f t="shared" si="1"/>
        <v>30000</v>
      </c>
    </row>
    <row r="7" spans="1:21" ht="15.75" hidden="1" x14ac:dyDescent="0.25">
      <c r="B7" s="11" t="s">
        <v>27</v>
      </c>
      <c r="C7" s="11">
        <f>C5-C6</f>
        <v>237500</v>
      </c>
      <c r="E7" s="19" t="s">
        <v>11</v>
      </c>
      <c r="F7" s="11">
        <f>C5</f>
        <v>257500</v>
      </c>
      <c r="G7" s="11">
        <f>F7</f>
        <v>257500</v>
      </c>
      <c r="H7" s="11">
        <f>G7</f>
        <v>257500</v>
      </c>
      <c r="I7" s="11">
        <f>H7</f>
        <v>257500</v>
      </c>
      <c r="K7" s="36"/>
      <c r="L7" s="4"/>
      <c r="M7" s="3"/>
      <c r="N7" s="3"/>
      <c r="P7" s="39" t="s">
        <v>2</v>
      </c>
      <c r="Q7" s="6">
        <f>+C5</f>
        <v>257500</v>
      </c>
      <c r="R7" s="6">
        <f t="shared" si="1"/>
        <v>257500</v>
      </c>
      <c r="S7" s="6">
        <f t="shared" si="1"/>
        <v>257500</v>
      </c>
      <c r="T7" s="6">
        <f t="shared" si="1"/>
        <v>257500</v>
      </c>
    </row>
    <row r="8" spans="1:21" ht="15.75" hidden="1" x14ac:dyDescent="0.25">
      <c r="B8" s="11" t="s">
        <v>28</v>
      </c>
      <c r="C8" s="11">
        <v>4</v>
      </c>
      <c r="E8" s="19" t="s">
        <v>31</v>
      </c>
      <c r="F8" s="11">
        <f>F5</f>
        <v>59375</v>
      </c>
      <c r="G8" s="11">
        <f>F8+G5</f>
        <v>118750</v>
      </c>
      <c r="H8" s="11">
        <f>G8+H5</f>
        <v>178125</v>
      </c>
      <c r="I8" s="11">
        <f>H8+I5</f>
        <v>237500</v>
      </c>
      <c r="K8" s="36" t="s">
        <v>14</v>
      </c>
      <c r="L8" s="4" t="s">
        <v>17</v>
      </c>
      <c r="M8" s="3">
        <f>G5</f>
        <v>59375</v>
      </c>
      <c r="N8" s="3"/>
      <c r="P8" s="39" t="s">
        <v>45</v>
      </c>
      <c r="Q8" s="6">
        <f>+N6</f>
        <v>-59375</v>
      </c>
      <c r="R8" s="6">
        <f>+Q8+N9</f>
        <v>-118750</v>
      </c>
      <c r="S8" s="6">
        <f>+R8+N12</f>
        <v>-178125</v>
      </c>
      <c r="T8" s="6">
        <f>+S8+N15</f>
        <v>-237500</v>
      </c>
      <c r="U8" s="14"/>
    </row>
    <row r="9" spans="1:21" ht="15.75" hidden="1" x14ac:dyDescent="0.25">
      <c r="B9" s="11" t="s">
        <v>29</v>
      </c>
      <c r="C9" s="11">
        <f>C7/C8</f>
        <v>59375</v>
      </c>
      <c r="E9" s="20" t="s">
        <v>32</v>
      </c>
      <c r="F9" s="11">
        <f>F7-F8</f>
        <v>198125</v>
      </c>
      <c r="G9" s="11">
        <f>G7-G8</f>
        <v>138750</v>
      </c>
      <c r="H9" s="11">
        <f>H7-H8</f>
        <v>79375</v>
      </c>
      <c r="I9" s="11">
        <f>I7-I8</f>
        <v>20000</v>
      </c>
      <c r="K9" s="36"/>
      <c r="L9" s="4" t="str">
        <f>+L6</f>
        <v>Acc. Depre - Equip.</v>
      </c>
      <c r="M9" s="3"/>
      <c r="N9" s="3">
        <f>-M8</f>
        <v>-59375</v>
      </c>
      <c r="P9" s="38" t="s">
        <v>3</v>
      </c>
      <c r="Q9" s="7">
        <v>-10000</v>
      </c>
      <c r="R9" s="7">
        <f t="shared" si="1"/>
        <v>-10000</v>
      </c>
      <c r="S9" s="7">
        <f t="shared" si="1"/>
        <v>-10000</v>
      </c>
      <c r="T9" s="7">
        <f t="shared" si="1"/>
        <v>-10000</v>
      </c>
      <c r="U9" s="14"/>
    </row>
    <row r="10" spans="1:21" ht="15.75" hidden="1" x14ac:dyDescent="0.25">
      <c r="K10" s="36"/>
      <c r="L10" s="4"/>
      <c r="M10" s="3"/>
      <c r="N10" s="3"/>
      <c r="P10" s="40" t="s">
        <v>7</v>
      </c>
      <c r="Q10" s="8">
        <v>-227500</v>
      </c>
      <c r="R10" s="8">
        <f>SUM(Q10:Q12)</f>
        <v>-268125</v>
      </c>
      <c r="S10" s="8">
        <f>SUM(R10:R12)</f>
        <v>-308750</v>
      </c>
      <c r="T10" s="8">
        <f>SUM(S10:S12)</f>
        <v>-349375</v>
      </c>
      <c r="U10" s="14"/>
    </row>
    <row r="11" spans="1:21" ht="15.75" hidden="1" x14ac:dyDescent="0.25">
      <c r="K11" s="36" t="s">
        <v>15</v>
      </c>
      <c r="L11" s="4" t="s">
        <v>17</v>
      </c>
      <c r="M11" s="3">
        <f>H5</f>
        <v>59375</v>
      </c>
      <c r="N11" s="3"/>
      <c r="P11" s="38" t="s">
        <v>8</v>
      </c>
      <c r="Q11" s="9">
        <v>-100000</v>
      </c>
      <c r="R11" s="9">
        <f t="shared" si="1"/>
        <v>-100000</v>
      </c>
      <c r="S11" s="9">
        <f t="shared" si="1"/>
        <v>-100000</v>
      </c>
      <c r="T11" s="9">
        <f t="shared" si="1"/>
        <v>-100000</v>
      </c>
      <c r="U11" s="14"/>
    </row>
    <row r="12" spans="1:21" ht="15.75" hidden="1" x14ac:dyDescent="0.25">
      <c r="K12" s="36"/>
      <c r="L12" s="4" t="str">
        <f>+L9</f>
        <v>Acc. Depre - Equip.</v>
      </c>
      <c r="M12" s="3"/>
      <c r="N12" s="3">
        <f>-M11</f>
        <v>-59375</v>
      </c>
      <c r="P12" s="39" t="s">
        <v>17</v>
      </c>
      <c r="Q12" s="9">
        <f>M5</f>
        <v>59375</v>
      </c>
      <c r="R12" s="9">
        <f>M8</f>
        <v>59375</v>
      </c>
      <c r="S12" s="9">
        <f>M11</f>
        <v>59375</v>
      </c>
      <c r="T12" s="9">
        <f>+M14</f>
        <v>59375</v>
      </c>
      <c r="U12" s="14"/>
    </row>
    <row r="13" spans="1:21" ht="16.5" hidden="1" thickBot="1" x14ac:dyDescent="0.3">
      <c r="K13" s="36"/>
      <c r="L13" s="4"/>
      <c r="M13" s="3"/>
      <c r="N13" s="3"/>
      <c r="P13" s="21" t="s">
        <v>10</v>
      </c>
      <c r="Q13" s="5">
        <f>SUM(Q5:Q12)</f>
        <v>0</v>
      </c>
      <c r="R13" s="5">
        <f>SUM(R5:R12)</f>
        <v>0</v>
      </c>
      <c r="S13" s="5">
        <f>SUM(S5:S12)</f>
        <v>0</v>
      </c>
      <c r="T13" s="5">
        <f>SUM(T5:T12)</f>
        <v>0</v>
      </c>
      <c r="U13" s="14"/>
    </row>
    <row r="14" spans="1:21" ht="16.5" hidden="1" thickTop="1" x14ac:dyDescent="0.25">
      <c r="K14" s="36" t="s">
        <v>16</v>
      </c>
      <c r="L14" s="4" t="s">
        <v>17</v>
      </c>
      <c r="M14" s="3">
        <f>I5</f>
        <v>59375</v>
      </c>
      <c r="N14" s="3"/>
      <c r="P14" s="10" t="s">
        <v>6</v>
      </c>
      <c r="Q14" s="2">
        <f>SUM(Q11:Q12)</f>
        <v>-40625</v>
      </c>
      <c r="R14" s="2">
        <f>SUM(R11:R12)</f>
        <v>-40625</v>
      </c>
      <c r="S14" s="2">
        <f>SUM(S11:S12)</f>
        <v>-40625</v>
      </c>
      <c r="T14" s="2">
        <f>SUM(T11:T12)</f>
        <v>-40625</v>
      </c>
      <c r="U14" s="14"/>
    </row>
    <row r="15" spans="1:21" ht="15.75" hidden="1" x14ac:dyDescent="0.25">
      <c r="K15" s="36"/>
      <c r="L15" s="4" t="str">
        <f>+L12</f>
        <v>Acc. Depre - Equip.</v>
      </c>
      <c r="M15" s="3"/>
      <c r="N15" s="3">
        <f>-M14</f>
        <v>-59375</v>
      </c>
      <c r="O15" s="36"/>
      <c r="P15" s="33"/>
      <c r="Q15" s="14"/>
      <c r="R15" s="14"/>
      <c r="S15" s="14"/>
      <c r="T15" s="14"/>
      <c r="U15" s="14"/>
    </row>
    <row r="16" spans="1:21" ht="15.75" hidden="1" thickBot="1" x14ac:dyDescent="0.3">
      <c r="K16" s="36"/>
      <c r="O16" s="36"/>
      <c r="P16" s="33"/>
      <c r="Q16" s="14"/>
      <c r="R16" s="14"/>
      <c r="S16" s="14"/>
      <c r="T16" s="14"/>
      <c r="U16" s="14"/>
    </row>
    <row r="17" spans="1:21" ht="16.5" thickBot="1" x14ac:dyDescent="0.3">
      <c r="A17" s="31"/>
      <c r="B17" s="16" t="s">
        <v>36</v>
      </c>
      <c r="K17" s="36"/>
      <c r="P17" s="14"/>
      <c r="Q17" s="14"/>
      <c r="R17" s="14"/>
      <c r="S17" s="14"/>
      <c r="T17" s="14"/>
      <c r="U17" s="14"/>
    </row>
    <row r="18" spans="1:21" ht="15.75" x14ac:dyDescent="0.25">
      <c r="A18" s="31"/>
      <c r="F18" s="35" t="s">
        <v>13</v>
      </c>
      <c r="G18" s="35" t="s">
        <v>14</v>
      </c>
      <c r="H18" s="35" t="s">
        <v>15</v>
      </c>
      <c r="I18" s="35" t="s">
        <v>16</v>
      </c>
      <c r="L18" s="35" t="s">
        <v>4</v>
      </c>
      <c r="M18" s="35" t="s">
        <v>5</v>
      </c>
      <c r="N18" s="35" t="s">
        <v>9</v>
      </c>
      <c r="P18" s="35" t="s">
        <v>4</v>
      </c>
      <c r="Q18" s="1" t="s">
        <v>13</v>
      </c>
      <c r="R18" s="1" t="s">
        <v>14</v>
      </c>
      <c r="S18" s="1" t="s">
        <v>15</v>
      </c>
      <c r="T18" s="1" t="s">
        <v>16</v>
      </c>
    </row>
    <row r="19" spans="1:21" ht="15.75" x14ac:dyDescent="0.25">
      <c r="B19" s="18" t="s">
        <v>37</v>
      </c>
      <c r="C19" s="18"/>
      <c r="E19" s="11" t="s">
        <v>30</v>
      </c>
      <c r="F19" s="11">
        <f>C37</f>
        <v>128750</v>
      </c>
      <c r="G19" s="11">
        <f>C43</f>
        <v>64375</v>
      </c>
      <c r="H19" s="11">
        <f>C49</f>
        <v>32187.5</v>
      </c>
      <c r="I19" s="11">
        <f>C55</f>
        <v>12187.5</v>
      </c>
      <c r="K19" s="36" t="s">
        <v>13</v>
      </c>
      <c r="L19" s="4" t="s">
        <v>17</v>
      </c>
      <c r="M19" s="3">
        <f>F19</f>
        <v>128750</v>
      </c>
      <c r="N19" s="3"/>
      <c r="P19" s="37" t="s">
        <v>0</v>
      </c>
      <c r="Q19" s="6">
        <v>50000</v>
      </c>
      <c r="R19" s="6">
        <f>+Q19+100000</f>
        <v>150000</v>
      </c>
      <c r="S19" s="6">
        <f>+R19+100000</f>
        <v>250000</v>
      </c>
      <c r="T19" s="6">
        <f>+S19+100000</f>
        <v>350000</v>
      </c>
    </row>
    <row r="20" spans="1:21" ht="15.75" x14ac:dyDescent="0.25">
      <c r="B20" s="11" t="s">
        <v>11</v>
      </c>
      <c r="C20" s="11">
        <v>257500</v>
      </c>
      <c r="E20" s="17" t="s">
        <v>18</v>
      </c>
      <c r="F20" s="18"/>
      <c r="G20" s="18"/>
      <c r="H20" s="18"/>
      <c r="I20" s="18"/>
      <c r="K20" s="36"/>
      <c r="L20" s="4" t="str">
        <f>+L15</f>
        <v>Acc. Depre - Equip.</v>
      </c>
      <c r="M20" s="3"/>
      <c r="N20" s="3">
        <f>-M19</f>
        <v>-128750</v>
      </c>
      <c r="P20" s="38" t="s">
        <v>1</v>
      </c>
      <c r="Q20" s="6">
        <v>30000</v>
      </c>
      <c r="R20" s="6">
        <f t="shared" ref="R20:T21" si="2">+Q20</f>
        <v>30000</v>
      </c>
      <c r="S20" s="6">
        <f t="shared" si="2"/>
        <v>30000</v>
      </c>
      <c r="T20" s="6">
        <f t="shared" si="2"/>
        <v>30000</v>
      </c>
    </row>
    <row r="21" spans="1:21" ht="15.75" x14ac:dyDescent="0.25">
      <c r="B21" s="11" t="s">
        <v>35</v>
      </c>
      <c r="C21" s="25">
        <v>4</v>
      </c>
      <c r="E21" s="19" t="s">
        <v>11</v>
      </c>
      <c r="F21" s="11">
        <f>C20</f>
        <v>257500</v>
      </c>
      <c r="G21" s="11">
        <f>F21</f>
        <v>257500</v>
      </c>
      <c r="H21" s="11">
        <f>C20</f>
        <v>257500</v>
      </c>
      <c r="I21" s="11">
        <f>H21</f>
        <v>257500</v>
      </c>
      <c r="K21" s="36"/>
      <c r="L21" s="4"/>
      <c r="M21" s="3"/>
      <c r="N21" s="3"/>
      <c r="P21" s="39" t="s">
        <v>2</v>
      </c>
      <c r="Q21" s="6">
        <f>+C20</f>
        <v>257500</v>
      </c>
      <c r="R21" s="6">
        <f t="shared" si="2"/>
        <v>257500</v>
      </c>
      <c r="S21" s="6">
        <f t="shared" si="2"/>
        <v>257500</v>
      </c>
      <c r="T21" s="6">
        <f t="shared" si="2"/>
        <v>257500</v>
      </c>
    </row>
    <row r="22" spans="1:21" ht="15.75" x14ac:dyDescent="0.25">
      <c r="B22" s="11" t="s">
        <v>46</v>
      </c>
      <c r="C22" s="11">
        <f>C20/C21</f>
        <v>64375</v>
      </c>
      <c r="E22" s="19" t="s">
        <v>31</v>
      </c>
      <c r="F22" s="11">
        <f>F19</f>
        <v>128750</v>
      </c>
      <c r="G22" s="11">
        <f>F22+G19</f>
        <v>193125</v>
      </c>
      <c r="H22" s="11">
        <f>G22+H19</f>
        <v>225312.5</v>
      </c>
      <c r="I22" s="11">
        <f>H22+I19</f>
        <v>237500</v>
      </c>
      <c r="K22" s="36" t="s">
        <v>14</v>
      </c>
      <c r="L22" s="4" t="s">
        <v>17</v>
      </c>
      <c r="M22" s="3">
        <f>G19</f>
        <v>64375</v>
      </c>
      <c r="N22" s="3"/>
      <c r="P22" s="39" t="str">
        <f>+P8</f>
        <v>Acc. Depre - Equip.</v>
      </c>
      <c r="Q22" s="6">
        <f>+N20</f>
        <v>-128750</v>
      </c>
      <c r="R22" s="6">
        <f>+Q22+N23</f>
        <v>-193125</v>
      </c>
      <c r="S22" s="6">
        <f>+R22+N26</f>
        <v>-225312.5</v>
      </c>
      <c r="T22" s="6">
        <f>+S22+N29</f>
        <v>-237500</v>
      </c>
      <c r="U22" s="14"/>
    </row>
    <row r="23" spans="1:21" ht="15.75" x14ac:dyDescent="0.25">
      <c r="B23" s="11" t="s">
        <v>33</v>
      </c>
      <c r="C23" s="25">
        <v>257500</v>
      </c>
      <c r="E23" s="20" t="s">
        <v>32</v>
      </c>
      <c r="F23" s="11">
        <f>F21-F22</f>
        <v>128750</v>
      </c>
      <c r="G23" s="11">
        <f>G21-G22</f>
        <v>64375</v>
      </c>
      <c r="H23" s="11">
        <f>H21-H22</f>
        <v>32187.5</v>
      </c>
      <c r="I23" s="11">
        <f>I21-I22</f>
        <v>20000</v>
      </c>
      <c r="K23" s="36"/>
      <c r="L23" s="4" t="str">
        <f>+L20</f>
        <v>Acc. Depre - Equip.</v>
      </c>
      <c r="M23" s="3"/>
      <c r="N23" s="3">
        <f>-M22</f>
        <v>-64375</v>
      </c>
      <c r="P23" s="38" t="s">
        <v>3</v>
      </c>
      <c r="Q23" s="7">
        <v>-10000</v>
      </c>
      <c r="R23" s="7">
        <f t="shared" ref="R23:T23" si="3">+Q23</f>
        <v>-10000</v>
      </c>
      <c r="S23" s="7">
        <f t="shared" si="3"/>
        <v>-10000</v>
      </c>
      <c r="T23" s="7">
        <f t="shared" si="3"/>
        <v>-10000</v>
      </c>
      <c r="U23" s="14"/>
    </row>
    <row r="24" spans="1:21" ht="15.75" x14ac:dyDescent="0.25">
      <c r="B24" s="11" t="s">
        <v>47</v>
      </c>
      <c r="C24" s="22">
        <f>C22/C23</f>
        <v>0.25</v>
      </c>
      <c r="K24" s="36"/>
      <c r="L24" s="4"/>
      <c r="M24" s="3"/>
      <c r="N24" s="3"/>
      <c r="P24" s="40" t="s">
        <v>7</v>
      </c>
      <c r="Q24" s="8">
        <v>-227500</v>
      </c>
      <c r="R24" s="8">
        <f>SUM(Q24:Q26)</f>
        <v>-198750</v>
      </c>
      <c r="S24" s="8">
        <f>SUM(R24:R26)</f>
        <v>-234375</v>
      </c>
      <c r="T24" s="8">
        <f>SUM(S24:S26)</f>
        <v>-302187.5</v>
      </c>
      <c r="U24" s="14"/>
    </row>
    <row r="25" spans="1:21" ht="15.75" x14ac:dyDescent="0.25">
      <c r="B25" s="11" t="s">
        <v>48</v>
      </c>
      <c r="C25" s="25">
        <v>2</v>
      </c>
      <c r="E25" s="23"/>
      <c r="K25" s="36" t="s">
        <v>15</v>
      </c>
      <c r="L25" s="4" t="s">
        <v>17</v>
      </c>
      <c r="M25" s="3">
        <f>H19</f>
        <v>32187.5</v>
      </c>
      <c r="N25" s="3"/>
      <c r="P25" s="38" t="s">
        <v>8</v>
      </c>
      <c r="Q25" s="9">
        <v>-100000</v>
      </c>
      <c r="R25" s="9">
        <f t="shared" ref="R25:T25" si="4">+Q25</f>
        <v>-100000</v>
      </c>
      <c r="S25" s="9">
        <f t="shared" si="4"/>
        <v>-100000</v>
      </c>
      <c r="T25" s="9">
        <f t="shared" si="4"/>
        <v>-100000</v>
      </c>
      <c r="U25" s="14"/>
    </row>
    <row r="26" spans="1:21" ht="15.75" x14ac:dyDescent="0.25">
      <c r="B26" s="11" t="s">
        <v>34</v>
      </c>
      <c r="C26" s="26">
        <f>C24*C25</f>
        <v>0.5</v>
      </c>
      <c r="K26" s="36"/>
      <c r="L26" s="4" t="str">
        <f>+L23</f>
        <v>Acc. Depre - Equip.</v>
      </c>
      <c r="M26" s="3"/>
      <c r="N26" s="3">
        <f>-M25</f>
        <v>-32187.5</v>
      </c>
      <c r="P26" s="39" t="s">
        <v>17</v>
      </c>
      <c r="Q26" s="9">
        <f>M19</f>
        <v>128750</v>
      </c>
      <c r="R26" s="9">
        <f>M22</f>
        <v>64375</v>
      </c>
      <c r="S26" s="9">
        <f>M25</f>
        <v>32187.5</v>
      </c>
      <c r="T26" s="9">
        <f>+M28</f>
        <v>12187.5</v>
      </c>
      <c r="U26" s="14"/>
    </row>
    <row r="27" spans="1:21" ht="16.5" thickBot="1" x14ac:dyDescent="0.3">
      <c r="B27" s="18" t="s">
        <v>19</v>
      </c>
      <c r="C27" s="18"/>
      <c r="K27" s="36"/>
      <c r="L27" s="4"/>
      <c r="M27" s="3"/>
      <c r="N27" s="3"/>
      <c r="P27" s="21" t="s">
        <v>10</v>
      </c>
      <c r="Q27" s="5">
        <f>SUM(Q19:Q26)</f>
        <v>0</v>
      </c>
      <c r="R27" s="5">
        <f>SUM(R19:R26)</f>
        <v>0</v>
      </c>
      <c r="S27" s="5">
        <f>SUM(S19:S26)</f>
        <v>0</v>
      </c>
      <c r="T27" s="5">
        <f>SUM(T19:T26)</f>
        <v>0</v>
      </c>
      <c r="U27" s="14"/>
    </row>
    <row r="28" spans="1:21" ht="16.5" thickTop="1" x14ac:dyDescent="0.25">
      <c r="B28" s="11"/>
      <c r="C28" s="11">
        <v>1</v>
      </c>
      <c r="K28" s="36" t="s">
        <v>16</v>
      </c>
      <c r="L28" s="4" t="s">
        <v>17</v>
      </c>
      <c r="M28" s="3">
        <f>I19</f>
        <v>12187.5</v>
      </c>
      <c r="N28" s="3"/>
      <c r="P28" s="10" t="s">
        <v>6</v>
      </c>
      <c r="Q28" s="2">
        <f>SUM(Q25:Q26)</f>
        <v>28750</v>
      </c>
      <c r="R28" s="2">
        <f>SUM(R25:R26)</f>
        <v>-35625</v>
      </c>
      <c r="S28" s="2">
        <f>SUM(S25:S26)</f>
        <v>-67812.5</v>
      </c>
      <c r="T28" s="2">
        <f>SUM(T25:T26)</f>
        <v>-87812.5</v>
      </c>
      <c r="U28" s="14"/>
    </row>
    <row r="29" spans="1:21" ht="15.75" x14ac:dyDescent="0.25">
      <c r="B29" s="11" t="s">
        <v>35</v>
      </c>
      <c r="C29" s="25">
        <v>4</v>
      </c>
      <c r="K29" s="36"/>
      <c r="L29" s="4" t="str">
        <f>+L26</f>
        <v>Acc. Depre - Equip.</v>
      </c>
      <c r="M29" s="3"/>
      <c r="N29" s="3">
        <f>-M28</f>
        <v>-12187.5</v>
      </c>
      <c r="O29" s="36"/>
      <c r="P29" s="33"/>
      <c r="Q29" s="14"/>
      <c r="R29" s="14"/>
      <c r="S29" s="14"/>
      <c r="T29" s="14"/>
      <c r="U29" s="14"/>
    </row>
    <row r="30" spans="1:21" x14ac:dyDescent="0.25">
      <c r="B30" s="11" t="str">
        <f>B24</f>
        <v>(=) Straight line % if not salvage value</v>
      </c>
      <c r="C30" s="22">
        <f>C28/C29</f>
        <v>0.25</v>
      </c>
      <c r="E30" s="41" t="s">
        <v>61</v>
      </c>
      <c r="F30" s="41"/>
      <c r="G30" s="41"/>
      <c r="T30" s="14"/>
      <c r="U30" s="14"/>
    </row>
    <row r="31" spans="1:21" x14ac:dyDescent="0.25">
      <c r="B31" s="11" t="str">
        <f>+B25</f>
        <v>(*) 2 to double the SL rate</v>
      </c>
      <c r="C31" s="25">
        <v>2</v>
      </c>
      <c r="E31" s="41"/>
      <c r="F31" s="41"/>
      <c r="G31" s="41"/>
      <c r="T31" s="14"/>
      <c r="U31" s="14"/>
    </row>
    <row r="32" spans="1:21" x14ac:dyDescent="0.25">
      <c r="B32" s="11" t="str">
        <f>+B26</f>
        <v>(=) double declining rate</v>
      </c>
      <c r="C32" s="26">
        <f>C30*C31</f>
        <v>0.5</v>
      </c>
      <c r="E32" s="41"/>
      <c r="F32" s="41"/>
      <c r="G32" s="41"/>
    </row>
    <row r="33" spans="1:21" s="14" customFormat="1" x14ac:dyDescent="0.25">
      <c r="A33" s="34"/>
      <c r="B33" s="18" t="s">
        <v>20</v>
      </c>
      <c r="C33" s="18"/>
      <c r="K33" s="32"/>
      <c r="O33" s="32"/>
      <c r="P33" s="32"/>
      <c r="Q33" s="32"/>
      <c r="R33" s="33"/>
      <c r="S33" s="33"/>
      <c r="T33" s="33"/>
      <c r="U33" s="33"/>
    </row>
    <row r="34" spans="1:21" s="14" customFormat="1" x14ac:dyDescent="0.25">
      <c r="A34" s="34"/>
      <c r="B34" s="18" t="s">
        <v>13</v>
      </c>
      <c r="C34" s="18"/>
      <c r="K34" s="32"/>
      <c r="O34" s="32"/>
      <c r="P34" s="32"/>
      <c r="Q34" s="32"/>
      <c r="R34" s="33"/>
      <c r="S34" s="33"/>
      <c r="T34" s="33"/>
      <c r="U34" s="33"/>
    </row>
    <row r="35" spans="1:21" s="14" customFormat="1" x14ac:dyDescent="0.25">
      <c r="A35" s="34"/>
      <c r="B35" s="11" t="s">
        <v>11</v>
      </c>
      <c r="C35" s="11">
        <v>257500</v>
      </c>
      <c r="K35" s="32"/>
      <c r="O35" s="32"/>
      <c r="P35" s="32"/>
      <c r="Q35" s="32"/>
      <c r="R35" s="33"/>
      <c r="S35" s="33"/>
      <c r="T35" s="33"/>
      <c r="U35" s="33"/>
    </row>
    <row r="36" spans="1:21" s="14" customFormat="1" x14ac:dyDescent="0.25">
      <c r="A36" s="34"/>
      <c r="B36" s="11" t="s">
        <v>49</v>
      </c>
      <c r="C36" s="27">
        <f>C32</f>
        <v>0.5</v>
      </c>
      <c r="K36" s="32"/>
      <c r="O36" s="32"/>
      <c r="P36" s="32"/>
      <c r="Q36" s="32"/>
      <c r="R36" s="33"/>
      <c r="S36" s="33"/>
      <c r="T36" s="33"/>
      <c r="U36" s="33"/>
    </row>
    <row r="37" spans="1:21" s="14" customFormat="1" x14ac:dyDescent="0.25">
      <c r="A37" s="34"/>
      <c r="B37" s="11" t="s">
        <v>55</v>
      </c>
      <c r="C37" s="28">
        <f>C35*C36</f>
        <v>128750</v>
      </c>
      <c r="K37" s="32"/>
      <c r="O37" s="32"/>
      <c r="P37" s="32"/>
      <c r="Q37" s="32"/>
      <c r="R37" s="33"/>
      <c r="S37" s="33"/>
      <c r="T37" s="33"/>
      <c r="U37" s="33"/>
    </row>
    <row r="38" spans="1:21" s="14" customFormat="1" x14ac:dyDescent="0.25">
      <c r="A38" s="34"/>
      <c r="B38" s="18" t="s">
        <v>14</v>
      </c>
      <c r="C38" s="18"/>
      <c r="K38" s="32"/>
      <c r="O38" s="32"/>
      <c r="P38" s="32"/>
      <c r="Q38" s="32"/>
      <c r="R38" s="33"/>
      <c r="S38" s="33"/>
      <c r="T38" s="33"/>
      <c r="U38" s="33"/>
    </row>
    <row r="39" spans="1:21" s="14" customFormat="1" x14ac:dyDescent="0.25">
      <c r="A39" s="34"/>
      <c r="B39" s="11" t="s">
        <v>11</v>
      </c>
      <c r="C39" s="11">
        <v>257500</v>
      </c>
      <c r="K39" s="32"/>
      <c r="O39" s="32"/>
      <c r="P39" s="32"/>
      <c r="Q39" s="32"/>
      <c r="R39" s="33"/>
      <c r="S39" s="33"/>
      <c r="T39" s="33"/>
      <c r="U39" s="33"/>
    </row>
    <row r="40" spans="1:21" s="14" customFormat="1" x14ac:dyDescent="0.25">
      <c r="A40" s="34"/>
      <c r="B40" s="11" t="s">
        <v>56</v>
      </c>
      <c r="C40" s="25">
        <f>C37</f>
        <v>128750</v>
      </c>
      <c r="K40" s="32"/>
      <c r="O40" s="32"/>
      <c r="P40" s="32"/>
      <c r="Q40" s="32"/>
      <c r="R40" s="33"/>
      <c r="S40" s="33"/>
      <c r="T40" s="33"/>
      <c r="U40" s="33"/>
    </row>
    <row r="41" spans="1:21" s="14" customFormat="1" x14ac:dyDescent="0.25">
      <c r="A41" s="34"/>
      <c r="B41" s="11" t="s">
        <v>57</v>
      </c>
      <c r="C41" s="11">
        <f>C39-C40</f>
        <v>128750</v>
      </c>
      <c r="K41" s="32"/>
      <c r="O41" s="32"/>
      <c r="P41" s="32"/>
      <c r="Q41" s="32"/>
      <c r="R41" s="33"/>
      <c r="S41" s="33"/>
      <c r="T41" s="33"/>
      <c r="U41" s="33"/>
    </row>
    <row r="42" spans="1:21" s="14" customFormat="1" x14ac:dyDescent="0.25">
      <c r="A42" s="34"/>
      <c r="B42" s="11" t="str">
        <f>+B36</f>
        <v>(*) double declining rate</v>
      </c>
      <c r="C42" s="27">
        <f>C36</f>
        <v>0.5</v>
      </c>
      <c r="K42" s="32"/>
      <c r="O42" s="32"/>
      <c r="P42" s="32"/>
      <c r="Q42" s="32"/>
      <c r="R42" s="33"/>
      <c r="S42" s="33"/>
      <c r="T42" s="33"/>
      <c r="U42" s="33"/>
    </row>
    <row r="43" spans="1:21" s="14" customFormat="1" x14ac:dyDescent="0.25">
      <c r="A43" s="34"/>
      <c r="B43" s="11" t="s">
        <v>58</v>
      </c>
      <c r="C43" s="28">
        <f>C41*C42</f>
        <v>64375</v>
      </c>
      <c r="K43" s="32"/>
      <c r="O43" s="32"/>
      <c r="P43" s="32"/>
      <c r="Q43" s="32"/>
      <c r="R43" s="33"/>
      <c r="S43" s="33"/>
      <c r="T43" s="33"/>
      <c r="U43" s="33"/>
    </row>
    <row r="44" spans="1:21" s="14" customFormat="1" x14ac:dyDescent="0.25">
      <c r="A44" s="34"/>
      <c r="B44" s="18" t="s">
        <v>15</v>
      </c>
      <c r="C44" s="18"/>
      <c r="K44" s="32"/>
      <c r="O44" s="32"/>
      <c r="P44" s="32"/>
      <c r="Q44" s="32"/>
      <c r="R44" s="33"/>
      <c r="S44" s="33"/>
      <c r="T44" s="33"/>
      <c r="U44" s="33"/>
    </row>
    <row r="45" spans="1:21" s="14" customFormat="1" x14ac:dyDescent="0.25">
      <c r="A45" s="34"/>
      <c r="B45" s="11" t="s">
        <v>11</v>
      </c>
      <c r="C45" s="11">
        <f>+C39</f>
        <v>257500</v>
      </c>
      <c r="K45" s="32"/>
      <c r="O45" s="32"/>
      <c r="P45" s="32"/>
      <c r="Q45" s="32"/>
      <c r="R45" s="33"/>
      <c r="S45" s="33"/>
      <c r="T45" s="33"/>
      <c r="U45" s="33"/>
    </row>
    <row r="46" spans="1:21" s="14" customFormat="1" x14ac:dyDescent="0.25">
      <c r="A46" s="34"/>
      <c r="B46" s="11" t="str">
        <f>+B40</f>
        <v>(less) accumulated depreciation prior to current year</v>
      </c>
      <c r="C46" s="25">
        <f>C37+C43</f>
        <v>193125</v>
      </c>
      <c r="K46" s="32"/>
      <c r="O46" s="32"/>
      <c r="P46" s="32"/>
      <c r="Q46" s="32"/>
      <c r="R46" s="33"/>
      <c r="S46" s="33"/>
      <c r="T46" s="33"/>
      <c r="U46" s="33"/>
    </row>
    <row r="47" spans="1:21" s="14" customFormat="1" x14ac:dyDescent="0.25">
      <c r="A47" s="34"/>
      <c r="B47" s="11" t="str">
        <f>+B41</f>
        <v>Book value prior to current year</v>
      </c>
      <c r="C47" s="11">
        <f>C45-C46</f>
        <v>64375</v>
      </c>
      <c r="K47" s="32"/>
      <c r="O47" s="32"/>
      <c r="P47" s="32"/>
      <c r="Q47" s="32"/>
      <c r="R47" s="33"/>
      <c r="S47" s="33"/>
      <c r="T47" s="33"/>
      <c r="U47" s="33"/>
    </row>
    <row r="48" spans="1:21" s="14" customFormat="1" x14ac:dyDescent="0.25">
      <c r="A48" s="34"/>
      <c r="B48" s="11" t="str">
        <f>+B42</f>
        <v>(*) double declining rate</v>
      </c>
      <c r="C48" s="27">
        <f>+C42</f>
        <v>0.5</v>
      </c>
      <c r="K48" s="32"/>
      <c r="O48" s="32"/>
      <c r="P48" s="32"/>
      <c r="Q48" s="32"/>
      <c r="R48" s="33"/>
      <c r="S48" s="33"/>
      <c r="T48" s="33"/>
      <c r="U48" s="33"/>
    </row>
    <row r="49" spans="1:21" x14ac:dyDescent="0.25">
      <c r="B49" s="11" t="s">
        <v>59</v>
      </c>
      <c r="C49" s="11">
        <f>C47*C48</f>
        <v>32187.5</v>
      </c>
    </row>
    <row r="50" spans="1:21" x14ac:dyDescent="0.25">
      <c r="B50" s="18" t="s">
        <v>21</v>
      </c>
      <c r="C50" s="18"/>
    </row>
    <row r="51" spans="1:21" x14ac:dyDescent="0.25">
      <c r="B51" s="11" t="s">
        <v>11</v>
      </c>
      <c r="C51" s="11">
        <v>257500</v>
      </c>
    </row>
    <row r="52" spans="1:21" x14ac:dyDescent="0.25">
      <c r="B52" s="11" t="s">
        <v>50</v>
      </c>
      <c r="C52" s="25">
        <v>20000</v>
      </c>
    </row>
    <row r="53" spans="1:21" x14ac:dyDescent="0.25">
      <c r="B53" s="11" t="str">
        <f>+B7</f>
        <v>(=) Amount to be depreciated</v>
      </c>
      <c r="C53" s="11">
        <f>C51-C52</f>
        <v>237500</v>
      </c>
    </row>
    <row r="54" spans="1:21" x14ac:dyDescent="0.25">
      <c r="B54" s="11" t="s">
        <v>56</v>
      </c>
      <c r="C54" s="25">
        <f>C37+C43+C49</f>
        <v>225312.5</v>
      </c>
    </row>
    <row r="55" spans="1:21" x14ac:dyDescent="0.25">
      <c r="B55" s="11" t="s">
        <v>60</v>
      </c>
      <c r="C55" s="28">
        <f>C53-C54</f>
        <v>12187.5</v>
      </c>
    </row>
    <row r="57" spans="1:21" ht="16.5" hidden="1" thickBot="1" x14ac:dyDescent="0.3">
      <c r="A57" s="31"/>
      <c r="B57" s="16" t="s">
        <v>22</v>
      </c>
      <c r="K57" s="36"/>
      <c r="P57" s="14"/>
      <c r="Q57" s="14"/>
      <c r="R57" s="14"/>
      <c r="S57" s="14"/>
      <c r="T57" s="14"/>
      <c r="U57" s="14"/>
    </row>
    <row r="58" spans="1:21" ht="15.75" hidden="1" x14ac:dyDescent="0.25">
      <c r="A58" s="31"/>
      <c r="F58" s="35" t="s">
        <v>13</v>
      </c>
      <c r="G58" s="35" t="s">
        <v>14</v>
      </c>
      <c r="H58" s="35" t="s">
        <v>15</v>
      </c>
      <c r="I58" s="35" t="s">
        <v>16</v>
      </c>
      <c r="L58" s="35" t="s">
        <v>4</v>
      </c>
      <c r="M58" s="35" t="s">
        <v>5</v>
      </c>
      <c r="N58" s="35" t="s">
        <v>9</v>
      </c>
      <c r="P58" s="35" t="s">
        <v>4</v>
      </c>
      <c r="Q58" s="1" t="s">
        <v>13</v>
      </c>
      <c r="R58" s="1" t="s">
        <v>14</v>
      </c>
      <c r="S58" s="1" t="s">
        <v>15</v>
      </c>
      <c r="T58" s="1" t="s">
        <v>16</v>
      </c>
    </row>
    <row r="59" spans="1:21" ht="15.75" hidden="1" x14ac:dyDescent="0.25">
      <c r="B59" s="18" t="s">
        <v>23</v>
      </c>
      <c r="C59" s="18"/>
      <c r="E59" s="11" t="s">
        <v>30</v>
      </c>
      <c r="F59" s="11">
        <f>C68</f>
        <v>110000</v>
      </c>
      <c r="G59" s="11">
        <f>C72</f>
        <v>62300</v>
      </c>
      <c r="H59" s="11">
        <f>C76</f>
        <v>60900</v>
      </c>
      <c r="I59" s="11">
        <f>C82</f>
        <v>4300</v>
      </c>
      <c r="K59" s="36" t="s">
        <v>13</v>
      </c>
      <c r="L59" s="4" t="s">
        <v>17</v>
      </c>
      <c r="M59" s="3">
        <f>F59</f>
        <v>110000</v>
      </c>
      <c r="N59" s="3"/>
      <c r="P59" s="37" t="s">
        <v>0</v>
      </c>
      <c r="Q59" s="6">
        <v>50000</v>
      </c>
      <c r="R59" s="6">
        <f>+Q59+100000</f>
        <v>150000</v>
      </c>
      <c r="S59" s="6">
        <f>+R59+100000</f>
        <v>250000</v>
      </c>
      <c r="T59" s="6">
        <f>+S59+100000</f>
        <v>350000</v>
      </c>
    </row>
    <row r="60" spans="1:21" ht="15.75" hidden="1" x14ac:dyDescent="0.25">
      <c r="B60" s="11" t="s">
        <v>11</v>
      </c>
      <c r="C60" s="11">
        <v>257500</v>
      </c>
      <c r="E60" s="17" t="s">
        <v>18</v>
      </c>
      <c r="F60" s="18"/>
      <c r="G60" s="18"/>
      <c r="H60" s="18"/>
      <c r="I60" s="18"/>
      <c r="K60" s="36"/>
      <c r="L60" s="4" t="str">
        <f>+L29</f>
        <v>Acc. Depre - Equip.</v>
      </c>
      <c r="M60" s="3"/>
      <c r="N60" s="3">
        <f>-M59</f>
        <v>-110000</v>
      </c>
      <c r="P60" s="38" t="s">
        <v>1</v>
      </c>
      <c r="Q60" s="6">
        <v>30000</v>
      </c>
      <c r="R60" s="6">
        <f t="shared" ref="R60:T61" si="5">+Q60</f>
        <v>30000</v>
      </c>
      <c r="S60" s="6">
        <f t="shared" si="5"/>
        <v>30000</v>
      </c>
      <c r="T60" s="6">
        <f t="shared" si="5"/>
        <v>30000</v>
      </c>
    </row>
    <row r="61" spans="1:21" ht="15.75" hidden="1" x14ac:dyDescent="0.25">
      <c r="B61" s="11" t="s">
        <v>50</v>
      </c>
      <c r="C61" s="25">
        <v>20000</v>
      </c>
      <c r="E61" s="19" t="s">
        <v>11</v>
      </c>
      <c r="F61" s="11">
        <f>C60</f>
        <v>257500</v>
      </c>
      <c r="G61" s="11">
        <f>F61</f>
        <v>257500</v>
      </c>
      <c r="H61" s="11">
        <f>G61</f>
        <v>257500</v>
      </c>
      <c r="I61" s="11">
        <f>H61</f>
        <v>257500</v>
      </c>
      <c r="K61" s="36"/>
      <c r="L61" s="4"/>
      <c r="M61" s="3"/>
      <c r="N61" s="3"/>
      <c r="P61" s="39" t="s">
        <v>2</v>
      </c>
      <c r="Q61" s="6">
        <f>+C60</f>
        <v>257500</v>
      </c>
      <c r="R61" s="6">
        <f t="shared" si="5"/>
        <v>257500</v>
      </c>
      <c r="S61" s="6">
        <f t="shared" si="5"/>
        <v>257500</v>
      </c>
      <c r="T61" s="6">
        <f t="shared" si="5"/>
        <v>257500</v>
      </c>
    </row>
    <row r="62" spans="1:21" ht="15.75" hidden="1" x14ac:dyDescent="0.25">
      <c r="B62" s="11" t="s">
        <v>25</v>
      </c>
      <c r="C62" s="11">
        <f>C60-C61</f>
        <v>237500</v>
      </c>
      <c r="E62" s="19" t="s">
        <v>31</v>
      </c>
      <c r="F62" s="11">
        <f>F59</f>
        <v>110000</v>
      </c>
      <c r="G62" s="11">
        <f>F62+G59</f>
        <v>172300</v>
      </c>
      <c r="H62" s="11">
        <f>G62+H59</f>
        <v>233200</v>
      </c>
      <c r="I62" s="11">
        <f>H62+I59</f>
        <v>237500</v>
      </c>
      <c r="K62" s="36" t="s">
        <v>14</v>
      </c>
      <c r="L62" s="4" t="s">
        <v>17</v>
      </c>
      <c r="M62" s="3">
        <f>G59</f>
        <v>62300</v>
      </c>
      <c r="N62" s="3"/>
      <c r="P62" s="39" t="str">
        <f>+P22</f>
        <v>Acc. Depre - Equip.</v>
      </c>
      <c r="Q62" s="6">
        <f>+N60</f>
        <v>-110000</v>
      </c>
      <c r="R62" s="6">
        <f>+Q62+N63</f>
        <v>-172300</v>
      </c>
      <c r="S62" s="6">
        <f>+R62+N66</f>
        <v>-233200</v>
      </c>
      <c r="T62" s="6">
        <f>+S62+N69</f>
        <v>-237500</v>
      </c>
      <c r="U62" s="14"/>
    </row>
    <row r="63" spans="1:21" ht="15.75" hidden="1" x14ac:dyDescent="0.25">
      <c r="B63" s="11" t="s">
        <v>51</v>
      </c>
      <c r="C63" s="25">
        <v>475000</v>
      </c>
      <c r="E63" s="20" t="s">
        <v>32</v>
      </c>
      <c r="F63" s="11">
        <f>F61-F62</f>
        <v>147500</v>
      </c>
      <c r="G63" s="11">
        <f>G61-G62</f>
        <v>85200</v>
      </c>
      <c r="H63" s="11">
        <f>H61-H62</f>
        <v>24300</v>
      </c>
      <c r="I63" s="11">
        <f>I61-I62</f>
        <v>20000</v>
      </c>
      <c r="K63" s="36"/>
      <c r="L63" s="4" t="str">
        <f>+L60</f>
        <v>Acc. Depre - Equip.</v>
      </c>
      <c r="M63" s="3"/>
      <c r="N63" s="3">
        <f>-M62</f>
        <v>-62300</v>
      </c>
      <c r="P63" s="38" t="s">
        <v>3</v>
      </c>
      <c r="Q63" s="7">
        <v>-10000</v>
      </c>
      <c r="R63" s="7">
        <f t="shared" ref="R63:T63" si="6">+Q63</f>
        <v>-10000</v>
      </c>
      <c r="S63" s="7">
        <f t="shared" si="6"/>
        <v>-10000</v>
      </c>
      <c r="T63" s="7">
        <f t="shared" si="6"/>
        <v>-10000</v>
      </c>
      <c r="U63" s="14"/>
    </row>
    <row r="64" spans="1:21" ht="15.75" hidden="1" x14ac:dyDescent="0.25">
      <c r="B64" s="11" t="s">
        <v>38</v>
      </c>
      <c r="C64" s="24">
        <f>C62/C63</f>
        <v>0.5</v>
      </c>
      <c r="K64" s="36"/>
      <c r="L64" s="4"/>
      <c r="M64" s="3"/>
      <c r="N64" s="3"/>
      <c r="P64" s="40" t="s">
        <v>7</v>
      </c>
      <c r="Q64" s="8">
        <v>-227500</v>
      </c>
      <c r="R64" s="8">
        <f>SUM(Q64:Q66)</f>
        <v>-217500</v>
      </c>
      <c r="S64" s="8">
        <f>SUM(R64:R66)</f>
        <v>-255200</v>
      </c>
      <c r="T64" s="8">
        <f>SUM(S64:S66)</f>
        <v>-294300</v>
      </c>
      <c r="U64" s="14"/>
    </row>
    <row r="65" spans="1:21" ht="15.75" hidden="1" x14ac:dyDescent="0.25">
      <c r="B65" s="18" t="s">
        <v>13</v>
      </c>
      <c r="C65" s="18"/>
      <c r="K65" s="36" t="s">
        <v>15</v>
      </c>
      <c r="L65" s="4" t="s">
        <v>17</v>
      </c>
      <c r="M65" s="3">
        <f>H59</f>
        <v>60900</v>
      </c>
      <c r="N65" s="3"/>
      <c r="P65" s="38" t="s">
        <v>8</v>
      </c>
      <c r="Q65" s="9">
        <v>-100000</v>
      </c>
      <c r="R65" s="9">
        <f t="shared" ref="R65:T65" si="7">+Q65</f>
        <v>-100000</v>
      </c>
      <c r="S65" s="9">
        <f t="shared" si="7"/>
        <v>-100000</v>
      </c>
      <c r="T65" s="9">
        <f t="shared" si="7"/>
        <v>-100000</v>
      </c>
      <c r="U65" s="14"/>
    </row>
    <row r="66" spans="1:21" ht="15.75" hidden="1" x14ac:dyDescent="0.25">
      <c r="B66" s="11" t="s">
        <v>39</v>
      </c>
      <c r="C66" s="11">
        <v>220000</v>
      </c>
      <c r="K66" s="36"/>
      <c r="L66" s="4" t="str">
        <f>+L63</f>
        <v>Acc. Depre - Equip.</v>
      </c>
      <c r="M66" s="3"/>
      <c r="N66" s="3">
        <f>-M65</f>
        <v>-60900</v>
      </c>
      <c r="P66" s="39" t="s">
        <v>17</v>
      </c>
      <c r="Q66" s="9">
        <f>M59</f>
        <v>110000</v>
      </c>
      <c r="R66" s="9">
        <f>M62</f>
        <v>62300</v>
      </c>
      <c r="S66" s="9">
        <f>M65</f>
        <v>60900</v>
      </c>
      <c r="T66" s="9">
        <f>+M68</f>
        <v>4300</v>
      </c>
      <c r="U66" s="14"/>
    </row>
    <row r="67" spans="1:21" ht="16.5" hidden="1" thickBot="1" x14ac:dyDescent="0.3">
      <c r="B67" s="11" t="s">
        <v>52</v>
      </c>
      <c r="C67" s="29">
        <f>C64</f>
        <v>0.5</v>
      </c>
      <c r="K67" s="36"/>
      <c r="L67" s="4"/>
      <c r="M67" s="3"/>
      <c r="N67" s="3"/>
      <c r="P67" s="21" t="s">
        <v>10</v>
      </c>
      <c r="Q67" s="5">
        <f>SUM(Q59:Q66)</f>
        <v>0</v>
      </c>
      <c r="R67" s="5">
        <f>SUM(R59:R66)</f>
        <v>0</v>
      </c>
      <c r="S67" s="5">
        <f>SUM(S59:S66)</f>
        <v>0</v>
      </c>
      <c r="T67" s="5">
        <f>SUM(T59:T66)</f>
        <v>0</v>
      </c>
      <c r="U67" s="14"/>
    </row>
    <row r="68" spans="1:21" ht="16.5" hidden="1" thickTop="1" x14ac:dyDescent="0.25">
      <c r="B68" s="11" t="s">
        <v>43</v>
      </c>
      <c r="C68" s="28">
        <f>C66*C67</f>
        <v>110000</v>
      </c>
      <c r="K68" s="36" t="s">
        <v>16</v>
      </c>
      <c r="L68" s="4" t="s">
        <v>17</v>
      </c>
      <c r="M68" s="3">
        <f>I59</f>
        <v>4300</v>
      </c>
      <c r="N68" s="3"/>
      <c r="P68" s="10" t="s">
        <v>6</v>
      </c>
      <c r="Q68" s="2">
        <f>SUM(Q65:Q66)</f>
        <v>10000</v>
      </c>
      <c r="R68" s="2">
        <f>SUM(R65:R66)</f>
        <v>-37700</v>
      </c>
      <c r="S68" s="2">
        <f>SUM(S65:S66)</f>
        <v>-39100</v>
      </c>
      <c r="T68" s="2">
        <f>SUM(T65:T66)</f>
        <v>-95700</v>
      </c>
      <c r="U68" s="14"/>
    </row>
    <row r="69" spans="1:21" ht="15.75" hidden="1" x14ac:dyDescent="0.25">
      <c r="B69" s="18" t="s">
        <v>14</v>
      </c>
      <c r="C69" s="18"/>
      <c r="K69" s="36"/>
      <c r="L69" s="4" t="str">
        <f>+L66</f>
        <v>Acc. Depre - Equip.</v>
      </c>
      <c r="M69" s="3"/>
      <c r="N69" s="3">
        <f>-M68</f>
        <v>-4300</v>
      </c>
      <c r="O69" s="36"/>
      <c r="P69" s="33"/>
      <c r="Q69" s="14"/>
      <c r="R69" s="14"/>
      <c r="S69" s="14"/>
      <c r="T69" s="14"/>
      <c r="U69" s="14"/>
    </row>
    <row r="70" spans="1:21" hidden="1" x14ac:dyDescent="0.25">
      <c r="B70" s="11" t="s">
        <v>40</v>
      </c>
      <c r="C70" s="11">
        <v>124600</v>
      </c>
      <c r="T70" s="14"/>
      <c r="U70" s="14"/>
    </row>
    <row r="71" spans="1:21" hidden="1" x14ac:dyDescent="0.25">
      <c r="B71" s="11" t="str">
        <f>+B67</f>
        <v>(*) depreciation per unit</v>
      </c>
      <c r="C71" s="29">
        <f>C64</f>
        <v>0.5</v>
      </c>
      <c r="T71" s="14"/>
      <c r="U71" s="14"/>
    </row>
    <row r="72" spans="1:21" hidden="1" x14ac:dyDescent="0.25">
      <c r="B72" s="11" t="s">
        <v>44</v>
      </c>
      <c r="C72" s="28">
        <f>C70*C71</f>
        <v>62300</v>
      </c>
    </row>
    <row r="73" spans="1:21" hidden="1" x14ac:dyDescent="0.25">
      <c r="B73" s="18" t="s">
        <v>15</v>
      </c>
      <c r="C73" s="18"/>
    </row>
    <row r="74" spans="1:21" hidden="1" x14ac:dyDescent="0.25">
      <c r="B74" s="11" t="s">
        <v>41</v>
      </c>
      <c r="C74" s="11">
        <v>121800</v>
      </c>
    </row>
    <row r="75" spans="1:21" hidden="1" x14ac:dyDescent="0.25">
      <c r="B75" s="11" t="str">
        <f>+B71</f>
        <v>(*) depreciation per unit</v>
      </c>
      <c r="C75" s="29">
        <f>C64</f>
        <v>0.5</v>
      </c>
    </row>
    <row r="76" spans="1:21" hidden="1" x14ac:dyDescent="0.25">
      <c r="B76" s="11" t="s">
        <v>42</v>
      </c>
      <c r="C76" s="28">
        <f>C74*C75</f>
        <v>60900</v>
      </c>
    </row>
    <row r="77" spans="1:21" hidden="1" x14ac:dyDescent="0.25">
      <c r="B77" s="18" t="s">
        <v>24</v>
      </c>
      <c r="C77" s="18"/>
    </row>
    <row r="78" spans="1:21" hidden="1" x14ac:dyDescent="0.25">
      <c r="B78" s="11" t="s">
        <v>11</v>
      </c>
      <c r="C78" s="11">
        <v>257500</v>
      </c>
    </row>
    <row r="79" spans="1:21" hidden="1" x14ac:dyDescent="0.25">
      <c r="B79" s="11" t="str">
        <f>+B61</f>
        <v>(less) salvage value</v>
      </c>
      <c r="C79" s="25">
        <v>20000</v>
      </c>
    </row>
    <row r="80" spans="1:21" s="14" customFormat="1" hidden="1" x14ac:dyDescent="0.25">
      <c r="A80" s="12"/>
      <c r="B80" s="11" t="str">
        <f>+B62</f>
        <v>Amount to be depreciated</v>
      </c>
      <c r="C80" s="11">
        <f>C78-C79</f>
        <v>237500</v>
      </c>
      <c r="K80" s="32"/>
      <c r="O80" s="32"/>
      <c r="P80" s="32"/>
      <c r="Q80" s="32"/>
      <c r="R80" s="33"/>
      <c r="S80" s="33"/>
      <c r="T80" s="33"/>
      <c r="U80" s="33"/>
    </row>
    <row r="81" spans="1:21" s="14" customFormat="1" hidden="1" x14ac:dyDescent="0.25">
      <c r="A81" s="12"/>
      <c r="B81" s="11" t="s">
        <v>54</v>
      </c>
      <c r="C81" s="25">
        <f>C68+C72+C76</f>
        <v>233200</v>
      </c>
      <c r="K81" s="32"/>
      <c r="O81" s="32"/>
      <c r="P81" s="32"/>
      <c r="Q81" s="32"/>
      <c r="R81" s="33"/>
      <c r="S81" s="33"/>
      <c r="T81" s="33"/>
      <c r="U81" s="33"/>
    </row>
    <row r="82" spans="1:21" s="14" customFormat="1" hidden="1" x14ac:dyDescent="0.25">
      <c r="A82" s="12"/>
      <c r="B82" s="11" t="s">
        <v>53</v>
      </c>
      <c r="C82" s="28">
        <f>C80-C81</f>
        <v>4300</v>
      </c>
      <c r="K82" s="32"/>
      <c r="O82" s="32"/>
      <c r="P82" s="32"/>
      <c r="Q82" s="32"/>
      <c r="R82" s="33"/>
      <c r="S82" s="33"/>
      <c r="T82" s="33"/>
      <c r="U82" s="33"/>
    </row>
    <row r="83" spans="1:21" s="14" customFormat="1" hidden="1" x14ac:dyDescent="0.25">
      <c r="A83" s="12"/>
      <c r="B83" s="11"/>
      <c r="C83" s="11"/>
      <c r="K83" s="32"/>
      <c r="O83" s="32"/>
      <c r="P83" s="32"/>
      <c r="Q83" s="32"/>
      <c r="R83" s="33"/>
      <c r="S83" s="33"/>
      <c r="T83" s="33"/>
      <c r="U83" s="33"/>
    </row>
  </sheetData>
  <mergeCells count="1">
    <mergeCell ref="E30:G32"/>
  </mergeCells>
  <conditionalFormatting sqref="Q13:T13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Q27:T27">
    <cfRule type="cellIs" dxfId="14" priority="4" operator="lessThan">
      <formula>-1</formula>
    </cfRule>
    <cfRule type="cellIs" dxfId="13" priority="5" operator="greaterThan">
      <formula>1</formula>
    </cfRule>
    <cfRule type="cellIs" dxfId="12" priority="6" operator="between">
      <formula>-1</formula>
      <formula>1</formula>
    </cfRule>
  </conditionalFormatting>
  <conditionalFormatting sqref="Q67:T67">
    <cfRule type="cellIs" dxfId="11" priority="1" operator="lessThan">
      <formula>-1</formula>
    </cfRule>
    <cfRule type="cellIs" dxfId="10" priority="2" operator="greaterThan">
      <formula>1</formula>
    </cfRule>
    <cfRule type="cellIs" dxfId="9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U83"/>
  <sheetViews>
    <sheetView topLeftCell="A17" zoomScale="130" zoomScaleNormal="130" workbookViewId="0">
      <selection activeCell="B39" sqref="B39"/>
    </sheetView>
  </sheetViews>
  <sheetFormatPr defaultRowHeight="15" x14ac:dyDescent="0.25"/>
  <cols>
    <col min="1" max="1" width="38.42578125" style="34" customWidth="1"/>
    <col min="2" max="2" width="39" style="14" customWidth="1"/>
    <col min="3" max="3" width="9.28515625" style="14" customWidth="1"/>
    <col min="4" max="4" width="1.42578125" style="14" customWidth="1"/>
    <col min="5" max="5" width="28" style="14" bestFit="1" customWidth="1"/>
    <col min="6" max="9" width="10.140625" style="14" customWidth="1"/>
    <col min="10" max="10" width="1.140625" style="14" customWidth="1"/>
    <col min="11" max="11" width="6.28515625" style="32" bestFit="1" customWidth="1"/>
    <col min="12" max="12" width="21.140625" style="14" customWidth="1"/>
    <col min="13" max="14" width="10.42578125" style="14" customWidth="1"/>
    <col min="15" max="15" width="1.28515625" style="32" customWidth="1"/>
    <col min="16" max="16" width="21.140625" style="32" customWidth="1"/>
    <col min="17" max="17" width="10.42578125" style="32" bestFit="1" customWidth="1"/>
    <col min="18" max="20" width="10.42578125" style="33" bestFit="1" customWidth="1"/>
    <col min="21" max="21" width="9.140625" style="33"/>
    <col min="22" max="22" width="9.140625" style="13"/>
    <col min="23" max="23" width="10.140625" style="13" bestFit="1" customWidth="1"/>
    <col min="24" max="16384" width="9.140625" style="13"/>
  </cols>
  <sheetData>
    <row r="1" spans="1:21" ht="14.65" hidden="1" customHeight="1" x14ac:dyDescent="0.35">
      <c r="A1" s="30"/>
      <c r="B1" s="15"/>
      <c r="R1" s="14"/>
    </row>
    <row r="2" spans="1:21" ht="14.65" hidden="1" customHeight="1" thickBot="1" x14ac:dyDescent="0.4">
      <c r="A2" s="30"/>
      <c r="B2" s="15"/>
      <c r="R2" s="14"/>
    </row>
    <row r="3" spans="1:21" ht="16.5" hidden="1" thickBot="1" x14ac:dyDescent="0.3">
      <c r="B3" s="16" t="s">
        <v>12</v>
      </c>
      <c r="R3" s="14"/>
    </row>
    <row r="4" spans="1:21" ht="15.75" hidden="1" thickBot="1" x14ac:dyDescent="0.3">
      <c r="F4" s="35" t="s">
        <v>13</v>
      </c>
      <c r="G4" s="35" t="s">
        <v>14</v>
      </c>
      <c r="H4" s="35" t="s">
        <v>15</v>
      </c>
      <c r="I4" s="35" t="s">
        <v>16</v>
      </c>
      <c r="L4" s="35" t="s">
        <v>4</v>
      </c>
      <c r="M4" s="35" t="s">
        <v>5</v>
      </c>
      <c r="N4" s="35" t="s">
        <v>9</v>
      </c>
      <c r="P4" s="35" t="s">
        <v>4</v>
      </c>
      <c r="Q4" s="1" t="s">
        <v>13</v>
      </c>
      <c r="R4" s="1" t="s">
        <v>14</v>
      </c>
      <c r="S4" s="1" t="s">
        <v>15</v>
      </c>
      <c r="T4" s="1" t="s">
        <v>16</v>
      </c>
    </row>
    <row r="5" spans="1:21" ht="16.5" hidden="1" thickBot="1" x14ac:dyDescent="0.3">
      <c r="B5" s="11" t="s">
        <v>11</v>
      </c>
      <c r="C5" s="11">
        <v>257500</v>
      </c>
      <c r="E5" s="11" t="s">
        <v>30</v>
      </c>
      <c r="F5" s="11">
        <f>C9</f>
        <v>59375</v>
      </c>
      <c r="G5" s="11">
        <f>F5</f>
        <v>59375</v>
      </c>
      <c r="H5" s="11">
        <f t="shared" ref="H5:I5" si="0">G5</f>
        <v>59375</v>
      </c>
      <c r="I5" s="11">
        <f t="shared" si="0"/>
        <v>59375</v>
      </c>
      <c r="K5" s="36" t="s">
        <v>13</v>
      </c>
      <c r="L5" s="4" t="s">
        <v>17</v>
      </c>
      <c r="M5" s="3">
        <f>F5</f>
        <v>59375</v>
      </c>
      <c r="N5" s="3"/>
      <c r="P5" s="37" t="s">
        <v>0</v>
      </c>
      <c r="Q5" s="6">
        <v>50000</v>
      </c>
      <c r="R5" s="6">
        <f>+Q5+100000</f>
        <v>150000</v>
      </c>
      <c r="S5" s="6">
        <f>+R5+100000</f>
        <v>250000</v>
      </c>
      <c r="T5" s="6">
        <f>+S5+100000</f>
        <v>350000</v>
      </c>
    </row>
    <row r="6" spans="1:21" ht="16.5" hidden="1" thickBot="1" x14ac:dyDescent="0.3">
      <c r="B6" s="11" t="s">
        <v>26</v>
      </c>
      <c r="C6" s="25">
        <v>20000</v>
      </c>
      <c r="E6" s="17" t="s">
        <v>18</v>
      </c>
      <c r="F6" s="18"/>
      <c r="G6" s="18"/>
      <c r="H6" s="18"/>
      <c r="I6" s="18"/>
      <c r="K6" s="36"/>
      <c r="L6" s="4" t="s">
        <v>45</v>
      </c>
      <c r="M6" s="3"/>
      <c r="N6" s="3">
        <f>-M5</f>
        <v>-59375</v>
      </c>
      <c r="P6" s="38" t="s">
        <v>1</v>
      </c>
      <c r="Q6" s="6">
        <v>30000</v>
      </c>
      <c r="R6" s="6">
        <f t="shared" ref="R6:T11" si="1">+Q6</f>
        <v>30000</v>
      </c>
      <c r="S6" s="6">
        <f t="shared" si="1"/>
        <v>30000</v>
      </c>
      <c r="T6" s="6">
        <f t="shared" si="1"/>
        <v>30000</v>
      </c>
    </row>
    <row r="7" spans="1:21" ht="16.5" hidden="1" thickBot="1" x14ac:dyDescent="0.3">
      <c r="B7" s="11" t="s">
        <v>27</v>
      </c>
      <c r="C7" s="11">
        <f>C5-C6</f>
        <v>237500</v>
      </c>
      <c r="E7" s="19" t="s">
        <v>11</v>
      </c>
      <c r="F7" s="11">
        <f>C5</f>
        <v>257500</v>
      </c>
      <c r="G7" s="11">
        <f>F7</f>
        <v>257500</v>
      </c>
      <c r="H7" s="11">
        <f>G7</f>
        <v>257500</v>
      </c>
      <c r="I7" s="11">
        <f>H7</f>
        <v>257500</v>
      </c>
      <c r="K7" s="36"/>
      <c r="L7" s="4"/>
      <c r="M7" s="3"/>
      <c r="N7" s="3"/>
      <c r="P7" s="39" t="s">
        <v>2</v>
      </c>
      <c r="Q7" s="6">
        <f>+C5</f>
        <v>257500</v>
      </c>
      <c r="R7" s="6">
        <f t="shared" si="1"/>
        <v>257500</v>
      </c>
      <c r="S7" s="6">
        <f t="shared" si="1"/>
        <v>257500</v>
      </c>
      <c r="T7" s="6">
        <f t="shared" si="1"/>
        <v>257500</v>
      </c>
    </row>
    <row r="8" spans="1:21" ht="16.5" hidden="1" thickBot="1" x14ac:dyDescent="0.3">
      <c r="B8" s="11" t="s">
        <v>28</v>
      </c>
      <c r="C8" s="11">
        <v>4</v>
      </c>
      <c r="E8" s="19" t="s">
        <v>31</v>
      </c>
      <c r="F8" s="11">
        <f>F5</f>
        <v>59375</v>
      </c>
      <c r="G8" s="11">
        <f>F8+G5</f>
        <v>118750</v>
      </c>
      <c r="H8" s="11">
        <f>G8+H5</f>
        <v>178125</v>
      </c>
      <c r="I8" s="11">
        <f>H8+I5</f>
        <v>237500</v>
      </c>
      <c r="K8" s="36" t="s">
        <v>14</v>
      </c>
      <c r="L8" s="4" t="s">
        <v>17</v>
      </c>
      <c r="M8" s="3">
        <f>G5</f>
        <v>59375</v>
      </c>
      <c r="N8" s="3"/>
      <c r="P8" s="39" t="s">
        <v>45</v>
      </c>
      <c r="Q8" s="6">
        <f>+N6</f>
        <v>-59375</v>
      </c>
      <c r="R8" s="6">
        <f>+Q8+N9</f>
        <v>-118750</v>
      </c>
      <c r="S8" s="6">
        <f>+R8+N12</f>
        <v>-178125</v>
      </c>
      <c r="T8" s="6">
        <f>+S8+N15</f>
        <v>-237500</v>
      </c>
      <c r="U8" s="14"/>
    </row>
    <row r="9" spans="1:21" ht="16.5" hidden="1" thickBot="1" x14ac:dyDescent="0.3">
      <c r="B9" s="11" t="s">
        <v>29</v>
      </c>
      <c r="C9" s="11">
        <f>C7/C8</f>
        <v>59375</v>
      </c>
      <c r="E9" s="20" t="s">
        <v>32</v>
      </c>
      <c r="F9" s="11">
        <f>F7-F8</f>
        <v>198125</v>
      </c>
      <c r="G9" s="11">
        <f>G7-G8</f>
        <v>138750</v>
      </c>
      <c r="H9" s="11">
        <f>H7-H8</f>
        <v>79375</v>
      </c>
      <c r="I9" s="11">
        <f>I7-I8</f>
        <v>20000</v>
      </c>
      <c r="K9" s="36"/>
      <c r="L9" s="4" t="str">
        <f>+L6</f>
        <v>Acc. Depre - Equip.</v>
      </c>
      <c r="M9" s="3"/>
      <c r="N9" s="3">
        <f>-M8</f>
        <v>-59375</v>
      </c>
      <c r="P9" s="38" t="s">
        <v>3</v>
      </c>
      <c r="Q9" s="7">
        <v>-10000</v>
      </c>
      <c r="R9" s="7">
        <f t="shared" si="1"/>
        <v>-10000</v>
      </c>
      <c r="S9" s="7">
        <f t="shared" si="1"/>
        <v>-10000</v>
      </c>
      <c r="T9" s="7">
        <f t="shared" si="1"/>
        <v>-10000</v>
      </c>
      <c r="U9" s="14"/>
    </row>
    <row r="10" spans="1:21" ht="16.5" hidden="1" thickBot="1" x14ac:dyDescent="0.3">
      <c r="K10" s="36"/>
      <c r="L10" s="4"/>
      <c r="M10" s="3"/>
      <c r="N10" s="3"/>
      <c r="P10" s="40" t="s">
        <v>7</v>
      </c>
      <c r="Q10" s="8">
        <v>-227500</v>
      </c>
      <c r="R10" s="8">
        <f>SUM(Q10:Q12)</f>
        <v>-268125</v>
      </c>
      <c r="S10" s="8">
        <f>SUM(R10:R12)</f>
        <v>-308750</v>
      </c>
      <c r="T10" s="8">
        <f>SUM(S10:S12)</f>
        <v>-349375</v>
      </c>
      <c r="U10" s="14"/>
    </row>
    <row r="11" spans="1:21" ht="16.5" hidden="1" thickBot="1" x14ac:dyDescent="0.3">
      <c r="K11" s="36" t="s">
        <v>15</v>
      </c>
      <c r="L11" s="4" t="s">
        <v>17</v>
      </c>
      <c r="M11" s="3">
        <f>H5</f>
        <v>59375</v>
      </c>
      <c r="N11" s="3"/>
      <c r="P11" s="38" t="s">
        <v>8</v>
      </c>
      <c r="Q11" s="9">
        <v>-100000</v>
      </c>
      <c r="R11" s="9">
        <f t="shared" si="1"/>
        <v>-100000</v>
      </c>
      <c r="S11" s="9">
        <f t="shared" si="1"/>
        <v>-100000</v>
      </c>
      <c r="T11" s="9">
        <f t="shared" si="1"/>
        <v>-100000</v>
      </c>
      <c r="U11" s="14"/>
    </row>
    <row r="12" spans="1:21" ht="16.5" hidden="1" thickBot="1" x14ac:dyDescent="0.3">
      <c r="K12" s="36"/>
      <c r="L12" s="4" t="str">
        <f>+L9</f>
        <v>Acc. Depre - Equip.</v>
      </c>
      <c r="M12" s="3"/>
      <c r="N12" s="3">
        <f>-M11</f>
        <v>-59375</v>
      </c>
      <c r="P12" s="39" t="s">
        <v>17</v>
      </c>
      <c r="Q12" s="9">
        <f>M5</f>
        <v>59375</v>
      </c>
      <c r="R12" s="9">
        <f>M8</f>
        <v>59375</v>
      </c>
      <c r="S12" s="9">
        <f>M11</f>
        <v>59375</v>
      </c>
      <c r="T12" s="9">
        <f>+M14</f>
        <v>59375</v>
      </c>
      <c r="U12" s="14"/>
    </row>
    <row r="13" spans="1:21" ht="16.5" hidden="1" thickBot="1" x14ac:dyDescent="0.3">
      <c r="K13" s="36"/>
      <c r="L13" s="4"/>
      <c r="M13" s="3"/>
      <c r="N13" s="3"/>
      <c r="P13" s="21" t="s">
        <v>10</v>
      </c>
      <c r="Q13" s="5">
        <f>SUM(Q5:Q12)</f>
        <v>0</v>
      </c>
      <c r="R13" s="5">
        <f>SUM(R5:R12)</f>
        <v>0</v>
      </c>
      <c r="S13" s="5">
        <f>SUM(S5:S12)</f>
        <v>0</v>
      </c>
      <c r="T13" s="5">
        <f>SUM(T5:T12)</f>
        <v>0</v>
      </c>
      <c r="U13" s="14"/>
    </row>
    <row r="14" spans="1:21" ht="16.5" hidden="1" thickBot="1" x14ac:dyDescent="0.3">
      <c r="K14" s="36" t="s">
        <v>16</v>
      </c>
      <c r="L14" s="4" t="s">
        <v>17</v>
      </c>
      <c r="M14" s="3">
        <f>I5</f>
        <v>59375</v>
      </c>
      <c r="N14" s="3"/>
      <c r="P14" s="10" t="s">
        <v>6</v>
      </c>
      <c r="Q14" s="2">
        <f>SUM(Q11:Q12)</f>
        <v>-40625</v>
      </c>
      <c r="R14" s="2">
        <f>SUM(R11:R12)</f>
        <v>-40625</v>
      </c>
      <c r="S14" s="2">
        <f>SUM(S11:S12)</f>
        <v>-40625</v>
      </c>
      <c r="T14" s="2">
        <f>SUM(T11:T12)</f>
        <v>-40625</v>
      </c>
      <c r="U14" s="14"/>
    </row>
    <row r="15" spans="1:21" ht="16.5" hidden="1" thickBot="1" x14ac:dyDescent="0.3">
      <c r="K15" s="36"/>
      <c r="L15" s="4" t="str">
        <f>+L12</f>
        <v>Acc. Depre - Equip.</v>
      </c>
      <c r="M15" s="3"/>
      <c r="N15" s="3">
        <f>-M14</f>
        <v>-59375</v>
      </c>
      <c r="O15" s="36"/>
      <c r="P15" s="33"/>
      <c r="Q15" s="14"/>
      <c r="R15" s="14"/>
      <c r="S15" s="14"/>
      <c r="T15" s="14"/>
      <c r="U15" s="14"/>
    </row>
    <row r="16" spans="1:21" ht="15.75" hidden="1" thickBot="1" x14ac:dyDescent="0.3">
      <c r="K16" s="36"/>
      <c r="O16" s="36"/>
      <c r="P16" s="33"/>
      <c r="Q16" s="14"/>
      <c r="R16" s="14"/>
      <c r="S16" s="14"/>
      <c r="T16" s="14"/>
      <c r="U16" s="14"/>
    </row>
    <row r="17" spans="1:21" ht="16.5" thickBot="1" x14ac:dyDescent="0.3">
      <c r="A17" s="31"/>
      <c r="B17" s="16" t="s">
        <v>36</v>
      </c>
      <c r="K17" s="36"/>
      <c r="P17" s="14"/>
      <c r="Q17" s="14"/>
      <c r="R17" s="14"/>
      <c r="S17" s="14"/>
      <c r="T17" s="14"/>
      <c r="U17" s="14"/>
    </row>
    <row r="18" spans="1:21" ht="15.75" x14ac:dyDescent="0.25">
      <c r="A18" s="31"/>
      <c r="F18" s="35" t="s">
        <v>13</v>
      </c>
      <c r="G18" s="35" t="s">
        <v>14</v>
      </c>
      <c r="H18" s="35" t="s">
        <v>15</v>
      </c>
      <c r="I18" s="35" t="s">
        <v>16</v>
      </c>
      <c r="L18" s="35" t="s">
        <v>4</v>
      </c>
      <c r="M18" s="35" t="s">
        <v>5</v>
      </c>
      <c r="N18" s="35" t="s">
        <v>9</v>
      </c>
      <c r="P18" s="35" t="s">
        <v>4</v>
      </c>
      <c r="Q18" s="1" t="s">
        <v>13</v>
      </c>
      <c r="R18" s="1" t="s">
        <v>14</v>
      </c>
      <c r="S18" s="1" t="s">
        <v>15</v>
      </c>
      <c r="T18" s="1" t="s">
        <v>16</v>
      </c>
    </row>
    <row r="19" spans="1:21" ht="15.75" x14ac:dyDescent="0.25">
      <c r="B19" s="18" t="s">
        <v>37</v>
      </c>
      <c r="C19" s="18"/>
      <c r="E19" s="11" t="s">
        <v>30</v>
      </c>
      <c r="F19" s="11"/>
      <c r="G19" s="11"/>
      <c r="H19" s="11"/>
      <c r="I19" s="11"/>
      <c r="K19" s="36" t="s">
        <v>13</v>
      </c>
      <c r="L19" s="4" t="s">
        <v>17</v>
      </c>
      <c r="M19" s="3"/>
      <c r="N19" s="3"/>
      <c r="P19" s="37" t="s">
        <v>0</v>
      </c>
      <c r="Q19" s="6">
        <v>50000</v>
      </c>
      <c r="R19" s="6">
        <f>+Q19+100000</f>
        <v>150000</v>
      </c>
      <c r="S19" s="6">
        <f>+R19+100000</f>
        <v>250000</v>
      </c>
      <c r="T19" s="6">
        <f>+S19+100000</f>
        <v>350000</v>
      </c>
    </row>
    <row r="20" spans="1:21" ht="15.75" x14ac:dyDescent="0.25">
      <c r="B20" s="11" t="s">
        <v>11</v>
      </c>
      <c r="C20" s="11">
        <v>257500</v>
      </c>
      <c r="E20" s="17" t="s">
        <v>18</v>
      </c>
      <c r="F20" s="18"/>
      <c r="G20" s="18"/>
      <c r="H20" s="18"/>
      <c r="I20" s="18"/>
      <c r="K20" s="36"/>
      <c r="L20" s="4" t="str">
        <f>+L15</f>
        <v>Acc. Depre - Equip.</v>
      </c>
      <c r="M20" s="3"/>
      <c r="N20" s="3"/>
      <c r="P20" s="38" t="s">
        <v>1</v>
      </c>
      <c r="Q20" s="6">
        <v>30000</v>
      </c>
      <c r="R20" s="6">
        <f t="shared" ref="R20:T21" si="2">+Q20</f>
        <v>30000</v>
      </c>
      <c r="S20" s="6">
        <f t="shared" si="2"/>
        <v>30000</v>
      </c>
      <c r="T20" s="6">
        <f t="shared" si="2"/>
        <v>30000</v>
      </c>
    </row>
    <row r="21" spans="1:21" ht="15.75" x14ac:dyDescent="0.25">
      <c r="B21" s="11"/>
      <c r="C21" s="25"/>
      <c r="E21" s="19" t="s">
        <v>11</v>
      </c>
      <c r="F21" s="11"/>
      <c r="G21" s="11"/>
      <c r="H21" s="11"/>
      <c r="I21" s="11"/>
      <c r="K21" s="36"/>
      <c r="L21" s="4"/>
      <c r="M21" s="3"/>
      <c r="N21" s="3"/>
      <c r="P21" s="39" t="s">
        <v>2</v>
      </c>
      <c r="Q21" s="6">
        <f>+C20</f>
        <v>257500</v>
      </c>
      <c r="R21" s="6">
        <f t="shared" si="2"/>
        <v>257500</v>
      </c>
      <c r="S21" s="6">
        <f t="shared" si="2"/>
        <v>257500</v>
      </c>
      <c r="T21" s="6">
        <f t="shared" si="2"/>
        <v>257500</v>
      </c>
    </row>
    <row r="22" spans="1:21" ht="15.75" x14ac:dyDescent="0.25">
      <c r="B22" s="11"/>
      <c r="C22" s="11"/>
      <c r="E22" s="19" t="s">
        <v>31</v>
      </c>
      <c r="F22" s="11"/>
      <c r="G22" s="11"/>
      <c r="H22" s="11"/>
      <c r="I22" s="11"/>
      <c r="K22" s="36" t="s">
        <v>14</v>
      </c>
      <c r="L22" s="4" t="s">
        <v>17</v>
      </c>
      <c r="M22" s="3"/>
      <c r="N22" s="3"/>
      <c r="P22" s="39" t="str">
        <f>+P8</f>
        <v>Acc. Depre - Equip.</v>
      </c>
      <c r="Q22" s="6">
        <f>+N20</f>
        <v>0</v>
      </c>
      <c r="R22" s="6">
        <f>+Q22+N23</f>
        <v>0</v>
      </c>
      <c r="S22" s="6">
        <f>+R22+N26</f>
        <v>0</v>
      </c>
      <c r="T22" s="6">
        <f>+S22+N29</f>
        <v>0</v>
      </c>
      <c r="U22" s="14"/>
    </row>
    <row r="23" spans="1:21" ht="15.75" x14ac:dyDescent="0.25">
      <c r="B23" s="11"/>
      <c r="C23" s="25"/>
      <c r="E23" s="20" t="s">
        <v>32</v>
      </c>
      <c r="F23" s="11"/>
      <c r="G23" s="11"/>
      <c r="H23" s="11"/>
      <c r="I23" s="11"/>
      <c r="K23" s="36"/>
      <c r="L23" s="4" t="str">
        <f>+L20</f>
        <v>Acc. Depre - Equip.</v>
      </c>
      <c r="M23" s="3"/>
      <c r="N23" s="3"/>
      <c r="P23" s="38" t="s">
        <v>3</v>
      </c>
      <c r="Q23" s="7">
        <v>-10000</v>
      </c>
      <c r="R23" s="7">
        <f t="shared" ref="R23:T23" si="3">+Q23</f>
        <v>-10000</v>
      </c>
      <c r="S23" s="7">
        <f t="shared" si="3"/>
        <v>-10000</v>
      </c>
      <c r="T23" s="7">
        <f t="shared" si="3"/>
        <v>-10000</v>
      </c>
      <c r="U23" s="14"/>
    </row>
    <row r="24" spans="1:21" ht="15.75" x14ac:dyDescent="0.25">
      <c r="B24" s="11"/>
      <c r="C24" s="22"/>
      <c r="K24" s="36"/>
      <c r="L24" s="4"/>
      <c r="M24" s="3"/>
      <c r="N24" s="3"/>
      <c r="P24" s="40" t="s">
        <v>7</v>
      </c>
      <c r="Q24" s="8">
        <v>-227500</v>
      </c>
      <c r="R24" s="8">
        <f>SUM(Q24:Q26)</f>
        <v>-327500</v>
      </c>
      <c r="S24" s="8">
        <f>SUM(R24:R26)</f>
        <v>-427500</v>
      </c>
      <c r="T24" s="8">
        <f>SUM(S24:S26)</f>
        <v>-527500</v>
      </c>
      <c r="U24" s="14"/>
    </row>
    <row r="25" spans="1:21" ht="15.75" x14ac:dyDescent="0.25">
      <c r="B25" s="11"/>
      <c r="C25" s="25"/>
      <c r="E25" s="23"/>
      <c r="K25" s="36" t="s">
        <v>15</v>
      </c>
      <c r="L25" s="4" t="s">
        <v>17</v>
      </c>
      <c r="M25" s="3"/>
      <c r="N25" s="3"/>
      <c r="P25" s="38" t="s">
        <v>8</v>
      </c>
      <c r="Q25" s="9">
        <v>-100000</v>
      </c>
      <c r="R25" s="9">
        <f t="shared" ref="R25:T25" si="4">+Q25</f>
        <v>-100000</v>
      </c>
      <c r="S25" s="9">
        <f t="shared" si="4"/>
        <v>-100000</v>
      </c>
      <c r="T25" s="9">
        <f t="shared" si="4"/>
        <v>-100000</v>
      </c>
      <c r="U25" s="14"/>
    </row>
    <row r="26" spans="1:21" ht="15.75" x14ac:dyDescent="0.25">
      <c r="B26" s="11"/>
      <c r="C26" s="26"/>
      <c r="K26" s="36"/>
      <c r="L26" s="4" t="str">
        <f>+L23</f>
        <v>Acc. Depre - Equip.</v>
      </c>
      <c r="M26" s="3"/>
      <c r="N26" s="3"/>
      <c r="P26" s="39" t="s">
        <v>17</v>
      </c>
      <c r="Q26" s="9">
        <f>M19</f>
        <v>0</v>
      </c>
      <c r="R26" s="9">
        <f>M22</f>
        <v>0</v>
      </c>
      <c r="S26" s="9">
        <f>M25</f>
        <v>0</v>
      </c>
      <c r="T26" s="9">
        <f>+M28</f>
        <v>0</v>
      </c>
      <c r="U26" s="14"/>
    </row>
    <row r="27" spans="1:21" ht="16.5" thickBot="1" x14ac:dyDescent="0.3">
      <c r="B27" s="18" t="s">
        <v>19</v>
      </c>
      <c r="C27" s="18"/>
      <c r="K27" s="36"/>
      <c r="L27" s="4"/>
      <c r="M27" s="3"/>
      <c r="N27" s="3"/>
      <c r="P27" s="21" t="s">
        <v>10</v>
      </c>
      <c r="Q27" s="5">
        <f>SUM(Q19:Q26)</f>
        <v>0</v>
      </c>
      <c r="R27" s="5">
        <f>SUM(R19:R26)</f>
        <v>0</v>
      </c>
      <c r="S27" s="5">
        <f>SUM(S19:S26)</f>
        <v>0</v>
      </c>
      <c r="T27" s="5">
        <f>SUM(T19:T26)</f>
        <v>0</v>
      </c>
      <c r="U27" s="14"/>
    </row>
    <row r="28" spans="1:21" ht="16.5" thickTop="1" x14ac:dyDescent="0.25">
      <c r="B28" s="11"/>
      <c r="C28" s="11"/>
      <c r="K28" s="36" t="s">
        <v>16</v>
      </c>
      <c r="L28" s="4" t="s">
        <v>17</v>
      </c>
      <c r="M28" s="3"/>
      <c r="N28" s="3"/>
      <c r="P28" s="10" t="s">
        <v>6</v>
      </c>
      <c r="Q28" s="2">
        <f>SUM(Q25:Q26)</f>
        <v>-100000</v>
      </c>
      <c r="R28" s="2">
        <f>SUM(R25:R26)</f>
        <v>-100000</v>
      </c>
      <c r="S28" s="2">
        <f>SUM(S25:S26)</f>
        <v>-100000</v>
      </c>
      <c r="T28" s="2">
        <f>SUM(T25:T26)</f>
        <v>-100000</v>
      </c>
      <c r="U28" s="14"/>
    </row>
    <row r="29" spans="1:21" ht="15.75" x14ac:dyDescent="0.25">
      <c r="B29" s="11"/>
      <c r="C29" s="25"/>
      <c r="K29" s="36"/>
      <c r="L29" s="4" t="str">
        <f>+L26</f>
        <v>Acc. Depre - Equip.</v>
      </c>
      <c r="M29" s="3"/>
      <c r="N29" s="3"/>
      <c r="O29" s="36"/>
      <c r="P29" s="33"/>
      <c r="Q29" s="14"/>
      <c r="R29" s="14"/>
      <c r="S29" s="14"/>
      <c r="T29" s="14"/>
      <c r="U29" s="14"/>
    </row>
    <row r="30" spans="1:21" x14ac:dyDescent="0.25">
      <c r="B30" s="11"/>
      <c r="C30" s="22"/>
      <c r="T30" s="14"/>
      <c r="U30" s="14"/>
    </row>
    <row r="31" spans="1:21" x14ac:dyDescent="0.25">
      <c r="B31" s="11"/>
      <c r="C31" s="25"/>
      <c r="T31" s="14"/>
      <c r="U31" s="14"/>
    </row>
    <row r="32" spans="1:21" x14ac:dyDescent="0.25">
      <c r="B32" s="11"/>
      <c r="C32" s="26"/>
    </row>
    <row r="33" spans="1:21" s="14" customFormat="1" x14ac:dyDescent="0.25">
      <c r="A33" s="34"/>
      <c r="B33" s="18" t="s">
        <v>20</v>
      </c>
      <c r="C33" s="18"/>
      <c r="K33" s="32"/>
      <c r="O33" s="32"/>
      <c r="P33" s="32"/>
      <c r="Q33" s="32"/>
      <c r="R33" s="33"/>
      <c r="S33" s="33"/>
      <c r="T33" s="33"/>
      <c r="U33" s="33"/>
    </row>
    <row r="34" spans="1:21" s="14" customFormat="1" x14ac:dyDescent="0.25">
      <c r="A34" s="34"/>
      <c r="B34" s="18" t="s">
        <v>13</v>
      </c>
      <c r="C34" s="18"/>
      <c r="K34" s="32"/>
      <c r="O34" s="32"/>
      <c r="P34" s="32"/>
      <c r="Q34" s="32"/>
      <c r="R34" s="33"/>
      <c r="S34" s="33"/>
      <c r="T34" s="33"/>
      <c r="U34" s="33"/>
    </row>
    <row r="35" spans="1:21" s="14" customFormat="1" x14ac:dyDescent="0.25">
      <c r="A35" s="34"/>
      <c r="B35" s="11"/>
      <c r="C35" s="11"/>
      <c r="K35" s="32"/>
      <c r="O35" s="32"/>
      <c r="P35" s="32"/>
      <c r="Q35" s="32"/>
      <c r="R35" s="33"/>
      <c r="S35" s="33"/>
      <c r="T35" s="33"/>
      <c r="U35" s="33"/>
    </row>
    <row r="36" spans="1:21" s="14" customFormat="1" x14ac:dyDescent="0.25">
      <c r="A36" s="34"/>
      <c r="B36" s="11"/>
      <c r="C36" s="27"/>
      <c r="K36" s="32"/>
      <c r="O36" s="32"/>
      <c r="P36" s="32"/>
      <c r="Q36" s="32"/>
      <c r="R36" s="33"/>
      <c r="S36" s="33"/>
      <c r="T36" s="33"/>
      <c r="U36" s="33"/>
    </row>
    <row r="37" spans="1:21" s="14" customFormat="1" x14ac:dyDescent="0.25">
      <c r="A37" s="34"/>
      <c r="B37" s="11"/>
      <c r="C37" s="28"/>
      <c r="K37" s="32"/>
      <c r="O37" s="32"/>
      <c r="P37" s="32"/>
      <c r="Q37" s="32"/>
      <c r="R37" s="33"/>
      <c r="S37" s="33"/>
      <c r="T37" s="33"/>
      <c r="U37" s="33"/>
    </row>
    <row r="38" spans="1:21" s="14" customFormat="1" x14ac:dyDescent="0.25">
      <c r="A38" s="34"/>
      <c r="B38" s="18" t="s">
        <v>14</v>
      </c>
      <c r="C38" s="18"/>
      <c r="K38" s="32"/>
      <c r="O38" s="32"/>
      <c r="P38" s="32"/>
      <c r="Q38" s="32"/>
      <c r="R38" s="33"/>
      <c r="S38" s="33"/>
      <c r="T38" s="33"/>
      <c r="U38" s="33"/>
    </row>
    <row r="39" spans="1:21" s="14" customFormat="1" x14ac:dyDescent="0.25">
      <c r="A39" s="34"/>
      <c r="B39" s="11"/>
      <c r="C39" s="11"/>
      <c r="K39" s="32"/>
      <c r="O39" s="32"/>
      <c r="P39" s="32"/>
      <c r="Q39" s="32"/>
      <c r="R39" s="33"/>
      <c r="S39" s="33"/>
      <c r="T39" s="33"/>
      <c r="U39" s="33"/>
    </row>
    <row r="40" spans="1:21" s="14" customFormat="1" x14ac:dyDescent="0.25">
      <c r="A40" s="34"/>
      <c r="B40" s="11"/>
      <c r="C40" s="25"/>
      <c r="K40" s="32"/>
      <c r="O40" s="32"/>
      <c r="P40" s="32"/>
      <c r="Q40" s="32"/>
      <c r="R40" s="33"/>
      <c r="S40" s="33"/>
      <c r="T40" s="33"/>
      <c r="U40" s="33"/>
    </row>
    <row r="41" spans="1:21" s="14" customFormat="1" x14ac:dyDescent="0.25">
      <c r="A41" s="34"/>
      <c r="B41" s="11"/>
      <c r="C41" s="11"/>
      <c r="K41" s="32"/>
      <c r="O41" s="32"/>
      <c r="P41" s="32"/>
      <c r="Q41" s="32"/>
      <c r="R41" s="33"/>
      <c r="S41" s="33"/>
      <c r="T41" s="33"/>
      <c r="U41" s="33"/>
    </row>
    <row r="42" spans="1:21" s="14" customFormat="1" x14ac:dyDescent="0.25">
      <c r="A42" s="34"/>
      <c r="B42" s="11"/>
      <c r="C42" s="27"/>
      <c r="K42" s="32"/>
      <c r="O42" s="32"/>
      <c r="P42" s="32"/>
      <c r="Q42" s="32"/>
      <c r="R42" s="33"/>
      <c r="S42" s="33"/>
      <c r="T42" s="33"/>
      <c r="U42" s="33"/>
    </row>
    <row r="43" spans="1:21" s="14" customFormat="1" x14ac:dyDescent="0.25">
      <c r="A43" s="34"/>
      <c r="B43" s="11"/>
      <c r="C43" s="28"/>
      <c r="K43" s="32"/>
      <c r="O43" s="32"/>
      <c r="P43" s="32"/>
      <c r="Q43" s="32"/>
      <c r="R43" s="33"/>
      <c r="S43" s="33"/>
      <c r="T43" s="33"/>
      <c r="U43" s="33"/>
    </row>
    <row r="44" spans="1:21" s="14" customFormat="1" x14ac:dyDescent="0.25">
      <c r="A44" s="34"/>
      <c r="B44" s="18" t="s">
        <v>15</v>
      </c>
      <c r="C44" s="18"/>
      <c r="K44" s="32"/>
      <c r="O44" s="32"/>
      <c r="P44" s="32"/>
      <c r="Q44" s="32"/>
      <c r="R44" s="33"/>
      <c r="S44" s="33"/>
      <c r="T44" s="33"/>
      <c r="U44" s="33"/>
    </row>
    <row r="45" spans="1:21" s="14" customFormat="1" x14ac:dyDescent="0.25">
      <c r="A45" s="34"/>
      <c r="B45" s="11"/>
      <c r="C45" s="11"/>
      <c r="K45" s="32"/>
      <c r="O45" s="32"/>
      <c r="P45" s="32"/>
      <c r="Q45" s="32"/>
      <c r="R45" s="33"/>
      <c r="S45" s="33"/>
      <c r="T45" s="33"/>
      <c r="U45" s="33"/>
    </row>
    <row r="46" spans="1:21" s="14" customFormat="1" x14ac:dyDescent="0.25">
      <c r="A46" s="34"/>
      <c r="B46" s="11"/>
      <c r="C46" s="25"/>
      <c r="K46" s="32"/>
      <c r="O46" s="32"/>
      <c r="P46" s="32"/>
      <c r="Q46" s="32"/>
      <c r="R46" s="33"/>
      <c r="S46" s="33"/>
      <c r="T46" s="33"/>
      <c r="U46" s="33"/>
    </row>
    <row r="47" spans="1:21" s="14" customFormat="1" x14ac:dyDescent="0.25">
      <c r="A47" s="34"/>
      <c r="B47" s="11"/>
      <c r="C47" s="11"/>
      <c r="K47" s="32"/>
      <c r="O47" s="32"/>
      <c r="P47" s="32"/>
      <c r="Q47" s="32"/>
      <c r="R47" s="33"/>
      <c r="S47" s="33"/>
      <c r="T47" s="33"/>
      <c r="U47" s="33"/>
    </row>
    <row r="48" spans="1:21" s="14" customFormat="1" x14ac:dyDescent="0.25">
      <c r="A48" s="34"/>
      <c r="B48" s="11"/>
      <c r="C48" s="27"/>
      <c r="K48" s="32"/>
      <c r="O48" s="32"/>
      <c r="P48" s="32"/>
      <c r="Q48" s="32"/>
      <c r="R48" s="33"/>
      <c r="S48" s="33"/>
      <c r="T48" s="33"/>
      <c r="U48" s="33"/>
    </row>
    <row r="49" spans="1:21" x14ac:dyDescent="0.25">
      <c r="B49" s="11"/>
      <c r="C49" s="11"/>
    </row>
    <row r="50" spans="1:21" x14ac:dyDescent="0.25">
      <c r="B50" s="18" t="s">
        <v>21</v>
      </c>
      <c r="C50" s="18"/>
    </row>
    <row r="51" spans="1:21" x14ac:dyDescent="0.25">
      <c r="B51" s="11"/>
      <c r="C51" s="11"/>
    </row>
    <row r="52" spans="1:21" x14ac:dyDescent="0.25">
      <c r="B52" s="11"/>
      <c r="C52" s="25"/>
    </row>
    <row r="53" spans="1:21" x14ac:dyDescent="0.25">
      <c r="B53" s="11"/>
      <c r="C53" s="11"/>
    </row>
    <row r="54" spans="1:21" x14ac:dyDescent="0.25">
      <c r="B54" s="11"/>
      <c r="C54" s="25"/>
    </row>
    <row r="55" spans="1:21" x14ac:dyDescent="0.25">
      <c r="B55" s="11"/>
      <c r="C55" s="28"/>
    </row>
    <row r="57" spans="1:21" ht="16.5" hidden="1" thickBot="1" x14ac:dyDescent="0.3">
      <c r="A57" s="31"/>
      <c r="B57" s="16" t="s">
        <v>22</v>
      </c>
      <c r="K57" s="36"/>
      <c r="P57" s="14"/>
      <c r="Q57" s="14"/>
      <c r="R57" s="14"/>
      <c r="S57" s="14"/>
      <c r="T57" s="14"/>
      <c r="U57" s="14"/>
    </row>
    <row r="58" spans="1:21" ht="15.75" hidden="1" x14ac:dyDescent="0.25">
      <c r="A58" s="31"/>
      <c r="F58" s="35" t="s">
        <v>13</v>
      </c>
      <c r="G58" s="35" t="s">
        <v>14</v>
      </c>
      <c r="H58" s="35" t="s">
        <v>15</v>
      </c>
      <c r="I58" s="35" t="s">
        <v>16</v>
      </c>
      <c r="L58" s="35" t="s">
        <v>4</v>
      </c>
      <c r="M58" s="35" t="s">
        <v>5</v>
      </c>
      <c r="N58" s="35" t="s">
        <v>9</v>
      </c>
      <c r="P58" s="35" t="s">
        <v>4</v>
      </c>
      <c r="Q58" s="1" t="s">
        <v>13</v>
      </c>
      <c r="R58" s="1" t="s">
        <v>14</v>
      </c>
      <c r="S58" s="1" t="s">
        <v>15</v>
      </c>
      <c r="T58" s="1" t="s">
        <v>16</v>
      </c>
    </row>
    <row r="59" spans="1:21" ht="15.75" hidden="1" x14ac:dyDescent="0.25">
      <c r="B59" s="18" t="s">
        <v>23</v>
      </c>
      <c r="C59" s="18"/>
      <c r="E59" s="11" t="s">
        <v>30</v>
      </c>
      <c r="F59" s="11">
        <f>C68</f>
        <v>110000</v>
      </c>
      <c r="G59" s="11">
        <f>C72</f>
        <v>62300</v>
      </c>
      <c r="H59" s="11">
        <f>C76</f>
        <v>60900</v>
      </c>
      <c r="I59" s="11">
        <f>C82</f>
        <v>4300</v>
      </c>
      <c r="K59" s="36" t="s">
        <v>13</v>
      </c>
      <c r="L59" s="4" t="s">
        <v>17</v>
      </c>
      <c r="M59" s="3">
        <f>F59</f>
        <v>110000</v>
      </c>
      <c r="N59" s="3"/>
      <c r="P59" s="37" t="s">
        <v>0</v>
      </c>
      <c r="Q59" s="6">
        <v>50000</v>
      </c>
      <c r="R59" s="6">
        <f>+Q59+100000</f>
        <v>150000</v>
      </c>
      <c r="S59" s="6">
        <f>+R59+100000</f>
        <v>250000</v>
      </c>
      <c r="T59" s="6">
        <f>+S59+100000</f>
        <v>350000</v>
      </c>
    </row>
    <row r="60" spans="1:21" ht="15.75" hidden="1" x14ac:dyDescent="0.25">
      <c r="B60" s="11" t="s">
        <v>11</v>
      </c>
      <c r="C60" s="11">
        <v>257500</v>
      </c>
      <c r="E60" s="17" t="s">
        <v>18</v>
      </c>
      <c r="F60" s="18"/>
      <c r="G60" s="18"/>
      <c r="H60" s="18"/>
      <c r="I60" s="18"/>
      <c r="K60" s="36"/>
      <c r="L60" s="4" t="str">
        <f>+L29</f>
        <v>Acc. Depre - Equip.</v>
      </c>
      <c r="M60" s="3"/>
      <c r="N60" s="3">
        <f>-M59</f>
        <v>-110000</v>
      </c>
      <c r="P60" s="38" t="s">
        <v>1</v>
      </c>
      <c r="Q60" s="6">
        <v>30000</v>
      </c>
      <c r="R60" s="6">
        <f t="shared" ref="R60:T61" si="5">+Q60</f>
        <v>30000</v>
      </c>
      <c r="S60" s="6">
        <f t="shared" si="5"/>
        <v>30000</v>
      </c>
      <c r="T60" s="6">
        <f t="shared" si="5"/>
        <v>30000</v>
      </c>
    </row>
    <row r="61" spans="1:21" ht="15.75" hidden="1" x14ac:dyDescent="0.25">
      <c r="B61" s="11" t="s">
        <v>50</v>
      </c>
      <c r="C61" s="25">
        <v>20000</v>
      </c>
      <c r="E61" s="19" t="s">
        <v>11</v>
      </c>
      <c r="F61" s="11">
        <f>C60</f>
        <v>257500</v>
      </c>
      <c r="G61" s="11">
        <f>F61</f>
        <v>257500</v>
      </c>
      <c r="H61" s="11">
        <f>G61</f>
        <v>257500</v>
      </c>
      <c r="I61" s="11">
        <f>H61</f>
        <v>257500</v>
      </c>
      <c r="K61" s="36"/>
      <c r="L61" s="4"/>
      <c r="M61" s="3"/>
      <c r="N61" s="3"/>
      <c r="P61" s="39" t="s">
        <v>2</v>
      </c>
      <c r="Q61" s="6">
        <f>+C60</f>
        <v>257500</v>
      </c>
      <c r="R61" s="6">
        <f t="shared" si="5"/>
        <v>257500</v>
      </c>
      <c r="S61" s="6">
        <f t="shared" si="5"/>
        <v>257500</v>
      </c>
      <c r="T61" s="6">
        <f t="shared" si="5"/>
        <v>257500</v>
      </c>
    </row>
    <row r="62" spans="1:21" ht="15.75" hidden="1" x14ac:dyDescent="0.25">
      <c r="B62" s="11" t="s">
        <v>25</v>
      </c>
      <c r="C62" s="11">
        <f>C60-C61</f>
        <v>237500</v>
      </c>
      <c r="E62" s="19" t="s">
        <v>31</v>
      </c>
      <c r="F62" s="11">
        <f>F59</f>
        <v>110000</v>
      </c>
      <c r="G62" s="11">
        <f>F62+G59</f>
        <v>172300</v>
      </c>
      <c r="H62" s="11">
        <f>G62+H59</f>
        <v>233200</v>
      </c>
      <c r="I62" s="11">
        <f>H62+I59</f>
        <v>237500</v>
      </c>
      <c r="K62" s="36" t="s">
        <v>14</v>
      </c>
      <c r="L62" s="4" t="s">
        <v>17</v>
      </c>
      <c r="M62" s="3">
        <f>G59</f>
        <v>62300</v>
      </c>
      <c r="N62" s="3"/>
      <c r="P62" s="39" t="str">
        <f>+P22</f>
        <v>Acc. Depre - Equip.</v>
      </c>
      <c r="Q62" s="6">
        <f>+N60</f>
        <v>-110000</v>
      </c>
      <c r="R62" s="6">
        <f>+Q62+N63</f>
        <v>-172300</v>
      </c>
      <c r="S62" s="6">
        <f>+R62+N66</f>
        <v>-233200</v>
      </c>
      <c r="T62" s="6">
        <f>+S62+N69</f>
        <v>-237500</v>
      </c>
      <c r="U62" s="14"/>
    </row>
    <row r="63" spans="1:21" ht="15.75" hidden="1" x14ac:dyDescent="0.25">
      <c r="B63" s="11" t="s">
        <v>51</v>
      </c>
      <c r="C63" s="25">
        <v>475000</v>
      </c>
      <c r="E63" s="20" t="s">
        <v>32</v>
      </c>
      <c r="F63" s="11">
        <f>F61-F62</f>
        <v>147500</v>
      </c>
      <c r="G63" s="11">
        <f>G61-G62</f>
        <v>85200</v>
      </c>
      <c r="H63" s="11">
        <f>H61-H62</f>
        <v>24300</v>
      </c>
      <c r="I63" s="11">
        <f>I61-I62</f>
        <v>20000</v>
      </c>
      <c r="K63" s="36"/>
      <c r="L63" s="4" t="str">
        <f>+L60</f>
        <v>Acc. Depre - Equip.</v>
      </c>
      <c r="M63" s="3"/>
      <c r="N63" s="3">
        <f>-M62</f>
        <v>-62300</v>
      </c>
      <c r="P63" s="38" t="s">
        <v>3</v>
      </c>
      <c r="Q63" s="7">
        <v>-10000</v>
      </c>
      <c r="R63" s="7">
        <f t="shared" ref="R63:T63" si="6">+Q63</f>
        <v>-10000</v>
      </c>
      <c r="S63" s="7">
        <f t="shared" si="6"/>
        <v>-10000</v>
      </c>
      <c r="T63" s="7">
        <f t="shared" si="6"/>
        <v>-10000</v>
      </c>
      <c r="U63" s="14"/>
    </row>
    <row r="64" spans="1:21" ht="15.75" hidden="1" x14ac:dyDescent="0.25">
      <c r="B64" s="11" t="s">
        <v>38</v>
      </c>
      <c r="C64" s="24">
        <f>C62/C63</f>
        <v>0.5</v>
      </c>
      <c r="K64" s="36"/>
      <c r="L64" s="4"/>
      <c r="M64" s="3"/>
      <c r="N64" s="3"/>
      <c r="P64" s="40" t="s">
        <v>7</v>
      </c>
      <c r="Q64" s="8">
        <v>-227500</v>
      </c>
      <c r="R64" s="8">
        <f>SUM(Q64:Q66)</f>
        <v>-217500</v>
      </c>
      <c r="S64" s="8">
        <f>SUM(R64:R66)</f>
        <v>-255200</v>
      </c>
      <c r="T64" s="8">
        <f>SUM(S64:S66)</f>
        <v>-294300</v>
      </c>
      <c r="U64" s="14"/>
    </row>
    <row r="65" spans="1:21" ht="15.75" hidden="1" x14ac:dyDescent="0.25">
      <c r="B65" s="18" t="s">
        <v>13</v>
      </c>
      <c r="C65" s="18"/>
      <c r="K65" s="36" t="s">
        <v>15</v>
      </c>
      <c r="L65" s="4" t="s">
        <v>17</v>
      </c>
      <c r="M65" s="3">
        <f>H59</f>
        <v>60900</v>
      </c>
      <c r="N65" s="3"/>
      <c r="P65" s="38" t="s">
        <v>8</v>
      </c>
      <c r="Q65" s="9">
        <v>-100000</v>
      </c>
      <c r="R65" s="9">
        <f t="shared" ref="R65:T65" si="7">+Q65</f>
        <v>-100000</v>
      </c>
      <c r="S65" s="9">
        <f t="shared" si="7"/>
        <v>-100000</v>
      </c>
      <c r="T65" s="9">
        <f t="shared" si="7"/>
        <v>-100000</v>
      </c>
      <c r="U65" s="14"/>
    </row>
    <row r="66" spans="1:21" ht="15.75" hidden="1" x14ac:dyDescent="0.25">
      <c r="B66" s="11" t="s">
        <v>39</v>
      </c>
      <c r="C66" s="11">
        <v>220000</v>
      </c>
      <c r="K66" s="36"/>
      <c r="L66" s="4" t="str">
        <f>+L63</f>
        <v>Acc. Depre - Equip.</v>
      </c>
      <c r="M66" s="3"/>
      <c r="N66" s="3">
        <f>-M65</f>
        <v>-60900</v>
      </c>
      <c r="P66" s="39" t="s">
        <v>17</v>
      </c>
      <c r="Q66" s="9">
        <f>M59</f>
        <v>110000</v>
      </c>
      <c r="R66" s="9">
        <f>M62</f>
        <v>62300</v>
      </c>
      <c r="S66" s="9">
        <f>M65</f>
        <v>60900</v>
      </c>
      <c r="T66" s="9">
        <f>+M68</f>
        <v>4300</v>
      </c>
      <c r="U66" s="14"/>
    </row>
    <row r="67" spans="1:21" ht="16.5" hidden="1" thickBot="1" x14ac:dyDescent="0.3">
      <c r="B67" s="11" t="s">
        <v>52</v>
      </c>
      <c r="C67" s="29">
        <f>C64</f>
        <v>0.5</v>
      </c>
      <c r="K67" s="36"/>
      <c r="L67" s="4"/>
      <c r="M67" s="3"/>
      <c r="N67" s="3"/>
      <c r="P67" s="21" t="s">
        <v>10</v>
      </c>
      <c r="Q67" s="5">
        <f>SUM(Q59:Q66)</f>
        <v>0</v>
      </c>
      <c r="R67" s="5">
        <f>SUM(R59:R66)</f>
        <v>0</v>
      </c>
      <c r="S67" s="5">
        <f>SUM(S59:S66)</f>
        <v>0</v>
      </c>
      <c r="T67" s="5">
        <f>SUM(T59:T66)</f>
        <v>0</v>
      </c>
      <c r="U67" s="14"/>
    </row>
    <row r="68" spans="1:21" ht="15.75" hidden="1" x14ac:dyDescent="0.25">
      <c r="B68" s="11" t="s">
        <v>43</v>
      </c>
      <c r="C68" s="28">
        <f>C66*C67</f>
        <v>110000</v>
      </c>
      <c r="K68" s="36" t="s">
        <v>16</v>
      </c>
      <c r="L68" s="4" t="s">
        <v>17</v>
      </c>
      <c r="M68" s="3">
        <f>I59</f>
        <v>4300</v>
      </c>
      <c r="N68" s="3"/>
      <c r="P68" s="10" t="s">
        <v>6</v>
      </c>
      <c r="Q68" s="2">
        <f>SUM(Q65:Q66)</f>
        <v>10000</v>
      </c>
      <c r="R68" s="2">
        <f>SUM(R65:R66)</f>
        <v>-37700</v>
      </c>
      <c r="S68" s="2">
        <f>SUM(S65:S66)</f>
        <v>-39100</v>
      </c>
      <c r="T68" s="2">
        <f>SUM(T65:T66)</f>
        <v>-95700</v>
      </c>
      <c r="U68" s="14"/>
    </row>
    <row r="69" spans="1:21" ht="15.75" hidden="1" x14ac:dyDescent="0.25">
      <c r="B69" s="18" t="s">
        <v>14</v>
      </c>
      <c r="C69" s="18"/>
      <c r="K69" s="36"/>
      <c r="L69" s="4" t="str">
        <f>+L66</f>
        <v>Acc. Depre - Equip.</v>
      </c>
      <c r="M69" s="3"/>
      <c r="N69" s="3">
        <f>-M68</f>
        <v>-4300</v>
      </c>
      <c r="O69" s="36"/>
      <c r="P69" s="33"/>
      <c r="Q69" s="14"/>
      <c r="R69" s="14"/>
      <c r="S69" s="14"/>
      <c r="T69" s="14"/>
      <c r="U69" s="14"/>
    </row>
    <row r="70" spans="1:21" hidden="1" x14ac:dyDescent="0.25">
      <c r="B70" s="11" t="s">
        <v>40</v>
      </c>
      <c r="C70" s="11">
        <v>124600</v>
      </c>
      <c r="T70" s="14"/>
      <c r="U70" s="14"/>
    </row>
    <row r="71" spans="1:21" hidden="1" x14ac:dyDescent="0.25">
      <c r="B71" s="11" t="str">
        <f>+B67</f>
        <v>(*) depreciation per unit</v>
      </c>
      <c r="C71" s="29">
        <f>C64</f>
        <v>0.5</v>
      </c>
      <c r="T71" s="14"/>
      <c r="U71" s="14"/>
    </row>
    <row r="72" spans="1:21" hidden="1" x14ac:dyDescent="0.25">
      <c r="B72" s="11" t="s">
        <v>44</v>
      </c>
      <c r="C72" s="28">
        <f>C70*C71</f>
        <v>62300</v>
      </c>
    </row>
    <row r="73" spans="1:21" hidden="1" x14ac:dyDescent="0.25">
      <c r="B73" s="18" t="s">
        <v>15</v>
      </c>
      <c r="C73" s="18"/>
    </row>
    <row r="74" spans="1:21" hidden="1" x14ac:dyDescent="0.25">
      <c r="B74" s="11" t="s">
        <v>41</v>
      </c>
      <c r="C74" s="11">
        <v>121800</v>
      </c>
    </row>
    <row r="75" spans="1:21" hidden="1" x14ac:dyDescent="0.25">
      <c r="B75" s="11" t="str">
        <f>+B71</f>
        <v>(*) depreciation per unit</v>
      </c>
      <c r="C75" s="29">
        <f>C64</f>
        <v>0.5</v>
      </c>
    </row>
    <row r="76" spans="1:21" hidden="1" x14ac:dyDescent="0.25">
      <c r="B76" s="11" t="s">
        <v>42</v>
      </c>
      <c r="C76" s="28">
        <f>C74*C75</f>
        <v>60900</v>
      </c>
    </row>
    <row r="77" spans="1:21" hidden="1" x14ac:dyDescent="0.25">
      <c r="B77" s="18" t="s">
        <v>24</v>
      </c>
      <c r="C77" s="18"/>
    </row>
    <row r="78" spans="1:21" hidden="1" x14ac:dyDescent="0.25">
      <c r="B78" s="11" t="s">
        <v>11</v>
      </c>
      <c r="C78" s="11">
        <v>257500</v>
      </c>
    </row>
    <row r="79" spans="1:21" hidden="1" x14ac:dyDescent="0.25">
      <c r="B79" s="11" t="str">
        <f>+B61</f>
        <v>(less) salvage value</v>
      </c>
      <c r="C79" s="25">
        <v>20000</v>
      </c>
    </row>
    <row r="80" spans="1:21" s="14" customFormat="1" hidden="1" x14ac:dyDescent="0.25">
      <c r="A80" s="12"/>
      <c r="B80" s="11" t="str">
        <f>+B62</f>
        <v>Amount to be depreciated</v>
      </c>
      <c r="C80" s="11">
        <f>C78-C79</f>
        <v>237500</v>
      </c>
      <c r="K80" s="32"/>
      <c r="O80" s="32"/>
      <c r="P80" s="32"/>
      <c r="Q80" s="32"/>
      <c r="R80" s="33"/>
      <c r="S80" s="33"/>
      <c r="T80" s="33"/>
      <c r="U80" s="33"/>
    </row>
    <row r="81" spans="1:21" s="14" customFormat="1" hidden="1" x14ac:dyDescent="0.25">
      <c r="A81" s="12"/>
      <c r="B81" s="11" t="s">
        <v>54</v>
      </c>
      <c r="C81" s="25">
        <f>C68+C72+C76</f>
        <v>233200</v>
      </c>
      <c r="K81" s="32"/>
      <c r="O81" s="32"/>
      <c r="P81" s="32"/>
      <c r="Q81" s="32"/>
      <c r="R81" s="33"/>
      <c r="S81" s="33"/>
      <c r="T81" s="33"/>
      <c r="U81" s="33"/>
    </row>
    <row r="82" spans="1:21" s="14" customFormat="1" hidden="1" x14ac:dyDescent="0.25">
      <c r="A82" s="12"/>
      <c r="B82" s="11" t="s">
        <v>53</v>
      </c>
      <c r="C82" s="28">
        <f>C80-C81</f>
        <v>4300</v>
      </c>
      <c r="K82" s="32"/>
      <c r="O82" s="32"/>
      <c r="P82" s="32"/>
      <c r="Q82" s="32"/>
      <c r="R82" s="33"/>
      <c r="S82" s="33"/>
      <c r="T82" s="33"/>
      <c r="U82" s="33"/>
    </row>
    <row r="83" spans="1:21" s="14" customFormat="1" hidden="1" x14ac:dyDescent="0.25">
      <c r="A83" s="12"/>
      <c r="B83" s="11"/>
      <c r="C83" s="11"/>
      <c r="K83" s="32"/>
      <c r="O83" s="32"/>
      <c r="P83" s="32"/>
      <c r="Q83" s="32"/>
      <c r="R83" s="33"/>
      <c r="S83" s="33"/>
      <c r="T83" s="33"/>
      <c r="U83" s="33"/>
    </row>
  </sheetData>
  <conditionalFormatting sqref="Q13:T13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Q27:T27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Q67:T67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2019-03-20T05:51:09Z</dcterms:modified>
</cp:coreProperties>
</file>