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P Sub Ledg Problem" sheetId="101" state="hidden" r:id="rId1"/>
    <sheet name="Example" sheetId="154" r:id="rId2"/>
    <sheet name="Practice" sheetId="155" r:id="rId3"/>
  </sheets>
  <calcPr calcId="152511"/>
</workbook>
</file>

<file path=xl/calcChain.xml><?xml version="1.0" encoding="utf-8"?>
<calcChain xmlns="http://schemas.openxmlformats.org/spreadsheetml/2006/main">
  <c r="H52" i="154" l="1"/>
  <c r="H44" i="154"/>
  <c r="H45" i="154"/>
  <c r="G73" i="155" l="1"/>
  <c r="G72" i="155"/>
  <c r="I71" i="155"/>
  <c r="I70" i="155"/>
  <c r="I69" i="155"/>
  <c r="I68" i="155"/>
  <c r="I67" i="155"/>
  <c r="I66" i="155"/>
  <c r="I65" i="155"/>
  <c r="H58" i="155" s="1"/>
  <c r="I63" i="155"/>
  <c r="I62" i="155"/>
  <c r="I64" i="155"/>
  <c r="H72" i="155"/>
  <c r="G54" i="155"/>
  <c r="G53" i="155"/>
  <c r="I52" i="155"/>
  <c r="I50" i="155"/>
  <c r="I49" i="155"/>
  <c r="I48" i="155"/>
  <c r="I47" i="155"/>
  <c r="I46" i="155"/>
  <c r="I43" i="155"/>
  <c r="I42" i="155"/>
  <c r="H39" i="155"/>
  <c r="G35" i="155"/>
  <c r="G34" i="155"/>
  <c r="I32" i="155"/>
  <c r="I31" i="155"/>
  <c r="I30" i="155"/>
  <c r="I29" i="155"/>
  <c r="I28" i="155"/>
  <c r="I27" i="155"/>
  <c r="H20" i="155" s="1"/>
  <c r="I26" i="155"/>
  <c r="I25" i="155"/>
  <c r="I24" i="155"/>
  <c r="H16" i="155"/>
  <c r="G16" i="155"/>
  <c r="G15" i="155"/>
  <c r="I14" i="155"/>
  <c r="I13" i="155"/>
  <c r="I12" i="155"/>
  <c r="I11" i="155"/>
  <c r="I10" i="155"/>
  <c r="I9" i="155"/>
  <c r="H2" i="155" s="1"/>
  <c r="H15" i="155"/>
  <c r="I6" i="155"/>
  <c r="I5" i="155"/>
  <c r="I8" i="155"/>
  <c r="J2" i="155" l="1"/>
  <c r="H3" i="155" s="1"/>
  <c r="I16" i="155"/>
  <c r="H34" i="155"/>
  <c r="I45" i="155"/>
  <c r="I73" i="155"/>
  <c r="I33" i="155"/>
  <c r="I35" i="155" s="1"/>
  <c r="H35" i="155"/>
  <c r="H53" i="155"/>
  <c r="J58" i="155"/>
  <c r="H59" i="155" s="1"/>
  <c r="I7" i="155"/>
  <c r="I23" i="155"/>
  <c r="I61" i="155"/>
  <c r="H73" i="155"/>
  <c r="I44" i="155"/>
  <c r="G73" i="154"/>
  <c r="H63" i="154"/>
  <c r="I63" i="154" s="1"/>
  <c r="H61" i="154"/>
  <c r="D67" i="154"/>
  <c r="H71" i="154" s="1"/>
  <c r="I71" i="154" s="1"/>
  <c r="H70" i="154"/>
  <c r="H73" i="154" s="1"/>
  <c r="D62" i="154"/>
  <c r="H64" i="154" s="1"/>
  <c r="C47" i="154"/>
  <c r="H54" i="154"/>
  <c r="G54" i="154"/>
  <c r="I54" i="154"/>
  <c r="H51" i="154"/>
  <c r="D43" i="154"/>
  <c r="C42" i="154"/>
  <c r="P46" i="154"/>
  <c r="P44" i="154"/>
  <c r="G35" i="154"/>
  <c r="H25" i="154"/>
  <c r="I25" i="154" s="1"/>
  <c r="H26" i="154"/>
  <c r="I26" i="154" s="1"/>
  <c r="H23" i="154"/>
  <c r="D26" i="154"/>
  <c r="H33" i="154" s="1"/>
  <c r="H7" i="154"/>
  <c r="H15" i="154" s="1"/>
  <c r="H8" i="154"/>
  <c r="I8" i="154" s="1"/>
  <c r="C5" i="154"/>
  <c r="G72" i="154"/>
  <c r="I69" i="154"/>
  <c r="I68" i="154"/>
  <c r="I67" i="154"/>
  <c r="I66" i="154"/>
  <c r="I65" i="154"/>
  <c r="H58" i="154" s="1"/>
  <c r="I62" i="154"/>
  <c r="G53" i="154"/>
  <c r="I52" i="154"/>
  <c r="I50" i="154"/>
  <c r="I49" i="154"/>
  <c r="I48" i="154"/>
  <c r="I47" i="154"/>
  <c r="I46" i="154"/>
  <c r="H39" i="154" s="1"/>
  <c r="I44" i="154"/>
  <c r="I43" i="154"/>
  <c r="I42" i="154"/>
  <c r="G34" i="154"/>
  <c r="I32" i="154"/>
  <c r="I31" i="154"/>
  <c r="I30" i="154"/>
  <c r="I29" i="154"/>
  <c r="I28" i="154"/>
  <c r="I27" i="154"/>
  <c r="H20" i="154" s="1"/>
  <c r="I24" i="154"/>
  <c r="H16" i="154"/>
  <c r="G16" i="154"/>
  <c r="G15" i="154"/>
  <c r="I14" i="154"/>
  <c r="I13" i="154"/>
  <c r="I12" i="154"/>
  <c r="I11" i="154"/>
  <c r="I10" i="154"/>
  <c r="J2" i="154" s="1"/>
  <c r="I9" i="154"/>
  <c r="H2" i="154" s="1"/>
  <c r="I7" i="154"/>
  <c r="I6" i="154"/>
  <c r="I5" i="154"/>
  <c r="I33" i="154" l="1"/>
  <c r="I35" i="154" s="1"/>
  <c r="H35" i="154"/>
  <c r="I16" i="154"/>
  <c r="H3" i="154"/>
  <c r="I72" i="155"/>
  <c r="F58" i="155"/>
  <c r="I34" i="155"/>
  <c r="F20" i="155"/>
  <c r="I51" i="155"/>
  <c r="H54" i="155"/>
  <c r="I53" i="155"/>
  <c r="F2" i="155"/>
  <c r="I15" i="155"/>
  <c r="F39" i="155"/>
  <c r="J20" i="155"/>
  <c r="H21" i="155" s="1"/>
  <c r="I15" i="154"/>
  <c r="H34" i="154"/>
  <c r="H72" i="154"/>
  <c r="I64" i="154"/>
  <c r="F2" i="154"/>
  <c r="I23" i="154"/>
  <c r="I34" i="154" s="1"/>
  <c r="I61" i="154"/>
  <c r="J20" i="154" l="1"/>
  <c r="H21" i="154" s="1"/>
  <c r="J39" i="155"/>
  <c r="H40" i="155" s="1"/>
  <c r="I54" i="155"/>
  <c r="F58" i="154"/>
  <c r="F20" i="154"/>
  <c r="I51" i="154"/>
  <c r="I70" i="154"/>
  <c r="I73" i="154" s="1"/>
  <c r="I45" i="154"/>
  <c r="I53" i="154" s="1"/>
  <c r="H53" i="154"/>
  <c r="J58" i="154" l="1"/>
  <c r="H59" i="154" s="1"/>
  <c r="J39" i="154"/>
  <c r="H40" i="154" s="1"/>
  <c r="F39" i="154"/>
  <c r="I72" i="154"/>
</calcChain>
</file>

<file path=xl/sharedStrings.xml><?xml version="1.0" encoding="utf-8"?>
<sst xmlns="http://schemas.openxmlformats.org/spreadsheetml/2006/main" count="243" uniqueCount="33">
  <si>
    <t>Cash</t>
  </si>
  <si>
    <t>Accounts Receivable</t>
  </si>
  <si>
    <t>Equipment</t>
  </si>
  <si>
    <t>Accounts Payable</t>
  </si>
  <si>
    <t>Accounts</t>
  </si>
  <si>
    <t>Debit</t>
  </si>
  <si>
    <t>Entries</t>
  </si>
  <si>
    <t>Supplies Expense</t>
  </si>
  <si>
    <t>Wages Expense</t>
  </si>
  <si>
    <t xml:space="preserve">Depreciation Expense </t>
  </si>
  <si>
    <t>Net Income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</si>
  <si>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</si>
  <si>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</si>
  <si>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</si>
  <si>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</si>
  <si>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</si>
  <si>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</si>
  <si>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</si>
  <si>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</si>
  <si>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</si>
  <si>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Total Debits - Total (credits)</t>
  </si>
  <si>
    <t>Cost</t>
  </si>
  <si>
    <t>Journalize transaction and record to trial balance, subsidiary ledger, and general ledger</t>
  </si>
  <si>
    <t>Beginning Trial Bal</t>
  </si>
  <si>
    <t>Ending Trial Bal</t>
  </si>
  <si>
    <t>Gain loss on disposal</t>
  </si>
  <si>
    <t>No cash received. 5 year useful live. No salvage value. It is disposed of in the middle of year 5</t>
  </si>
  <si>
    <t>Years</t>
  </si>
  <si>
    <t>Depreciation per year</t>
  </si>
  <si>
    <t>Depreciation for half a yar</t>
  </si>
  <si>
    <t>$15,000 cash received. 5 year useful live. No salvage value. It is disposed of in the middle of year 5</t>
  </si>
  <si>
    <t>Useful life</t>
  </si>
  <si>
    <t>We are selling the quipment in the middle of year 5 so we are adjusting its depreciation.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</si>
</sst>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</cellStyleXfs>
  <cellXfs count="71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37" fontId="3" fillId="0" borderId="0" xfId="0" applyNumberFormat="1" applyFont="1"/>
    <xf numFmtId="37" fontId="0" fillId="0" borderId="0" xfId="0" applyNumberFormat="1" applyProtection="1"/>
    <xf numFmtId="0" fontId="0" fillId="0" borderId="0" xfId="0" applyProtection="1"/>
    <xf numFmtId="37" fontId="13" fillId="2" borderId="0" xfId="2" applyNumberFormat="1" applyFont="1" applyFill="1" applyProtection="1"/>
    <xf numFmtId="39" fontId="0" fillId="0" borderId="0" xfId="0" applyNumberFormat="1" applyProtection="1"/>
    <xf numFmtId="37" fontId="14" fillId="2" borderId="0" xfId="0" applyNumberFormat="1" applyFont="1" applyFill="1" applyProtection="1"/>
    <xf numFmtId="0" fontId="0" fillId="5" borderId="0" xfId="0" applyFill="1" applyProtection="1"/>
    <xf numFmtId="39" fontId="7" fillId="2" borderId="0" xfId="0" applyNumberFormat="1" applyFont="1" applyFill="1" applyAlignment="1" applyProtection="1">
      <alignment horizontal="center"/>
    </xf>
    <xf numFmtId="164" fontId="3" fillId="0" borderId="5" xfId="0" applyNumberFormat="1" applyFont="1" applyBorder="1" applyAlignment="1">
      <alignment vertical="top"/>
    </xf>
    <xf numFmtId="37" fontId="3" fillId="0" borderId="5" xfId="0" applyNumberFormat="1" applyFont="1" applyBorder="1" applyAlignment="1">
      <alignment vertical="top" wrapText="1"/>
    </xf>
    <xf numFmtId="37" fontId="3" fillId="0" borderId="5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37" fontId="3" fillId="0" borderId="10" xfId="0" applyNumberFormat="1" applyFont="1" applyBorder="1" applyAlignment="1">
      <alignment vertical="top" wrapText="1"/>
    </xf>
    <xf numFmtId="164" fontId="3" fillId="0" borderId="10" xfId="0" applyNumberFormat="1" applyFont="1" applyBorder="1" applyAlignment="1">
      <alignment vertical="top"/>
    </xf>
    <xf numFmtId="165" fontId="3" fillId="0" borderId="5" xfId="4" applyNumberFormat="1" applyFont="1" applyBorder="1"/>
    <xf numFmtId="164" fontId="3" fillId="0" borderId="5" xfId="0" applyNumberFormat="1" applyFont="1" applyBorder="1"/>
    <xf numFmtId="37" fontId="3" fillId="0" borderId="5" xfId="0" applyNumberFormat="1" applyFont="1" applyBorder="1" applyAlignment="1">
      <alignment horizontal="left" indent="1"/>
    </xf>
    <xf numFmtId="164" fontId="3" fillId="0" borderId="0" xfId="0" applyNumberFormat="1" applyFont="1"/>
    <xf numFmtId="165" fontId="3" fillId="0" borderId="0" xfId="4" applyNumberFormat="1" applyFont="1"/>
    <xf numFmtId="165" fontId="3" fillId="0" borderId="10" xfId="4" applyNumberFormat="1" applyFont="1" applyBorder="1"/>
    <xf numFmtId="37" fontId="4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Continuous" wrapText="1"/>
    </xf>
    <xf numFmtId="39" fontId="2" fillId="0" borderId="0" xfId="0" applyNumberFormat="1" applyFont="1" applyProtection="1"/>
    <xf numFmtId="37" fontId="18" fillId="11" borderId="2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/>
    </xf>
    <xf numFmtId="37" fontId="18" fillId="11" borderId="13" xfId="1" applyNumberFormat="1" applyFont="1" applyFill="1" applyBorder="1" applyAlignment="1" applyProtection="1">
      <alignment horizontal="center"/>
    </xf>
    <xf numFmtId="37" fontId="18" fillId="11" borderId="3" xfId="1" applyNumberFormat="1" applyFont="1" applyFill="1" applyBorder="1" applyAlignment="1" applyProtection="1">
      <alignment horizontal="center" wrapText="1"/>
    </xf>
    <xf numFmtId="37" fontId="18" fillId="11" borderId="4" xfId="1" applyNumberFormat="1" applyFont="1" applyFill="1" applyBorder="1" applyAlignment="1" applyProtection="1">
      <alignment horizontal="center" wrapText="1"/>
    </xf>
    <xf numFmtId="37" fontId="18" fillId="11" borderId="2" xfId="1" applyNumberFormat="1" applyFont="1" applyFill="1" applyBorder="1" applyAlignment="1" applyProtection="1">
      <alignment horizontal="center" wrapText="1"/>
    </xf>
    <xf numFmtId="37" fontId="10" fillId="3" borderId="10" xfId="0" applyNumberFormat="1" applyFont="1" applyFill="1" applyBorder="1" applyProtection="1">
      <protection locked="0"/>
    </xf>
    <xf numFmtId="37" fontId="10" fillId="3" borderId="5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17" fillId="8" borderId="5" xfId="6" applyNumberFormat="1" applyFont="1" applyBorder="1" applyAlignment="1" applyProtection="1">
      <alignment horizontal="left"/>
      <protection locked="0"/>
    </xf>
    <xf numFmtId="37" fontId="12" fillId="2" borderId="5" xfId="2" applyNumberFormat="1" applyFont="1" applyFill="1" applyBorder="1" applyProtection="1">
      <protection locked="0"/>
    </xf>
    <xf numFmtId="37" fontId="11" fillId="3" borderId="5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7" fillId="7" borderId="5" xfId="5" applyNumberFormat="1" applyFont="1" applyBorder="1" applyAlignment="1" applyProtection="1">
      <alignment horizontal="left"/>
      <protection locked="0"/>
    </xf>
    <xf numFmtId="37" fontId="9" fillId="2" borderId="5" xfId="2" applyNumberFormat="1" applyFont="1" applyFill="1" applyBorder="1" applyProtection="1">
      <protection locked="0"/>
    </xf>
    <xf numFmtId="0" fontId="17" fillId="4" borderId="5" xfId="2" applyFont="1" applyFill="1" applyBorder="1" applyProtection="1">
      <protection locked="0"/>
    </xf>
    <xf numFmtId="37" fontId="8" fillId="2" borderId="5" xfId="2" applyNumberFormat="1" applyFont="1" applyFill="1" applyBorder="1" applyProtection="1">
      <protection locked="0"/>
    </xf>
    <xf numFmtId="0" fontId="17" fillId="9" borderId="5" xfId="2" applyFont="1" applyFill="1" applyBorder="1" applyProtection="1">
      <protection locked="0"/>
    </xf>
    <xf numFmtId="37" fontId="13" fillId="2" borderId="5" xfId="2" applyNumberFormat="1" applyFont="1" applyFill="1" applyBorder="1" applyProtection="1">
      <protection locked="0"/>
    </xf>
    <xf numFmtId="0" fontId="15" fillId="0" borderId="0" xfId="2" applyFont="1" applyFill="1" applyProtection="1">
      <protection locked="0"/>
    </xf>
    <xf numFmtId="37" fontId="11" fillId="0" borderId="7" xfId="2" applyNumberFormat="1" applyFont="1" applyFill="1" applyBorder="1" applyProtection="1">
      <protection locked="0"/>
    </xf>
    <xf numFmtId="37" fontId="14" fillId="2" borderId="0" xfId="0" applyNumberFormat="1" applyFont="1" applyFill="1" applyProtection="1">
      <protection locked="0"/>
    </xf>
    <xf numFmtId="37" fontId="13" fillId="2" borderId="0" xfId="2" applyNumberFormat="1" applyFont="1" applyFill="1" applyProtection="1">
      <protection locked="0"/>
    </xf>
    <xf numFmtId="37" fontId="10" fillId="3" borderId="10" xfId="0" applyNumberFormat="1" applyFont="1" applyFill="1" applyBorder="1" applyAlignment="1" applyProtection="1">
      <alignment horizontal="left" indent="1"/>
      <protection locked="0"/>
    </xf>
    <xf numFmtId="0" fontId="17" fillId="9" borderId="0" xfId="2" applyFont="1" applyFill="1" applyBorder="1" applyProtection="1">
      <protection locked="0"/>
    </xf>
    <xf numFmtId="37" fontId="13" fillId="2" borderId="0" xfId="2" applyNumberFormat="1" applyFont="1" applyFill="1" applyBorder="1" applyProtection="1">
      <protection locked="0"/>
    </xf>
    <xf numFmtId="37" fontId="11" fillId="3" borderId="0" xfId="2" applyNumberFormat="1" applyFont="1" applyFill="1" applyBorder="1" applyProtection="1">
      <protection locked="0"/>
    </xf>
    <xf numFmtId="37" fontId="19" fillId="3" borderId="5" xfId="0" applyNumberFormat="1" applyFont="1" applyFill="1" applyBorder="1" applyProtection="1">
      <protection locked="0"/>
    </xf>
    <xf numFmtId="0" fontId="17" fillId="10" borderId="11" xfId="3" applyFont="1" applyFill="1" applyBorder="1" applyAlignment="1">
      <alignment horizontal="left" wrapText="1"/>
    </xf>
    <xf numFmtId="0" fontId="17" fillId="10" borderId="12" xfId="3" applyFont="1" applyFill="1" applyBorder="1" applyAlignment="1">
      <alignment horizontal="left" wrapText="1"/>
    </xf>
    <xf numFmtId="0" fontId="17" fillId="10" borderId="13" xfId="3" applyFont="1" applyFill="1" applyBorder="1" applyAlignment="1">
      <alignment horizontal="left" wrapText="1"/>
    </xf>
    <xf numFmtId="0" fontId="17" fillId="10" borderId="14" xfId="3" applyFont="1" applyFill="1" applyBorder="1" applyAlignment="1">
      <alignment horizontal="left" wrapText="1"/>
    </xf>
    <xf numFmtId="0" fontId="17" fillId="10" borderId="15" xfId="3" applyFont="1" applyFill="1" applyBorder="1" applyAlignment="1">
      <alignment horizontal="left" wrapText="1"/>
    </xf>
    <xf numFmtId="0" fontId="17" fillId="10" borderId="16" xfId="3" applyFont="1" applyFill="1" applyBorder="1" applyAlignment="1">
      <alignment horizontal="left" wrapText="1"/>
    </xf>
    <xf numFmtId="37" fontId="10" fillId="3" borderId="5" xfId="0" applyNumberFormat="1" applyFont="1" applyFill="1" applyBorder="1" applyAlignment="1" applyProtection="1">
      <alignment horizontal="left" indent="1"/>
      <protection locked="0"/>
    </xf>
    <xf numFmtId="37" fontId="10" fillId="3" borderId="6" xfId="0" applyNumberFormat="1" applyFont="1" applyFill="1" applyBorder="1" applyAlignment="1" applyProtection="1">
      <alignment horizontal="left"/>
      <protection locked="0"/>
    </xf>
    <xf numFmtId="37" fontId="10" fillId="3" borderId="8" xfId="0" applyNumberFormat="1" applyFont="1" applyFill="1" applyBorder="1" applyAlignment="1" applyProtection="1">
      <alignment horizontal="left"/>
      <protection locked="0"/>
    </xf>
    <xf numFmtId="37" fontId="10" fillId="3" borderId="9" xfId="0" applyNumberFormat="1" applyFont="1" applyFill="1" applyBorder="1" applyAlignment="1" applyProtection="1">
      <alignment horizontal="left"/>
      <protection locked="0"/>
    </xf>
    <xf numFmtId="37" fontId="10" fillId="3" borderId="5" xfId="0" applyNumberFormat="1" applyFont="1" applyFill="1" applyBorder="1" applyAlignment="1" applyProtection="1">
      <alignment horizontal="left"/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20" fillId="3" borderId="5" xfId="0" applyNumberFormat="1" applyFont="1" applyFill="1" applyBorder="1" applyProtection="1">
      <protection locked="0"/>
    </xf>
  </cellXfs>
  <cellStyles count="7">
    <cellStyle name="40% - Accent4" xfId="3" builtinId="43"/>
    <cellStyle name="Accent2" xfId="5" builtinId="33"/>
    <cellStyle name="Accent6" xfId="6" builtinId="49"/>
    <cellStyle name="Currency" xfId="4" builtinId="4"/>
    <cellStyle name="Heading 3" xfId="1" builtinId="18"/>
    <cellStyle name="Heading 4" xfId="2" builtinId="19"/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8</xdr:col>
      <xdr:colOff>561975</xdr:colOff>
      <xdr:row>7</xdr:row>
      <xdr:rowOff>16485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87D940-F6BD-437D-B8F3-8DF9D60C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924050"/>
          <a:ext cx="1724025" cy="77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39</xdr:row>
      <xdr:rowOff>196453</xdr:rowOff>
    </xdr:from>
    <xdr:to>
      <xdr:col>0</xdr:col>
      <xdr:colOff>1747838</xdr:colOff>
      <xdr:row>43</xdr:row>
      <xdr:rowOff>46435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C9EF3319-C32F-469F-9AAD-3D2724DC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8788003"/>
          <a:ext cx="1724025" cy="7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0</xdr:col>
      <xdr:colOff>1724025</xdr:colOff>
      <xdr:row>77</xdr:row>
      <xdr:rowOff>3664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B8733B2-C0FC-492A-9E89-26902ADD3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1724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39</xdr:row>
      <xdr:rowOff>196453</xdr:rowOff>
    </xdr:from>
    <xdr:to>
      <xdr:col>0</xdr:col>
      <xdr:colOff>1747838</xdr:colOff>
      <xdr:row>43</xdr:row>
      <xdr:rowOff>46435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346ADD0-5A8D-4801-893E-F1C873828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8788003"/>
          <a:ext cx="1724025" cy="7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4.5703125" style="20" bestFit="1" customWidth="1"/>
    <col min="2" max="2" width="25.7109375" style="3" customWidth="1"/>
    <col min="3" max="3" width="6.140625" style="21" bestFit="1" customWidth="1"/>
    <col min="4" max="4" width="2.42578125" style="1" customWidth="1"/>
    <col min="5" max="16384" width="8.7109375" style="1"/>
  </cols>
  <sheetData>
    <row r="1" spans="1:5" s="2" customFormat="1" ht="23.45" customHeight="1" x14ac:dyDescent="0.25">
      <c r="A1" s="56" t="s">
        <v>22</v>
      </c>
      <c r="B1" s="57"/>
      <c r="C1" s="58"/>
      <c r="D1" s="1"/>
      <c r="E1" s="1"/>
    </row>
    <row r="2" spans="1:5" s="2" customFormat="1" ht="23.45" customHeight="1" thickBot="1" x14ac:dyDescent="0.3">
      <c r="A2" s="59"/>
      <c r="B2" s="60"/>
      <c r="C2" s="61"/>
      <c r="D2" s="1"/>
      <c r="E2" s="1"/>
    </row>
    <row r="3" spans="1:5" ht="60" x14ac:dyDescent="0.25">
      <c r="A3" s="16"/>
      <c r="B3" s="15" t="s">
        <v>30</v>
      </c>
      <c r="C3" s="22"/>
    </row>
    <row r="4" spans="1:5" x14ac:dyDescent="0.25">
      <c r="A4" s="11"/>
      <c r="B4" s="12"/>
      <c r="C4" s="17"/>
    </row>
    <row r="5" spans="1:5" x14ac:dyDescent="0.25">
      <c r="A5" s="11"/>
      <c r="B5" s="12"/>
      <c r="C5" s="17"/>
    </row>
    <row r="6" spans="1:5" x14ac:dyDescent="0.25">
      <c r="A6" s="11"/>
      <c r="B6" s="12"/>
      <c r="C6" s="17"/>
    </row>
    <row r="7" spans="1:5" ht="60" x14ac:dyDescent="0.25">
      <c r="A7" s="11"/>
      <c r="B7" s="15" t="s">
        <v>26</v>
      </c>
      <c r="C7" s="17"/>
    </row>
    <row r="8" spans="1:5" x14ac:dyDescent="0.25">
      <c r="A8" s="11"/>
      <c r="B8" s="12"/>
      <c r="C8" s="17"/>
    </row>
    <row r="9" spans="1:5" x14ac:dyDescent="0.25">
      <c r="A9" s="18"/>
      <c r="B9" s="19"/>
      <c r="C9" s="17"/>
    </row>
    <row r="10" spans="1:5" x14ac:dyDescent="0.25">
      <c r="A10" s="18"/>
      <c r="B10" s="19"/>
      <c r="C10" s="17"/>
    </row>
    <row r="11" spans="1:5" x14ac:dyDescent="0.25">
      <c r="A11" s="18"/>
      <c r="B11" s="12"/>
      <c r="C11" s="17"/>
    </row>
    <row r="12" spans="1:5" x14ac:dyDescent="0.25">
      <c r="A12" s="18"/>
      <c r="B12" s="12"/>
      <c r="C12" s="17"/>
    </row>
    <row r="13" spans="1:5" x14ac:dyDescent="0.25">
      <c r="A13" s="18"/>
      <c r="B13" s="12"/>
      <c r="C13" s="17"/>
    </row>
    <row r="14" spans="1:5" x14ac:dyDescent="0.25">
      <c r="A14" s="18"/>
      <c r="B14" s="12"/>
      <c r="C14" s="17"/>
    </row>
    <row r="15" spans="1:5" x14ac:dyDescent="0.25">
      <c r="A15" s="18"/>
      <c r="B15" s="13"/>
      <c r="C15" s="17"/>
    </row>
    <row r="16" spans="1:5" x14ac:dyDescent="0.25">
      <c r="A16" s="18"/>
      <c r="B16" s="13"/>
      <c r="C16" s="17"/>
    </row>
    <row r="17" spans="2:2" x14ac:dyDescent="0.25">
      <c r="B17" s="14"/>
    </row>
  </sheetData>
  <mergeCells count="1">
    <mergeCell ref="A1:C2"/>
  </mergeCells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4"/>
  <sheetViews>
    <sheetView tabSelected="1" topLeftCell="A38" zoomScaleNormal="100" workbookViewId="0">
      <selection activeCell="K42" sqref="K42:O42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hidden="1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hidden="1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hidden="1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hidden="1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hidden="1" x14ac:dyDescent="0.25">
      <c r="B5" s="33" t="s">
        <v>11</v>
      </c>
      <c r="C5" s="33">
        <f>-D6</f>
        <v>110000</v>
      </c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hidden="1" x14ac:dyDescent="0.25">
      <c r="B6" s="40" t="s">
        <v>2</v>
      </c>
      <c r="C6" s="34"/>
      <c r="D6" s="34">
        <v>-110000</v>
      </c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hidden="1" x14ac:dyDescent="0.25">
      <c r="B7" s="34"/>
      <c r="C7" s="34"/>
      <c r="D7" s="34"/>
      <c r="E7" s="35"/>
      <c r="F7" s="36" t="s">
        <v>2</v>
      </c>
      <c r="G7" s="37">
        <v>110000</v>
      </c>
      <c r="H7" s="38">
        <f>D6</f>
        <v>-110000</v>
      </c>
      <c r="I7" s="37">
        <f t="shared" si="0"/>
        <v>0</v>
      </c>
      <c r="J7" s="39"/>
      <c r="K7" s="62"/>
      <c r="L7" s="62"/>
      <c r="M7" s="62"/>
      <c r="N7" s="62"/>
      <c r="O7" s="62"/>
      <c r="P7" s="34"/>
    </row>
    <row r="8" spans="2:16" ht="15.75" hidden="1" x14ac:dyDescent="0.25">
      <c r="B8" s="34"/>
      <c r="C8" s="34"/>
      <c r="D8" s="34"/>
      <c r="E8" s="35"/>
      <c r="F8" s="36" t="s">
        <v>11</v>
      </c>
      <c r="G8" s="37">
        <v>-110000</v>
      </c>
      <c r="H8" s="38">
        <f>C5</f>
        <v>110000</v>
      </c>
      <c r="I8" s="37">
        <f t="shared" si="0"/>
        <v>0</v>
      </c>
      <c r="J8" s="39"/>
      <c r="K8" s="62"/>
      <c r="L8" s="62"/>
      <c r="M8" s="62"/>
      <c r="N8" s="62"/>
      <c r="O8" s="62"/>
      <c r="P8" s="34"/>
    </row>
    <row r="9" spans="2:16" ht="15.75" hidden="1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hidden="1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hidden="1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hidden="1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hidden="1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hidden="1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hidden="1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hidden="1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7" spans="2:16" hidden="1" x14ac:dyDescent="0.25"/>
    <row r="18" spans="2:16" hidden="1" x14ac:dyDescent="0.25"/>
    <row r="19" spans="2:16" ht="30" hidden="1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hidden="1" thickBot="1" x14ac:dyDescent="0.3">
      <c r="F20" s="23">
        <f>SUM(I23:I26)</f>
        <v>540500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528350</v>
      </c>
      <c r="K20" s="25"/>
    </row>
    <row r="21" spans="2:16" ht="15.75" hidden="1" thickBot="1" x14ac:dyDescent="0.3">
      <c r="F21" s="26"/>
      <c r="G21" s="26"/>
      <c r="H21" s="67">
        <f>+H20+J20</f>
        <v>540500</v>
      </c>
      <c r="I21" s="68"/>
      <c r="J21" s="68"/>
      <c r="K21" s="69"/>
    </row>
    <row r="22" spans="2:16" ht="25.5" hidden="1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hidden="1" x14ac:dyDescent="0.25">
      <c r="B23" s="33" t="s">
        <v>0</v>
      </c>
      <c r="C23" s="33">
        <v>500</v>
      </c>
      <c r="D23" s="34"/>
      <c r="E23" s="35"/>
      <c r="F23" s="36" t="s">
        <v>0</v>
      </c>
      <c r="G23" s="37">
        <v>500000</v>
      </c>
      <c r="H23" s="38">
        <f>C23</f>
        <v>500</v>
      </c>
      <c r="I23" s="37">
        <f>SUM(G23:H23)</f>
        <v>500500</v>
      </c>
      <c r="J23" s="39"/>
      <c r="K23" s="62"/>
      <c r="L23" s="62"/>
      <c r="M23" s="62"/>
      <c r="N23" s="62"/>
      <c r="O23" s="62"/>
      <c r="P23" s="34"/>
    </row>
    <row r="24" spans="2:16" ht="15.75" hidden="1" x14ac:dyDescent="0.25">
      <c r="B24" s="33" t="s">
        <v>11</v>
      </c>
      <c r="C24" s="34">
        <v>110000</v>
      </c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hidden="1" x14ac:dyDescent="0.25">
      <c r="B25" s="51" t="s">
        <v>2</v>
      </c>
      <c r="C25" s="34"/>
      <c r="D25" s="34">
        <v>-110000</v>
      </c>
      <c r="E25" s="35"/>
      <c r="F25" s="36" t="s">
        <v>2</v>
      </c>
      <c r="G25" s="37">
        <v>110000</v>
      </c>
      <c r="H25" s="38">
        <f>D25</f>
        <v>-110000</v>
      </c>
      <c r="I25" s="37">
        <f t="shared" si="1"/>
        <v>0</v>
      </c>
      <c r="J25" s="39"/>
      <c r="K25" s="62"/>
      <c r="L25" s="62"/>
      <c r="M25" s="62"/>
      <c r="N25" s="62"/>
      <c r="O25" s="62"/>
      <c r="P25" s="34"/>
    </row>
    <row r="26" spans="2:16" ht="15.75" hidden="1" x14ac:dyDescent="0.25">
      <c r="B26" s="51" t="s">
        <v>25</v>
      </c>
      <c r="C26" s="34"/>
      <c r="D26" s="34">
        <f>-SUM(C23:D25)</f>
        <v>-500</v>
      </c>
      <c r="E26" s="35"/>
      <c r="F26" s="36" t="s">
        <v>11</v>
      </c>
      <c r="G26" s="37">
        <v>-110000</v>
      </c>
      <c r="H26" s="38">
        <f>C24</f>
        <v>110000</v>
      </c>
      <c r="I26" s="37">
        <f t="shared" si="1"/>
        <v>0</v>
      </c>
      <c r="J26" s="39"/>
      <c r="K26" s="62"/>
      <c r="L26" s="62"/>
      <c r="M26" s="62"/>
      <c r="N26" s="62"/>
      <c r="O26" s="62"/>
      <c r="P26" s="34"/>
    </row>
    <row r="27" spans="2:16" ht="15.75" hidden="1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hidden="1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hidden="1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hidden="1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hidden="1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hidden="1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hidden="1" x14ac:dyDescent="0.25">
      <c r="B33" s="34"/>
      <c r="C33" s="34"/>
      <c r="D33" s="34"/>
      <c r="E33" s="35"/>
      <c r="F33" s="52" t="s">
        <v>25</v>
      </c>
      <c r="G33" s="53">
        <v>0</v>
      </c>
      <c r="H33" s="54">
        <f>D26</f>
        <v>-500</v>
      </c>
      <c r="I33" s="46">
        <f t="shared" si="1"/>
        <v>-500</v>
      </c>
      <c r="J33" s="39"/>
      <c r="K33" s="62"/>
      <c r="L33" s="62"/>
      <c r="M33" s="62"/>
      <c r="N33" s="62"/>
      <c r="O33" s="62"/>
      <c r="P33" s="34"/>
    </row>
    <row r="34" spans="1:16" ht="16.5" hidden="1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hidden="1" thickTop="1" x14ac:dyDescent="0.25">
      <c r="F35" s="8" t="s">
        <v>10</v>
      </c>
      <c r="G35" s="6">
        <f>SUM(G29:G33)</f>
        <v>-66000</v>
      </c>
      <c r="H35" s="6">
        <f>SUM(H29:H33)</f>
        <v>-500</v>
      </c>
      <c r="I35" s="6">
        <f>SUM(I29:I33)</f>
        <v>-66500</v>
      </c>
    </row>
    <row r="36" spans="1:16" hidden="1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6" hidden="1" x14ac:dyDescent="0.25"/>
    <row r="38" spans="1:16" ht="30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thickBot="1" x14ac:dyDescent="0.3">
      <c r="F39" s="23">
        <f>SUM(I42:I45)</f>
        <v>540000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527850</v>
      </c>
      <c r="K39" s="25"/>
    </row>
    <row r="40" spans="1:16" ht="15.75" thickBot="1" x14ac:dyDescent="0.3">
      <c r="F40" s="26"/>
      <c r="G40" s="26"/>
      <c r="H40" s="67">
        <f>+J39+H39</f>
        <v>540000</v>
      </c>
      <c r="I40" s="68"/>
      <c r="J40" s="68"/>
      <c r="K40" s="69"/>
    </row>
    <row r="41" spans="1:16" ht="25.5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x14ac:dyDescent="0.25">
      <c r="B42" s="33" t="s">
        <v>9</v>
      </c>
      <c r="C42" s="33">
        <f>P46</f>
        <v>11000</v>
      </c>
      <c r="D42" s="70" t="s">
        <v>32</v>
      </c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 t="s">
        <v>21</v>
      </c>
      <c r="L42" s="62"/>
      <c r="M42" s="62"/>
      <c r="N42" s="62"/>
      <c r="O42" s="62"/>
      <c r="P42" s="34">
        <v>110000</v>
      </c>
    </row>
    <row r="43" spans="1:16" ht="15.75" x14ac:dyDescent="0.25">
      <c r="B43" s="40" t="s">
        <v>11</v>
      </c>
      <c r="C43" s="34"/>
      <c r="D43" s="34">
        <f>-C42</f>
        <v>-11000</v>
      </c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 t="s">
        <v>31</v>
      </c>
      <c r="L43" s="62"/>
      <c r="M43" s="62"/>
      <c r="N43" s="62"/>
      <c r="O43" s="62"/>
      <c r="P43" s="55">
        <v>5</v>
      </c>
    </row>
    <row r="44" spans="1:16" ht="15.75" x14ac:dyDescent="0.25">
      <c r="B44" s="33"/>
      <c r="C44" s="34"/>
      <c r="D44" s="34"/>
      <c r="E44" s="35"/>
      <c r="F44" s="36" t="s">
        <v>2</v>
      </c>
      <c r="G44" s="37">
        <v>110000</v>
      </c>
      <c r="H44" s="38">
        <f>D46</f>
        <v>-110000</v>
      </c>
      <c r="I44" s="37">
        <f t="shared" si="2"/>
        <v>0</v>
      </c>
      <c r="J44" s="39"/>
      <c r="K44" s="62" t="s">
        <v>28</v>
      </c>
      <c r="L44" s="62"/>
      <c r="M44" s="62"/>
      <c r="N44" s="62"/>
      <c r="O44" s="62"/>
      <c r="P44" s="34">
        <f>P42/P43</f>
        <v>22000</v>
      </c>
    </row>
    <row r="45" spans="1:16" ht="15.75" x14ac:dyDescent="0.25">
      <c r="B45" s="33" t="s">
        <v>11</v>
      </c>
      <c r="C45" s="34">
        <v>99000</v>
      </c>
      <c r="D45" s="34"/>
      <c r="E45" s="35"/>
      <c r="F45" s="36" t="s">
        <v>11</v>
      </c>
      <c r="G45" s="37">
        <v>-88000</v>
      </c>
      <c r="H45" s="38">
        <f>D43+C45</f>
        <v>88000</v>
      </c>
      <c r="I45" s="37">
        <f t="shared" si="2"/>
        <v>0</v>
      </c>
      <c r="J45" s="39"/>
      <c r="K45" s="62"/>
      <c r="L45" s="62"/>
      <c r="M45" s="62"/>
      <c r="N45" s="62"/>
      <c r="O45" s="62"/>
      <c r="P45" s="55">
        <v>2</v>
      </c>
    </row>
    <row r="46" spans="1:16" ht="15.75" x14ac:dyDescent="0.25">
      <c r="B46" s="51" t="s">
        <v>2</v>
      </c>
      <c r="C46" s="34"/>
      <c r="D46" s="34">
        <v>-110000</v>
      </c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 t="s">
        <v>29</v>
      </c>
      <c r="L46" s="62"/>
      <c r="M46" s="62"/>
      <c r="N46" s="62"/>
      <c r="O46" s="62"/>
      <c r="P46" s="34">
        <f>P44/P45</f>
        <v>11000</v>
      </c>
    </row>
    <row r="47" spans="1:16" ht="15.75" x14ac:dyDescent="0.25">
      <c r="B47" s="33" t="s">
        <v>25</v>
      </c>
      <c r="C47" s="34">
        <f>-SUM(C45:D46)</f>
        <v>11000</v>
      </c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x14ac:dyDescent="0.25">
      <c r="B51" s="33"/>
      <c r="C51" s="34"/>
      <c r="D51" s="34"/>
      <c r="E51" s="35"/>
      <c r="F51" s="45" t="s">
        <v>9</v>
      </c>
      <c r="G51" s="46">
        <v>0</v>
      </c>
      <c r="H51" s="38">
        <f>C42</f>
        <v>11000</v>
      </c>
      <c r="I51" s="46">
        <f t="shared" si="2"/>
        <v>11000</v>
      </c>
      <c r="J51" s="39"/>
      <c r="K51" s="62"/>
      <c r="L51" s="62"/>
      <c r="M51" s="62"/>
      <c r="N51" s="62"/>
      <c r="O51" s="62"/>
      <c r="P51" s="34"/>
    </row>
    <row r="52" spans="2:16" ht="15.75" x14ac:dyDescent="0.25">
      <c r="B52" s="34"/>
      <c r="C52" s="34"/>
      <c r="D52" s="34"/>
      <c r="E52" s="35"/>
      <c r="F52" s="52" t="s">
        <v>25</v>
      </c>
      <c r="G52" s="53">
        <v>0</v>
      </c>
      <c r="H52" s="54">
        <f>C47</f>
        <v>11000</v>
      </c>
      <c r="I52" s="46">
        <f t="shared" si="2"/>
        <v>11000</v>
      </c>
      <c r="J52" s="39"/>
      <c r="K52" s="62"/>
      <c r="L52" s="62"/>
      <c r="M52" s="62"/>
      <c r="N52" s="62"/>
      <c r="O52" s="62"/>
      <c r="P52" s="34"/>
    </row>
    <row r="53" spans="2:16" ht="16.5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thickTop="1" x14ac:dyDescent="0.25">
      <c r="F54" s="8" t="s">
        <v>10</v>
      </c>
      <c r="G54" s="6">
        <f>SUM(G48:G52)</f>
        <v>-66000</v>
      </c>
      <c r="H54" s="6">
        <f>SUM(H48:H52)</f>
        <v>22000</v>
      </c>
      <c r="I54" s="6">
        <f>SUM(I48:I51)</f>
        <v>-55000</v>
      </c>
    </row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555000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542850</v>
      </c>
      <c r="K58" s="25"/>
    </row>
    <row r="59" spans="2:16" ht="15.75" hidden="1" thickBot="1" x14ac:dyDescent="0.3">
      <c r="F59" s="26"/>
      <c r="G59" s="26"/>
      <c r="H59" s="67">
        <f>+H58+J58</f>
        <v>555000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 t="s">
        <v>9</v>
      </c>
      <c r="C61" s="33">
        <v>11000</v>
      </c>
      <c r="D61" s="34"/>
      <c r="E61" s="35"/>
      <c r="F61" s="36" t="s">
        <v>0</v>
      </c>
      <c r="G61" s="37">
        <v>500000</v>
      </c>
      <c r="H61" s="38">
        <f>C64</f>
        <v>15000</v>
      </c>
      <c r="I61" s="37">
        <f>SUM(G61:H61)</f>
        <v>515000</v>
      </c>
      <c r="J61" s="39"/>
      <c r="K61" s="62" t="s">
        <v>21</v>
      </c>
      <c r="L61" s="62"/>
      <c r="M61" s="62"/>
      <c r="N61" s="62"/>
      <c r="O61" s="62"/>
      <c r="P61" s="34"/>
    </row>
    <row r="62" spans="2:16" ht="15.75" hidden="1" x14ac:dyDescent="0.25">
      <c r="B62" s="40" t="s">
        <v>11</v>
      </c>
      <c r="C62" s="34"/>
      <c r="D62" s="34">
        <f>-C61</f>
        <v>-11000</v>
      </c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 t="s">
        <v>27</v>
      </c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>
        <f>D66</f>
        <v>-110000</v>
      </c>
      <c r="I63" s="37">
        <f t="shared" si="3"/>
        <v>0</v>
      </c>
      <c r="J63" s="39"/>
      <c r="K63" s="62" t="s">
        <v>28</v>
      </c>
      <c r="L63" s="62"/>
      <c r="M63" s="62"/>
      <c r="N63" s="62"/>
      <c r="O63" s="62"/>
      <c r="P63" s="34"/>
    </row>
    <row r="64" spans="2:16" ht="15.75" hidden="1" x14ac:dyDescent="0.25">
      <c r="B64" s="34" t="s">
        <v>0</v>
      </c>
      <c r="C64" s="34">
        <v>15000</v>
      </c>
      <c r="D64" s="34"/>
      <c r="E64" s="35"/>
      <c r="F64" s="36" t="s">
        <v>11</v>
      </c>
      <c r="G64" s="37">
        <v>-88000</v>
      </c>
      <c r="H64" s="38">
        <f>D62+C65</f>
        <v>88000</v>
      </c>
      <c r="I64" s="37">
        <f t="shared" si="3"/>
        <v>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 t="s">
        <v>11</v>
      </c>
      <c r="C65" s="34">
        <v>99000</v>
      </c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 t="s">
        <v>29</v>
      </c>
      <c r="L65" s="62"/>
      <c r="M65" s="62"/>
      <c r="N65" s="62"/>
      <c r="O65" s="62"/>
      <c r="P65" s="34"/>
    </row>
    <row r="66" spans="2:16" ht="15.75" hidden="1" x14ac:dyDescent="0.25">
      <c r="B66" s="40" t="s">
        <v>2</v>
      </c>
      <c r="C66" s="34"/>
      <c r="D66" s="34">
        <v>-110000</v>
      </c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 t="s">
        <v>25</v>
      </c>
      <c r="C67" s="34"/>
      <c r="D67" s="34">
        <f>-SUM(C64:D66)</f>
        <v>-4000</v>
      </c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>
        <f>C61</f>
        <v>11000</v>
      </c>
      <c r="I70" s="46">
        <f t="shared" si="3"/>
        <v>11000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>
        <f>D67</f>
        <v>-4000</v>
      </c>
      <c r="I71" s="46">
        <f t="shared" si="3"/>
        <v>-4000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7000</v>
      </c>
      <c r="I73" s="6">
        <f>SUM(I67:I71)</f>
        <v>-59000</v>
      </c>
    </row>
    <row r="74" spans="2:16" hidden="1" x14ac:dyDescent="0.25"/>
  </sheetData>
  <sheetProtection algorithmName="SHA-512" hashValue="m6Sn39SNdT3JxgSAKhI1OMaiSV+wPSDxNIp6wmCNkYUH++iqgg9dgGV/uB6LE+wj/lUgiBhsdT/FQNxApAsNjg==" saltValue="0NY5k6OVRDj+20DTVNtPsA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9:O9"/>
    <mergeCell ref="H3:K3"/>
    <mergeCell ref="K5:O5"/>
    <mergeCell ref="K6:O6"/>
    <mergeCell ref="K7:O7"/>
    <mergeCell ref="K8:O8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</mergeCells>
  <conditionalFormatting sqref="G15:I15">
    <cfRule type="cellIs" dxfId="85" priority="41" operator="lessThan">
      <formula>-1</formula>
    </cfRule>
    <cfRule type="cellIs" dxfId="84" priority="42" operator="greaterThan">
      <formula>1</formula>
    </cfRule>
    <cfRule type="cellIs" dxfId="83" priority="43" operator="between">
      <formula>-1</formula>
      <formula>1</formula>
    </cfRule>
  </conditionalFormatting>
  <conditionalFormatting sqref="H3">
    <cfRule type="cellIs" dxfId="82" priority="38" operator="greaterThan">
      <formula>$F$2</formula>
    </cfRule>
    <cfRule type="cellIs" dxfId="81" priority="39" operator="lessThan">
      <formula>$F$2</formula>
    </cfRule>
    <cfRule type="cellIs" dxfId="80" priority="40" operator="lessThan">
      <formula>$F$2</formula>
    </cfRule>
  </conditionalFormatting>
  <conditionalFormatting sqref="H3">
    <cfRule type="cellIs" dxfId="79" priority="35" operator="lessThan">
      <formula>$F$2</formula>
    </cfRule>
    <cfRule type="cellIs" dxfId="78" priority="36" operator="greaterThan">
      <formula>$F$2</formula>
    </cfRule>
    <cfRule type="cellIs" dxfId="77" priority="37" operator="equal">
      <formula>$F$2</formula>
    </cfRule>
  </conditionalFormatting>
  <conditionalFormatting sqref="G34:I34">
    <cfRule type="cellIs" dxfId="76" priority="32" operator="lessThan">
      <formula>-1</formula>
    </cfRule>
    <cfRule type="cellIs" dxfId="75" priority="33" operator="greaterThan">
      <formula>1</formula>
    </cfRule>
    <cfRule type="cellIs" dxfId="74" priority="34" operator="between">
      <formula>-1</formula>
      <formula>1</formula>
    </cfRule>
  </conditionalFormatting>
  <conditionalFormatting sqref="H21">
    <cfRule type="cellIs" dxfId="73" priority="29" operator="greaterThan">
      <formula>$F$2</formula>
    </cfRule>
    <cfRule type="cellIs" dxfId="72" priority="30" operator="lessThan">
      <formula>$F$2</formula>
    </cfRule>
    <cfRule type="cellIs" dxfId="71" priority="31" operator="lessThan">
      <formula>$F$2</formula>
    </cfRule>
  </conditionalFormatting>
  <conditionalFormatting sqref="H21">
    <cfRule type="cellIs" dxfId="70" priority="26" operator="lessThan">
      <formula>$F$2</formula>
    </cfRule>
    <cfRule type="cellIs" dxfId="69" priority="27" operator="greaterThan">
      <formula>$F$2</formula>
    </cfRule>
    <cfRule type="cellIs" dxfId="68" priority="28" operator="equal">
      <formula>$F$2</formula>
    </cfRule>
  </conditionalFormatting>
  <conditionalFormatting sqref="G53:I53">
    <cfRule type="cellIs" dxfId="67" priority="23" operator="lessThan">
      <formula>-1</formula>
    </cfRule>
    <cfRule type="cellIs" dxfId="66" priority="24" operator="greaterThan">
      <formula>1</formula>
    </cfRule>
    <cfRule type="cellIs" dxfId="65" priority="25" operator="between">
      <formula>-1</formula>
      <formula>1</formula>
    </cfRule>
  </conditionalFormatting>
  <conditionalFormatting sqref="H40">
    <cfRule type="cellIs" dxfId="64" priority="20" operator="greaterThan">
      <formula>$F$2</formula>
    </cfRule>
    <cfRule type="cellIs" dxfId="63" priority="21" operator="lessThan">
      <formula>$F$2</formula>
    </cfRule>
    <cfRule type="cellIs" dxfId="62" priority="22" operator="lessThan">
      <formula>$F$2</formula>
    </cfRule>
  </conditionalFormatting>
  <conditionalFormatting sqref="H40">
    <cfRule type="cellIs" dxfId="61" priority="17" operator="lessThan">
      <formula>$F$2</formula>
    </cfRule>
    <cfRule type="cellIs" dxfId="60" priority="18" operator="greaterThan">
      <formula>$F$2</formula>
    </cfRule>
    <cfRule type="cellIs" dxfId="59" priority="19" operator="equal">
      <formula>$F$2</formula>
    </cfRule>
  </conditionalFormatting>
  <conditionalFormatting sqref="H40:K40">
    <cfRule type="cellIs" dxfId="58" priority="3" operator="equal">
      <formula>$F$39</formula>
    </cfRule>
    <cfRule type="cellIs" dxfId="57" priority="15" operator="equal">
      <formula>$F$39</formula>
    </cfRule>
    <cfRule type="cellIs" dxfId="56" priority="16" operator="equal">
      <formula>"562,000 $F$39"</formula>
    </cfRule>
  </conditionalFormatting>
  <conditionalFormatting sqref="G72:I72">
    <cfRule type="cellIs" dxfId="55" priority="12" operator="lessThan">
      <formula>-1</formula>
    </cfRule>
    <cfRule type="cellIs" dxfId="54" priority="13" operator="greaterThan">
      <formula>1</formula>
    </cfRule>
    <cfRule type="cellIs" dxfId="53" priority="14" operator="between">
      <formula>-1</formula>
      <formula>1</formula>
    </cfRule>
  </conditionalFormatting>
  <conditionalFormatting sqref="H59">
    <cfRule type="cellIs" dxfId="52" priority="9" operator="greaterThan">
      <formula>$F$2</formula>
    </cfRule>
    <cfRule type="cellIs" dxfId="51" priority="10" operator="lessThan">
      <formula>$F$2</formula>
    </cfRule>
    <cfRule type="cellIs" dxfId="50" priority="11" operator="lessThan">
      <formula>$F$2</formula>
    </cfRule>
  </conditionalFormatting>
  <conditionalFormatting sqref="H59">
    <cfRule type="cellIs" dxfId="49" priority="6" operator="lessThan">
      <formula>$F$2</formula>
    </cfRule>
    <cfRule type="cellIs" dxfId="48" priority="7" operator="greaterThan">
      <formula>$F$2</formula>
    </cfRule>
    <cfRule type="cellIs" dxfId="47" priority="8" operator="equal">
      <formula>$F$2</formula>
    </cfRule>
  </conditionalFormatting>
  <conditionalFormatting sqref="H59:K59">
    <cfRule type="cellIs" dxfId="46" priority="1" operator="equal">
      <formula>$F$58</formula>
    </cfRule>
    <cfRule type="cellIs" dxfId="45" priority="4" operator="equal">
      <formula>$F$39</formula>
    </cfRule>
    <cfRule type="cellIs" dxfId="44" priority="5" operator="equal">
      <formula>"562,000 $F$39"</formula>
    </cfRule>
  </conditionalFormatting>
  <conditionalFormatting sqref="H21:K21">
    <cfRule type="cellIs" dxfId="43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73"/>
  <sheetViews>
    <sheetView topLeftCell="A38" zoomScale="130" zoomScaleNormal="130" workbookViewId="0">
      <selection activeCell="B42" sqref="B42"/>
    </sheetView>
  </sheetViews>
  <sheetFormatPr defaultRowHeight="15" x14ac:dyDescent="0.25"/>
  <cols>
    <col min="1" max="1" width="27" style="9" customWidth="1"/>
    <col min="2" max="2" width="26" style="4" customWidth="1"/>
    <col min="3" max="3" width="9.5703125" style="4" bestFit="1" customWidth="1"/>
    <col min="4" max="4" width="10.42578125" style="4" bestFit="1" customWidth="1"/>
    <col min="5" max="5" width="0.7109375" style="5" customWidth="1"/>
    <col min="6" max="6" width="24.85546875" style="4" bestFit="1" customWidth="1"/>
    <col min="7" max="9" width="10.42578125" style="4" bestFit="1" customWidth="1"/>
    <col min="10" max="10" width="1.5703125" style="4" customWidth="1"/>
    <col min="11" max="11" width="11.5703125" style="7" bestFit="1" customWidth="1"/>
    <col min="12" max="12" width="2.42578125" style="7" bestFit="1" customWidth="1"/>
    <col min="13" max="13" width="10.28515625" style="7" bestFit="1" customWidth="1"/>
    <col min="14" max="14" width="2.42578125" style="5" bestFit="1" customWidth="1"/>
    <col min="15" max="15" width="14.5703125" style="5" customWidth="1"/>
    <col min="16" max="16" width="9.5703125" style="5" bestFit="1" customWidth="1"/>
    <col min="17" max="16384" width="9.140625" style="5"/>
  </cols>
  <sheetData>
    <row r="1" spans="2:16" ht="30" hidden="1" x14ac:dyDescent="0.25">
      <c r="F1" s="23" t="s">
        <v>13</v>
      </c>
      <c r="G1" s="10" t="s">
        <v>14</v>
      </c>
      <c r="H1" s="24" t="s">
        <v>15</v>
      </c>
      <c r="I1" s="10" t="s">
        <v>16</v>
      </c>
      <c r="J1" s="25" t="s">
        <v>17</v>
      </c>
      <c r="K1" s="25"/>
    </row>
    <row r="2" spans="2:16" ht="15.75" hidden="1" thickBot="1" x14ac:dyDescent="0.3">
      <c r="F2" s="23">
        <f>SUM(I5:I8)</f>
        <v>540000</v>
      </c>
      <c r="G2" s="10" t="s">
        <v>14</v>
      </c>
      <c r="H2" s="24">
        <f>-SUM(I9:I9)</f>
        <v>12150</v>
      </c>
      <c r="I2" s="10" t="s">
        <v>16</v>
      </c>
      <c r="J2" s="25">
        <f>-SUM(I10:I14)</f>
        <v>527850</v>
      </c>
      <c r="K2" s="25"/>
    </row>
    <row r="3" spans="2:16" ht="15.75" hidden="1" thickBot="1" x14ac:dyDescent="0.3">
      <c r="F3" s="26"/>
      <c r="G3" s="26"/>
      <c r="H3" s="67">
        <f>H2+J2</f>
        <v>540000</v>
      </c>
      <c r="I3" s="68"/>
      <c r="J3" s="68"/>
      <c r="K3" s="69"/>
    </row>
    <row r="4" spans="2:16" ht="25.5" hidden="1" thickBot="1" x14ac:dyDescent="0.3">
      <c r="B4" s="27" t="s">
        <v>4</v>
      </c>
      <c r="C4" s="28" t="s">
        <v>5</v>
      </c>
      <c r="D4" s="29" t="s">
        <v>19</v>
      </c>
      <c r="F4" s="27" t="s">
        <v>4</v>
      </c>
      <c r="G4" s="30" t="s">
        <v>23</v>
      </c>
      <c r="H4" s="31" t="s">
        <v>6</v>
      </c>
      <c r="I4" s="32" t="s">
        <v>24</v>
      </c>
    </row>
    <row r="5" spans="2:16" ht="15.75" hidden="1" x14ac:dyDescent="0.25">
      <c r="B5" s="33"/>
      <c r="C5" s="33"/>
      <c r="D5" s="34"/>
      <c r="E5" s="35"/>
      <c r="F5" s="36" t="s">
        <v>0</v>
      </c>
      <c r="G5" s="37">
        <v>500000</v>
      </c>
      <c r="H5" s="38"/>
      <c r="I5" s="37">
        <f>SUM(G5:H5)</f>
        <v>500000</v>
      </c>
      <c r="J5" s="39"/>
      <c r="K5" s="62"/>
      <c r="L5" s="62"/>
      <c r="M5" s="62"/>
      <c r="N5" s="62"/>
      <c r="O5" s="62"/>
      <c r="P5" s="34"/>
    </row>
    <row r="6" spans="2:16" ht="15.75" hidden="1" x14ac:dyDescent="0.25">
      <c r="B6" s="40"/>
      <c r="C6" s="34"/>
      <c r="D6" s="34"/>
      <c r="E6" s="35"/>
      <c r="F6" s="36" t="s">
        <v>1</v>
      </c>
      <c r="G6" s="37">
        <v>40000</v>
      </c>
      <c r="H6" s="38"/>
      <c r="I6" s="37">
        <f t="shared" ref="I6:I14" si="0">SUM(G6:H6)</f>
        <v>40000</v>
      </c>
      <c r="J6" s="39"/>
      <c r="K6" s="62"/>
      <c r="L6" s="62"/>
      <c r="M6" s="62"/>
      <c r="N6" s="62"/>
      <c r="O6" s="62"/>
      <c r="P6" s="34"/>
    </row>
    <row r="7" spans="2:16" ht="15.75" hidden="1" x14ac:dyDescent="0.25">
      <c r="B7" s="34"/>
      <c r="C7" s="34"/>
      <c r="D7" s="34"/>
      <c r="E7" s="35"/>
      <c r="F7" s="36" t="s">
        <v>2</v>
      </c>
      <c r="G7" s="37">
        <v>110000</v>
      </c>
      <c r="H7" s="38"/>
      <c r="I7" s="37">
        <f t="shared" si="0"/>
        <v>110000</v>
      </c>
      <c r="J7" s="39"/>
      <c r="K7" s="62"/>
      <c r="L7" s="62"/>
      <c r="M7" s="62"/>
      <c r="N7" s="62"/>
      <c r="O7" s="62"/>
      <c r="P7" s="34"/>
    </row>
    <row r="8" spans="2:16" ht="15.75" hidden="1" x14ac:dyDescent="0.25">
      <c r="B8" s="34"/>
      <c r="C8" s="34"/>
      <c r="D8" s="34"/>
      <c r="E8" s="35"/>
      <c r="F8" s="36" t="s">
        <v>11</v>
      </c>
      <c r="G8" s="37">
        <v>-110000</v>
      </c>
      <c r="H8" s="38"/>
      <c r="I8" s="37">
        <f t="shared" si="0"/>
        <v>-110000</v>
      </c>
      <c r="J8" s="39"/>
      <c r="K8" s="62"/>
      <c r="L8" s="62"/>
      <c r="M8" s="62"/>
      <c r="N8" s="62"/>
      <c r="O8" s="62"/>
      <c r="P8" s="34"/>
    </row>
    <row r="9" spans="2:16" ht="15.75" hidden="1" x14ac:dyDescent="0.25">
      <c r="B9" s="34"/>
      <c r="C9" s="34"/>
      <c r="D9" s="34"/>
      <c r="E9" s="35"/>
      <c r="F9" s="41" t="s">
        <v>3</v>
      </c>
      <c r="G9" s="42">
        <v>-12150</v>
      </c>
      <c r="H9" s="38"/>
      <c r="I9" s="42">
        <f t="shared" si="0"/>
        <v>-12150</v>
      </c>
      <c r="J9" s="39"/>
      <c r="K9" s="62"/>
      <c r="L9" s="62"/>
      <c r="M9" s="62"/>
      <c r="N9" s="62"/>
      <c r="O9" s="62"/>
      <c r="P9" s="34"/>
    </row>
    <row r="10" spans="2:16" ht="15.75" hidden="1" x14ac:dyDescent="0.25">
      <c r="B10" s="34"/>
      <c r="C10" s="34"/>
      <c r="D10" s="34"/>
      <c r="E10" s="35"/>
      <c r="F10" s="43" t="s">
        <v>12</v>
      </c>
      <c r="G10" s="44">
        <v>-461850</v>
      </c>
      <c r="H10" s="38"/>
      <c r="I10" s="44">
        <f t="shared" si="0"/>
        <v>-461850</v>
      </c>
      <c r="J10" s="39"/>
      <c r="K10" s="66"/>
      <c r="L10" s="66"/>
      <c r="M10" s="66"/>
      <c r="N10" s="66"/>
      <c r="O10" s="66"/>
      <c r="P10" s="34"/>
    </row>
    <row r="11" spans="2:16" ht="15.75" hidden="1" x14ac:dyDescent="0.25">
      <c r="B11" s="34"/>
      <c r="C11" s="34"/>
      <c r="D11" s="34"/>
      <c r="E11" s="35"/>
      <c r="F11" s="45" t="s">
        <v>18</v>
      </c>
      <c r="G11" s="46">
        <v>-100000</v>
      </c>
      <c r="H11" s="38"/>
      <c r="I11" s="46">
        <f t="shared" si="0"/>
        <v>-100000</v>
      </c>
      <c r="J11" s="39"/>
      <c r="K11" s="66"/>
      <c r="L11" s="66"/>
      <c r="M11" s="66"/>
      <c r="N11" s="66"/>
      <c r="O11" s="66"/>
      <c r="P11" s="34"/>
    </row>
    <row r="12" spans="2:16" ht="15.75" hidden="1" x14ac:dyDescent="0.25">
      <c r="B12" s="34"/>
      <c r="C12" s="34"/>
      <c r="D12" s="34"/>
      <c r="E12" s="35"/>
      <c r="F12" s="45" t="s">
        <v>8</v>
      </c>
      <c r="G12" s="46">
        <v>30000</v>
      </c>
      <c r="H12" s="38"/>
      <c r="I12" s="46">
        <f t="shared" si="0"/>
        <v>30000</v>
      </c>
      <c r="J12" s="39"/>
      <c r="K12" s="62"/>
      <c r="L12" s="62"/>
      <c r="M12" s="62"/>
      <c r="N12" s="62"/>
      <c r="O12" s="62"/>
      <c r="P12" s="34"/>
    </row>
    <row r="13" spans="2:16" ht="15.75" hidden="1" x14ac:dyDescent="0.25">
      <c r="B13" s="34"/>
      <c r="C13" s="34"/>
      <c r="D13" s="34"/>
      <c r="E13" s="35"/>
      <c r="F13" s="45" t="s">
        <v>7</v>
      </c>
      <c r="G13" s="46">
        <v>4000</v>
      </c>
      <c r="H13" s="38"/>
      <c r="I13" s="46">
        <f t="shared" si="0"/>
        <v>4000</v>
      </c>
      <c r="J13" s="39"/>
      <c r="K13" s="62"/>
      <c r="L13" s="62"/>
      <c r="M13" s="62"/>
      <c r="N13" s="62"/>
      <c r="O13" s="62"/>
      <c r="P13" s="34"/>
    </row>
    <row r="14" spans="2:16" ht="15.75" hidden="1" x14ac:dyDescent="0.25">
      <c r="B14" s="34"/>
      <c r="C14" s="34"/>
      <c r="D14" s="34"/>
      <c r="E14" s="35"/>
      <c r="F14" s="45" t="s">
        <v>9</v>
      </c>
      <c r="G14" s="46">
        <v>0</v>
      </c>
      <c r="H14" s="38"/>
      <c r="I14" s="46">
        <f t="shared" si="0"/>
        <v>0</v>
      </c>
      <c r="J14" s="39"/>
      <c r="K14" s="62"/>
      <c r="L14" s="62"/>
      <c r="M14" s="62"/>
      <c r="N14" s="62"/>
      <c r="O14" s="62"/>
      <c r="P14" s="34"/>
    </row>
    <row r="15" spans="2:16" ht="16.5" hidden="1" thickBot="1" x14ac:dyDescent="0.3">
      <c r="B15" s="34"/>
      <c r="C15" s="34"/>
      <c r="D15" s="34"/>
      <c r="E15" s="35"/>
      <c r="F15" s="47" t="s">
        <v>20</v>
      </c>
      <c r="G15" s="48">
        <f>SUM(G5:G14)</f>
        <v>0</v>
      </c>
      <c r="H15" s="48">
        <f>SUM(H5:H14)</f>
        <v>0</v>
      </c>
      <c r="I15" s="48">
        <f>SUM(I5:I14)</f>
        <v>0</v>
      </c>
      <c r="J15" s="39"/>
      <c r="K15" s="62"/>
      <c r="L15" s="62"/>
      <c r="M15" s="62"/>
      <c r="N15" s="62"/>
      <c r="O15" s="62"/>
      <c r="P15" s="34"/>
    </row>
    <row r="16" spans="2:16" ht="16.5" hidden="1" thickTop="1" x14ac:dyDescent="0.25">
      <c r="B16" s="34"/>
      <c r="C16" s="34"/>
      <c r="D16" s="34"/>
      <c r="E16" s="35"/>
      <c r="F16" s="49" t="s">
        <v>10</v>
      </c>
      <c r="G16" s="50">
        <f>SUM(G11:G14)</f>
        <v>-66000</v>
      </c>
      <c r="H16" s="50">
        <f>SUM(H11:H14)</f>
        <v>0</v>
      </c>
      <c r="I16" s="50">
        <f>SUM(I11:I14)</f>
        <v>-66000</v>
      </c>
      <c r="J16" s="39"/>
      <c r="K16" s="63"/>
      <c r="L16" s="64"/>
      <c r="M16" s="64"/>
      <c r="N16" s="64"/>
      <c r="O16" s="65"/>
      <c r="P16" s="34"/>
    </row>
    <row r="17" spans="2:16" hidden="1" x14ac:dyDescent="0.25"/>
    <row r="18" spans="2:16" hidden="1" x14ac:dyDescent="0.25"/>
    <row r="19" spans="2:16" ht="30" hidden="1" x14ac:dyDescent="0.25">
      <c r="F19" s="23" t="s">
        <v>13</v>
      </c>
      <c r="G19" s="10" t="s">
        <v>14</v>
      </c>
      <c r="H19" s="24" t="s">
        <v>15</v>
      </c>
      <c r="I19" s="10" t="s">
        <v>16</v>
      </c>
      <c r="J19" s="25" t="s">
        <v>17</v>
      </c>
      <c r="K19" s="25"/>
    </row>
    <row r="20" spans="2:16" ht="15.75" hidden="1" thickBot="1" x14ac:dyDescent="0.3">
      <c r="F20" s="23">
        <f>SUM(I23:I26)</f>
        <v>540000</v>
      </c>
      <c r="G20" s="10" t="s">
        <v>14</v>
      </c>
      <c r="H20" s="24">
        <f>-SUM(I27:I27)</f>
        <v>12150</v>
      </c>
      <c r="I20" s="10" t="s">
        <v>16</v>
      </c>
      <c r="J20" s="25">
        <f>-SUM(I28:I33)</f>
        <v>527850</v>
      </c>
      <c r="K20" s="25"/>
    </row>
    <row r="21" spans="2:16" ht="15.75" hidden="1" thickBot="1" x14ac:dyDescent="0.3">
      <c r="F21" s="26"/>
      <c r="G21" s="26"/>
      <c r="H21" s="67">
        <f>+H20+J20</f>
        <v>540000</v>
      </c>
      <c r="I21" s="68"/>
      <c r="J21" s="68"/>
      <c r="K21" s="69"/>
    </row>
    <row r="22" spans="2:16" ht="25.5" hidden="1" thickBot="1" x14ac:dyDescent="0.3">
      <c r="B22" s="27" t="s">
        <v>4</v>
      </c>
      <c r="C22" s="28" t="s">
        <v>5</v>
      </c>
      <c r="D22" s="29" t="s">
        <v>19</v>
      </c>
      <c r="F22" s="27" t="s">
        <v>4</v>
      </c>
      <c r="G22" s="30" t="s">
        <v>23</v>
      </c>
      <c r="H22" s="31" t="s">
        <v>6</v>
      </c>
      <c r="I22" s="32" t="s">
        <v>24</v>
      </c>
    </row>
    <row r="23" spans="2:16" ht="15.75" hidden="1" x14ac:dyDescent="0.25">
      <c r="B23" s="33"/>
      <c r="C23" s="33"/>
      <c r="D23" s="34"/>
      <c r="E23" s="35"/>
      <c r="F23" s="36" t="s">
        <v>0</v>
      </c>
      <c r="G23" s="37">
        <v>500000</v>
      </c>
      <c r="H23" s="38"/>
      <c r="I23" s="37">
        <f>SUM(G23:H23)</f>
        <v>500000</v>
      </c>
      <c r="J23" s="39"/>
      <c r="K23" s="62"/>
      <c r="L23" s="62"/>
      <c r="M23" s="62"/>
      <c r="N23" s="62"/>
      <c r="O23" s="62"/>
      <c r="P23" s="34"/>
    </row>
    <row r="24" spans="2:16" ht="15.75" hidden="1" x14ac:dyDescent="0.25">
      <c r="B24" s="33"/>
      <c r="C24" s="34"/>
      <c r="D24" s="34"/>
      <c r="E24" s="35"/>
      <c r="F24" s="36" t="s">
        <v>1</v>
      </c>
      <c r="G24" s="37">
        <v>40000</v>
      </c>
      <c r="H24" s="38"/>
      <c r="I24" s="37">
        <f t="shared" ref="I24:I33" si="1">SUM(G24:H24)</f>
        <v>40000</v>
      </c>
      <c r="J24" s="39"/>
      <c r="K24" s="62"/>
      <c r="L24" s="62"/>
      <c r="M24" s="62"/>
      <c r="N24" s="62"/>
      <c r="O24" s="62"/>
      <c r="P24" s="34"/>
    </row>
    <row r="25" spans="2:16" ht="15.75" hidden="1" x14ac:dyDescent="0.25">
      <c r="B25" s="51"/>
      <c r="C25" s="34"/>
      <c r="D25" s="34"/>
      <c r="E25" s="35"/>
      <c r="F25" s="36" t="s">
        <v>2</v>
      </c>
      <c r="G25" s="37">
        <v>110000</v>
      </c>
      <c r="H25" s="38"/>
      <c r="I25" s="37">
        <f t="shared" si="1"/>
        <v>110000</v>
      </c>
      <c r="J25" s="39"/>
      <c r="K25" s="62"/>
      <c r="L25" s="62"/>
      <c r="M25" s="62"/>
      <c r="N25" s="62"/>
      <c r="O25" s="62"/>
      <c r="P25" s="34"/>
    </row>
    <row r="26" spans="2:16" ht="15.75" hidden="1" x14ac:dyDescent="0.25">
      <c r="B26" s="51"/>
      <c r="C26" s="34"/>
      <c r="D26" s="34"/>
      <c r="E26" s="35"/>
      <c r="F26" s="36" t="s">
        <v>11</v>
      </c>
      <c r="G26" s="37">
        <v>-110000</v>
      </c>
      <c r="H26" s="38"/>
      <c r="I26" s="37">
        <f t="shared" si="1"/>
        <v>-110000</v>
      </c>
      <c r="J26" s="39"/>
      <c r="K26" s="62"/>
      <c r="L26" s="62"/>
      <c r="M26" s="62"/>
      <c r="N26" s="62"/>
      <c r="O26" s="62"/>
      <c r="P26" s="34"/>
    </row>
    <row r="27" spans="2:16" ht="15.75" hidden="1" x14ac:dyDescent="0.25">
      <c r="B27" s="33"/>
      <c r="C27" s="34"/>
      <c r="D27" s="34"/>
      <c r="E27" s="35"/>
      <c r="F27" s="41" t="s">
        <v>3</v>
      </c>
      <c r="G27" s="42">
        <v>-12150</v>
      </c>
      <c r="H27" s="38"/>
      <c r="I27" s="42">
        <f t="shared" si="1"/>
        <v>-12150</v>
      </c>
      <c r="J27" s="39"/>
      <c r="K27" s="62"/>
      <c r="L27" s="62"/>
      <c r="M27" s="62"/>
      <c r="N27" s="62"/>
      <c r="O27" s="62"/>
      <c r="P27" s="34"/>
    </row>
    <row r="28" spans="2:16" ht="15.75" hidden="1" x14ac:dyDescent="0.25">
      <c r="B28" s="33"/>
      <c r="C28" s="34"/>
      <c r="D28" s="34"/>
      <c r="E28" s="35"/>
      <c r="F28" s="43" t="s">
        <v>12</v>
      </c>
      <c r="G28" s="44">
        <v>-461850</v>
      </c>
      <c r="H28" s="38"/>
      <c r="I28" s="44">
        <f t="shared" si="1"/>
        <v>-461850</v>
      </c>
      <c r="J28" s="39"/>
      <c r="K28" s="66"/>
      <c r="L28" s="66"/>
      <c r="M28" s="66"/>
      <c r="N28" s="66"/>
      <c r="O28" s="66"/>
      <c r="P28" s="34"/>
    </row>
    <row r="29" spans="2:16" ht="15.75" hidden="1" x14ac:dyDescent="0.25">
      <c r="B29" s="33"/>
      <c r="C29" s="34"/>
      <c r="D29" s="34"/>
      <c r="E29" s="35"/>
      <c r="F29" s="45" t="s">
        <v>18</v>
      </c>
      <c r="G29" s="46">
        <v>-100000</v>
      </c>
      <c r="H29" s="38"/>
      <c r="I29" s="46">
        <f t="shared" si="1"/>
        <v>-100000</v>
      </c>
      <c r="J29" s="39"/>
      <c r="K29" s="66"/>
      <c r="L29" s="66"/>
      <c r="M29" s="66"/>
      <c r="N29" s="66"/>
      <c r="O29" s="66"/>
      <c r="P29" s="34"/>
    </row>
    <row r="30" spans="2:16" ht="15.75" hidden="1" x14ac:dyDescent="0.25">
      <c r="B30" s="33"/>
      <c r="C30" s="34"/>
      <c r="D30" s="34"/>
      <c r="E30" s="35"/>
      <c r="F30" s="45" t="s">
        <v>8</v>
      </c>
      <c r="G30" s="46">
        <v>30000</v>
      </c>
      <c r="H30" s="38"/>
      <c r="I30" s="46">
        <f t="shared" si="1"/>
        <v>30000</v>
      </c>
      <c r="J30" s="39"/>
      <c r="K30" s="62"/>
      <c r="L30" s="62"/>
      <c r="M30" s="62"/>
      <c r="N30" s="62"/>
      <c r="O30" s="62"/>
      <c r="P30" s="34"/>
    </row>
    <row r="31" spans="2:16" ht="15.75" hidden="1" x14ac:dyDescent="0.25">
      <c r="B31" s="34"/>
      <c r="C31" s="34"/>
      <c r="D31" s="34"/>
      <c r="E31" s="35"/>
      <c r="F31" s="45" t="s">
        <v>7</v>
      </c>
      <c r="G31" s="46">
        <v>4000</v>
      </c>
      <c r="H31" s="38"/>
      <c r="I31" s="46">
        <f t="shared" si="1"/>
        <v>4000</v>
      </c>
      <c r="J31" s="39"/>
      <c r="K31" s="62"/>
      <c r="L31" s="62"/>
      <c r="M31" s="62"/>
      <c r="N31" s="62"/>
      <c r="O31" s="62"/>
      <c r="P31" s="34"/>
    </row>
    <row r="32" spans="2:16" ht="15.75" hidden="1" x14ac:dyDescent="0.25">
      <c r="B32" s="34"/>
      <c r="C32" s="34"/>
      <c r="D32" s="34"/>
      <c r="E32" s="35"/>
      <c r="F32" s="45" t="s">
        <v>9</v>
      </c>
      <c r="G32" s="46">
        <v>0</v>
      </c>
      <c r="H32" s="38"/>
      <c r="I32" s="46">
        <f t="shared" si="1"/>
        <v>0</v>
      </c>
      <c r="J32" s="39"/>
      <c r="K32" s="62"/>
      <c r="L32" s="62"/>
      <c r="M32" s="62"/>
      <c r="N32" s="62"/>
      <c r="O32" s="62"/>
      <c r="P32" s="34"/>
    </row>
    <row r="33" spans="1:16" ht="15.75" hidden="1" x14ac:dyDescent="0.25">
      <c r="B33" s="34"/>
      <c r="C33" s="34"/>
      <c r="D33" s="34"/>
      <c r="E33" s="35"/>
      <c r="F33" s="52" t="s">
        <v>25</v>
      </c>
      <c r="G33" s="53">
        <v>0</v>
      </c>
      <c r="H33" s="54"/>
      <c r="I33" s="46">
        <f t="shared" si="1"/>
        <v>0</v>
      </c>
      <c r="J33" s="39"/>
      <c r="K33" s="62"/>
      <c r="L33" s="62"/>
      <c r="M33" s="62"/>
      <c r="N33" s="62"/>
      <c r="O33" s="62"/>
      <c r="P33" s="34"/>
    </row>
    <row r="34" spans="1:16" ht="16.5" hidden="1" thickBot="1" x14ac:dyDescent="0.3">
      <c r="B34" s="34"/>
      <c r="C34" s="34"/>
      <c r="D34" s="34"/>
      <c r="E34" s="35"/>
      <c r="F34" s="47" t="s">
        <v>20</v>
      </c>
      <c r="G34" s="48">
        <f>SUM(G23:G33)</f>
        <v>0</v>
      </c>
      <c r="H34" s="48">
        <f>SUM(H23:H33)</f>
        <v>0</v>
      </c>
      <c r="I34" s="48">
        <f>SUM(I23:I33)</f>
        <v>0</v>
      </c>
      <c r="J34" s="39"/>
      <c r="K34" s="63"/>
      <c r="L34" s="64"/>
      <c r="M34" s="64"/>
      <c r="N34" s="64"/>
      <c r="O34" s="65"/>
      <c r="P34" s="34"/>
    </row>
    <row r="35" spans="1:16" ht="16.5" hidden="1" thickTop="1" x14ac:dyDescent="0.25">
      <c r="F35" s="8" t="s">
        <v>10</v>
      </c>
      <c r="G35" s="6">
        <f>SUM(G29:G33)</f>
        <v>-66000</v>
      </c>
      <c r="H35" s="6">
        <f>SUM(H29:H33)</f>
        <v>0</v>
      </c>
      <c r="I35" s="6">
        <f>SUM(I29:I33)</f>
        <v>-66000</v>
      </c>
    </row>
    <row r="36" spans="1:16" hidden="1" x14ac:dyDescent="0.25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6" hidden="1" x14ac:dyDescent="0.25"/>
    <row r="38" spans="1:16" ht="30" x14ac:dyDescent="0.25">
      <c r="F38" s="23" t="s">
        <v>13</v>
      </c>
      <c r="G38" s="10" t="s">
        <v>14</v>
      </c>
      <c r="H38" s="24" t="s">
        <v>15</v>
      </c>
      <c r="I38" s="10" t="s">
        <v>16</v>
      </c>
      <c r="J38" s="25" t="s">
        <v>17</v>
      </c>
      <c r="K38" s="25"/>
    </row>
    <row r="39" spans="1:16" ht="15.75" thickBot="1" x14ac:dyDescent="0.3">
      <c r="F39" s="23">
        <f>SUM(I42:I45)</f>
        <v>562000</v>
      </c>
      <c r="G39" s="10" t="s">
        <v>14</v>
      </c>
      <c r="H39" s="24">
        <f>-SUM(I46:I46)</f>
        <v>12150</v>
      </c>
      <c r="I39" s="10" t="s">
        <v>16</v>
      </c>
      <c r="J39" s="25">
        <f>-SUM(I47:I52)</f>
        <v>549850</v>
      </c>
      <c r="K39" s="25"/>
    </row>
    <row r="40" spans="1:16" ht="15.75" thickBot="1" x14ac:dyDescent="0.3">
      <c r="F40" s="26"/>
      <c r="G40" s="26"/>
      <c r="H40" s="67">
        <f>+J39+H39</f>
        <v>562000</v>
      </c>
      <c r="I40" s="68"/>
      <c r="J40" s="68"/>
      <c r="K40" s="69"/>
    </row>
    <row r="41" spans="1:16" ht="25.5" thickBot="1" x14ac:dyDescent="0.3">
      <c r="B41" s="27" t="s">
        <v>4</v>
      </c>
      <c r="C41" s="28" t="s">
        <v>5</v>
      </c>
      <c r="D41" s="29" t="s">
        <v>19</v>
      </c>
      <c r="F41" s="27" t="s">
        <v>4</v>
      </c>
      <c r="G41" s="30" t="s">
        <v>23</v>
      </c>
      <c r="H41" s="31" t="s">
        <v>6</v>
      </c>
      <c r="I41" s="32" t="s">
        <v>24</v>
      </c>
    </row>
    <row r="42" spans="1:16" ht="15.75" x14ac:dyDescent="0.25">
      <c r="B42" s="33"/>
      <c r="C42" s="33"/>
      <c r="D42" s="34"/>
      <c r="E42" s="35"/>
      <c r="F42" s="36" t="s">
        <v>0</v>
      </c>
      <c r="G42" s="37">
        <v>500000</v>
      </c>
      <c r="H42" s="38"/>
      <c r="I42" s="37">
        <f>SUM(G42:H42)</f>
        <v>500000</v>
      </c>
      <c r="J42" s="39"/>
      <c r="K42" s="62"/>
      <c r="L42" s="62"/>
      <c r="M42" s="62"/>
      <c r="N42" s="62"/>
      <c r="O42" s="62"/>
      <c r="P42" s="34"/>
    </row>
    <row r="43" spans="1:16" ht="15.75" x14ac:dyDescent="0.25">
      <c r="B43" s="40"/>
      <c r="C43" s="34"/>
      <c r="D43" s="34"/>
      <c r="E43" s="35"/>
      <c r="F43" s="36" t="s">
        <v>1</v>
      </c>
      <c r="G43" s="37">
        <v>40000</v>
      </c>
      <c r="H43" s="38"/>
      <c r="I43" s="37">
        <f t="shared" ref="I43:I52" si="2">SUM(G43:H43)</f>
        <v>40000</v>
      </c>
      <c r="J43" s="39"/>
      <c r="K43" s="62"/>
      <c r="L43" s="62"/>
      <c r="M43" s="62"/>
      <c r="N43" s="62"/>
      <c r="O43" s="62"/>
      <c r="P43" s="55"/>
    </row>
    <row r="44" spans="1:16" ht="15.75" x14ac:dyDescent="0.25">
      <c r="B44" s="33"/>
      <c r="C44" s="34"/>
      <c r="D44" s="34"/>
      <c r="E44" s="35"/>
      <c r="F44" s="36" t="s">
        <v>2</v>
      </c>
      <c r="G44" s="37">
        <v>110000</v>
      </c>
      <c r="H44" s="38"/>
      <c r="I44" s="37">
        <f t="shared" si="2"/>
        <v>110000</v>
      </c>
      <c r="J44" s="39"/>
      <c r="K44" s="62"/>
      <c r="L44" s="62"/>
      <c r="M44" s="62"/>
      <c r="N44" s="62"/>
      <c r="O44" s="62"/>
      <c r="P44" s="34"/>
    </row>
    <row r="45" spans="1:16" ht="15.75" x14ac:dyDescent="0.25">
      <c r="B45" s="33"/>
      <c r="C45" s="34"/>
      <c r="D45" s="34"/>
      <c r="E45" s="35"/>
      <c r="F45" s="36" t="s">
        <v>11</v>
      </c>
      <c r="G45" s="37">
        <v>-88000</v>
      </c>
      <c r="H45" s="38"/>
      <c r="I45" s="37">
        <f t="shared" si="2"/>
        <v>-88000</v>
      </c>
      <c r="J45" s="39"/>
      <c r="K45" s="62"/>
      <c r="L45" s="62"/>
      <c r="M45" s="62"/>
      <c r="N45" s="62"/>
      <c r="O45" s="62"/>
      <c r="P45" s="55"/>
    </row>
    <row r="46" spans="1:16" ht="15.75" x14ac:dyDescent="0.25">
      <c r="B46" s="51"/>
      <c r="C46" s="34"/>
      <c r="D46" s="34"/>
      <c r="E46" s="35"/>
      <c r="F46" s="41" t="s">
        <v>3</v>
      </c>
      <c r="G46" s="42">
        <v>-12150</v>
      </c>
      <c r="H46" s="38"/>
      <c r="I46" s="42">
        <f t="shared" si="2"/>
        <v>-12150</v>
      </c>
      <c r="J46" s="39"/>
      <c r="K46" s="62"/>
      <c r="L46" s="62"/>
      <c r="M46" s="62"/>
      <c r="N46" s="62"/>
      <c r="O46" s="62"/>
      <c r="P46" s="34"/>
    </row>
    <row r="47" spans="1:16" ht="15.75" x14ac:dyDescent="0.25">
      <c r="B47" s="33"/>
      <c r="C47" s="34"/>
      <c r="D47" s="34"/>
      <c r="E47" s="35"/>
      <c r="F47" s="43" t="s">
        <v>12</v>
      </c>
      <c r="G47" s="44">
        <v>-483850</v>
      </c>
      <c r="H47" s="38"/>
      <c r="I47" s="44">
        <f t="shared" si="2"/>
        <v>-483850</v>
      </c>
      <c r="J47" s="39"/>
      <c r="K47" s="66"/>
      <c r="L47" s="66"/>
      <c r="M47" s="66"/>
      <c r="N47" s="66"/>
      <c r="O47" s="66"/>
      <c r="P47" s="34"/>
    </row>
    <row r="48" spans="1:16" ht="15.75" x14ac:dyDescent="0.25">
      <c r="B48" s="33"/>
      <c r="C48" s="34"/>
      <c r="D48" s="34"/>
      <c r="E48" s="35"/>
      <c r="F48" s="45" t="s">
        <v>18</v>
      </c>
      <c r="G48" s="46">
        <v>-100000</v>
      </c>
      <c r="H48" s="38"/>
      <c r="I48" s="46">
        <f t="shared" si="2"/>
        <v>-100000</v>
      </c>
      <c r="J48" s="39"/>
      <c r="K48" s="66"/>
      <c r="L48" s="66"/>
      <c r="M48" s="66"/>
      <c r="N48" s="66"/>
      <c r="O48" s="66"/>
      <c r="P48" s="34"/>
    </row>
    <row r="49" spans="2:16" ht="15.75" x14ac:dyDescent="0.25">
      <c r="B49" s="33"/>
      <c r="C49" s="34"/>
      <c r="D49" s="34"/>
      <c r="E49" s="35"/>
      <c r="F49" s="45" t="s">
        <v>8</v>
      </c>
      <c r="G49" s="46">
        <v>30000</v>
      </c>
      <c r="H49" s="38"/>
      <c r="I49" s="46">
        <f t="shared" si="2"/>
        <v>30000</v>
      </c>
      <c r="J49" s="39"/>
      <c r="K49" s="62"/>
      <c r="L49" s="62"/>
      <c r="M49" s="62"/>
      <c r="N49" s="62"/>
      <c r="O49" s="62"/>
      <c r="P49" s="34"/>
    </row>
    <row r="50" spans="2:16" ht="15.75" x14ac:dyDescent="0.25">
      <c r="B50" s="33"/>
      <c r="C50" s="34"/>
      <c r="D50" s="34"/>
      <c r="E50" s="35"/>
      <c r="F50" s="45" t="s">
        <v>7</v>
      </c>
      <c r="G50" s="46">
        <v>4000</v>
      </c>
      <c r="H50" s="38"/>
      <c r="I50" s="46">
        <f t="shared" si="2"/>
        <v>4000</v>
      </c>
      <c r="J50" s="39"/>
      <c r="K50" s="62"/>
      <c r="L50" s="62"/>
      <c r="M50" s="62"/>
      <c r="N50" s="62"/>
      <c r="O50" s="62"/>
      <c r="P50" s="34"/>
    </row>
    <row r="51" spans="2:16" ht="15.75" x14ac:dyDescent="0.25">
      <c r="B51" s="33"/>
      <c r="C51" s="34"/>
      <c r="D51" s="34"/>
      <c r="E51" s="35"/>
      <c r="F51" s="45" t="s">
        <v>9</v>
      </c>
      <c r="G51" s="46">
        <v>0</v>
      </c>
      <c r="H51" s="38"/>
      <c r="I51" s="46">
        <f t="shared" si="2"/>
        <v>0</v>
      </c>
      <c r="J51" s="39"/>
      <c r="K51" s="62"/>
      <c r="L51" s="62"/>
      <c r="M51" s="62"/>
      <c r="N51" s="62"/>
      <c r="O51" s="62"/>
      <c r="P51" s="34"/>
    </row>
    <row r="52" spans="2:16" ht="15.75" x14ac:dyDescent="0.25">
      <c r="B52" s="34"/>
      <c r="C52" s="34"/>
      <c r="D52" s="34"/>
      <c r="E52" s="35"/>
      <c r="F52" s="52" t="s">
        <v>25</v>
      </c>
      <c r="G52" s="53">
        <v>0</v>
      </c>
      <c r="H52" s="54"/>
      <c r="I52" s="46">
        <f t="shared" si="2"/>
        <v>0</v>
      </c>
      <c r="J52" s="39"/>
      <c r="K52" s="62"/>
      <c r="L52" s="62"/>
      <c r="M52" s="62"/>
      <c r="N52" s="62"/>
      <c r="O52" s="62"/>
      <c r="P52" s="34"/>
    </row>
    <row r="53" spans="2:16" ht="16.5" thickBot="1" x14ac:dyDescent="0.3">
      <c r="B53" s="34"/>
      <c r="C53" s="34"/>
      <c r="D53" s="34"/>
      <c r="E53" s="35"/>
      <c r="F53" s="47" t="s">
        <v>20</v>
      </c>
      <c r="G53" s="48">
        <f>SUM(G42:G52)</f>
        <v>0</v>
      </c>
      <c r="H53" s="48">
        <f>SUM(H42:H52)</f>
        <v>0</v>
      </c>
      <c r="I53" s="48">
        <f>SUM(I42:I52)</f>
        <v>0</v>
      </c>
      <c r="J53" s="39"/>
      <c r="K53" s="63"/>
      <c r="L53" s="64"/>
      <c r="M53" s="64"/>
      <c r="N53" s="64"/>
      <c r="O53" s="65"/>
      <c r="P53" s="34"/>
    </row>
    <row r="54" spans="2:16" ht="16.5" thickTop="1" x14ac:dyDescent="0.25">
      <c r="F54" s="8" t="s">
        <v>10</v>
      </c>
      <c r="G54" s="6">
        <f>SUM(G48:G52)</f>
        <v>-66000</v>
      </c>
      <c r="H54" s="6">
        <f>SUM(H48:H52)</f>
        <v>0</v>
      </c>
      <c r="I54" s="6">
        <f>SUM(I48:I51)</f>
        <v>-66000</v>
      </c>
    </row>
    <row r="57" spans="2:16" ht="30" hidden="1" x14ac:dyDescent="0.25">
      <c r="F57" s="23" t="s">
        <v>13</v>
      </c>
      <c r="G57" s="10" t="s">
        <v>14</v>
      </c>
      <c r="H57" s="24" t="s">
        <v>15</v>
      </c>
      <c r="I57" s="10" t="s">
        <v>16</v>
      </c>
      <c r="J57" s="25" t="s">
        <v>17</v>
      </c>
      <c r="K57" s="25"/>
    </row>
    <row r="58" spans="2:16" ht="15.75" hidden="1" thickBot="1" x14ac:dyDescent="0.3">
      <c r="F58" s="23">
        <f>SUM(I61:I64)</f>
        <v>562000</v>
      </c>
      <c r="G58" s="10" t="s">
        <v>14</v>
      </c>
      <c r="H58" s="24">
        <f>-SUM(I65:I65)</f>
        <v>12150</v>
      </c>
      <c r="I58" s="10" t="s">
        <v>16</v>
      </c>
      <c r="J58" s="25">
        <f>-SUM(I66:I71)</f>
        <v>549850</v>
      </c>
      <c r="K58" s="25"/>
    </row>
    <row r="59" spans="2:16" ht="15.75" hidden="1" thickBot="1" x14ac:dyDescent="0.3">
      <c r="F59" s="26"/>
      <c r="G59" s="26"/>
      <c r="H59" s="67">
        <f>+H58+J58</f>
        <v>562000</v>
      </c>
      <c r="I59" s="68"/>
      <c r="J59" s="68"/>
      <c r="K59" s="69"/>
    </row>
    <row r="60" spans="2:16" ht="25.5" hidden="1" thickBot="1" x14ac:dyDescent="0.3">
      <c r="B60" s="27" t="s">
        <v>4</v>
      </c>
      <c r="C60" s="28" t="s">
        <v>5</v>
      </c>
      <c r="D60" s="29" t="s">
        <v>19</v>
      </c>
      <c r="F60" s="27" t="s">
        <v>4</v>
      </c>
      <c r="G60" s="30" t="s">
        <v>23</v>
      </c>
      <c r="H60" s="31" t="s">
        <v>6</v>
      </c>
      <c r="I60" s="32" t="s">
        <v>24</v>
      </c>
    </row>
    <row r="61" spans="2:16" ht="15.75" hidden="1" x14ac:dyDescent="0.25">
      <c r="B61" s="33"/>
      <c r="C61" s="33"/>
      <c r="D61" s="34"/>
      <c r="E61" s="35"/>
      <c r="F61" s="36" t="s">
        <v>0</v>
      </c>
      <c r="G61" s="37">
        <v>500000</v>
      </c>
      <c r="H61" s="38"/>
      <c r="I61" s="37">
        <f>SUM(G61:H61)</f>
        <v>500000</v>
      </c>
      <c r="J61" s="39"/>
      <c r="K61" s="62"/>
      <c r="L61" s="62"/>
      <c r="M61" s="62"/>
      <c r="N61" s="62"/>
      <c r="O61" s="62"/>
      <c r="P61" s="34"/>
    </row>
    <row r="62" spans="2:16" ht="15.75" hidden="1" x14ac:dyDescent="0.25">
      <c r="B62" s="40"/>
      <c r="C62" s="34"/>
      <c r="D62" s="34"/>
      <c r="E62" s="35"/>
      <c r="F62" s="36" t="s">
        <v>1</v>
      </c>
      <c r="G62" s="37">
        <v>40000</v>
      </c>
      <c r="H62" s="38"/>
      <c r="I62" s="37">
        <f t="shared" ref="I62:I71" si="3">SUM(G62:H62)</f>
        <v>40000</v>
      </c>
      <c r="J62" s="39"/>
      <c r="K62" s="62"/>
      <c r="L62" s="62"/>
      <c r="M62" s="62"/>
      <c r="N62" s="62"/>
      <c r="O62" s="62"/>
      <c r="P62" s="55"/>
    </row>
    <row r="63" spans="2:16" ht="15.75" hidden="1" x14ac:dyDescent="0.25">
      <c r="B63" s="34"/>
      <c r="C63" s="34"/>
      <c r="D63" s="34"/>
      <c r="E63" s="35"/>
      <c r="F63" s="36" t="s">
        <v>2</v>
      </c>
      <c r="G63" s="37">
        <v>110000</v>
      </c>
      <c r="H63" s="38"/>
      <c r="I63" s="37">
        <f t="shared" si="3"/>
        <v>110000</v>
      </c>
      <c r="J63" s="39"/>
      <c r="K63" s="62"/>
      <c r="L63" s="62"/>
      <c r="M63" s="62"/>
      <c r="N63" s="62"/>
      <c r="O63" s="62"/>
      <c r="P63" s="34"/>
    </row>
    <row r="64" spans="2:16" ht="15.75" hidden="1" x14ac:dyDescent="0.25">
      <c r="B64" s="34"/>
      <c r="C64" s="34"/>
      <c r="D64" s="34"/>
      <c r="E64" s="35"/>
      <c r="F64" s="36" t="s">
        <v>11</v>
      </c>
      <c r="G64" s="37">
        <v>-88000</v>
      </c>
      <c r="H64" s="38"/>
      <c r="I64" s="37">
        <f t="shared" si="3"/>
        <v>-88000</v>
      </c>
      <c r="J64" s="39"/>
      <c r="K64" s="62"/>
      <c r="L64" s="62"/>
      <c r="M64" s="62"/>
      <c r="N64" s="62"/>
      <c r="O64" s="62"/>
      <c r="P64" s="55"/>
    </row>
    <row r="65" spans="2:16" ht="15.75" hidden="1" x14ac:dyDescent="0.25">
      <c r="B65" s="34"/>
      <c r="C65" s="34"/>
      <c r="D65" s="34"/>
      <c r="E65" s="35"/>
      <c r="F65" s="41" t="s">
        <v>3</v>
      </c>
      <c r="G65" s="42">
        <v>-12150</v>
      </c>
      <c r="H65" s="38"/>
      <c r="I65" s="42">
        <f t="shared" si="3"/>
        <v>-12150</v>
      </c>
      <c r="J65" s="39"/>
      <c r="K65" s="62"/>
      <c r="L65" s="62"/>
      <c r="M65" s="62"/>
      <c r="N65" s="62"/>
      <c r="O65" s="62"/>
      <c r="P65" s="34"/>
    </row>
    <row r="66" spans="2:16" ht="15.75" hidden="1" x14ac:dyDescent="0.25">
      <c r="B66" s="40"/>
      <c r="C66" s="34"/>
      <c r="D66" s="34"/>
      <c r="E66" s="35"/>
      <c r="F66" s="43" t="s">
        <v>12</v>
      </c>
      <c r="G66" s="44">
        <v>-483850</v>
      </c>
      <c r="H66" s="38"/>
      <c r="I66" s="44">
        <f t="shared" si="3"/>
        <v>-483850</v>
      </c>
      <c r="J66" s="39"/>
      <c r="K66" s="66"/>
      <c r="L66" s="66"/>
      <c r="M66" s="66"/>
      <c r="N66" s="66"/>
      <c r="O66" s="66"/>
      <c r="P66" s="34"/>
    </row>
    <row r="67" spans="2:16" ht="15.75" hidden="1" x14ac:dyDescent="0.25">
      <c r="B67" s="40"/>
      <c r="C67" s="34"/>
      <c r="D67" s="34"/>
      <c r="E67" s="35"/>
      <c r="F67" s="45" t="s">
        <v>18</v>
      </c>
      <c r="G67" s="46">
        <v>-100000</v>
      </c>
      <c r="H67" s="38"/>
      <c r="I67" s="46">
        <f t="shared" si="3"/>
        <v>-100000</v>
      </c>
      <c r="J67" s="39"/>
      <c r="K67" s="66"/>
      <c r="L67" s="66"/>
      <c r="M67" s="66"/>
      <c r="N67" s="66"/>
      <c r="O67" s="66"/>
      <c r="P67" s="34"/>
    </row>
    <row r="68" spans="2:16" ht="15.75" hidden="1" x14ac:dyDescent="0.25">
      <c r="B68" s="34"/>
      <c r="C68" s="34"/>
      <c r="D68" s="34"/>
      <c r="E68" s="35"/>
      <c r="F68" s="45" t="s">
        <v>8</v>
      </c>
      <c r="G68" s="46">
        <v>30000</v>
      </c>
      <c r="H68" s="38"/>
      <c r="I68" s="46">
        <f t="shared" si="3"/>
        <v>30000</v>
      </c>
      <c r="J68" s="39"/>
      <c r="K68" s="62"/>
      <c r="L68" s="62"/>
      <c r="M68" s="62"/>
      <c r="N68" s="62"/>
      <c r="O68" s="62"/>
      <c r="P68" s="34"/>
    </row>
    <row r="69" spans="2:16" ht="15.75" hidden="1" x14ac:dyDescent="0.25">
      <c r="B69" s="34"/>
      <c r="C69" s="34"/>
      <c r="D69" s="34"/>
      <c r="E69" s="35"/>
      <c r="F69" s="45" t="s">
        <v>7</v>
      </c>
      <c r="G69" s="46">
        <v>4000</v>
      </c>
      <c r="H69" s="38"/>
      <c r="I69" s="46">
        <f t="shared" si="3"/>
        <v>4000</v>
      </c>
      <c r="J69" s="39"/>
      <c r="K69" s="62"/>
      <c r="L69" s="62"/>
      <c r="M69" s="62"/>
      <c r="N69" s="62"/>
      <c r="O69" s="62"/>
      <c r="P69" s="34"/>
    </row>
    <row r="70" spans="2:16" ht="15.75" hidden="1" x14ac:dyDescent="0.25">
      <c r="B70" s="34"/>
      <c r="C70" s="34"/>
      <c r="D70" s="34"/>
      <c r="E70" s="35"/>
      <c r="F70" s="45" t="s">
        <v>9</v>
      </c>
      <c r="G70" s="46">
        <v>0</v>
      </c>
      <c r="H70" s="38"/>
      <c r="I70" s="46">
        <f t="shared" si="3"/>
        <v>0</v>
      </c>
      <c r="J70" s="39"/>
      <c r="K70" s="62"/>
      <c r="L70" s="62"/>
      <c r="M70" s="62"/>
      <c r="N70" s="62"/>
      <c r="O70" s="62"/>
      <c r="P70" s="34"/>
    </row>
    <row r="71" spans="2:16" ht="15.75" hidden="1" x14ac:dyDescent="0.25">
      <c r="B71" s="34"/>
      <c r="C71" s="34"/>
      <c r="D71" s="34"/>
      <c r="E71" s="35"/>
      <c r="F71" s="52" t="s">
        <v>25</v>
      </c>
      <c r="G71" s="53">
        <v>0</v>
      </c>
      <c r="H71" s="54"/>
      <c r="I71" s="46">
        <f t="shared" si="3"/>
        <v>0</v>
      </c>
      <c r="J71" s="39"/>
      <c r="K71" s="62"/>
      <c r="L71" s="62"/>
      <c r="M71" s="62"/>
      <c r="N71" s="62"/>
      <c r="O71" s="62"/>
      <c r="P71" s="34"/>
    </row>
    <row r="72" spans="2:16" ht="16.5" hidden="1" thickBot="1" x14ac:dyDescent="0.3">
      <c r="B72" s="34"/>
      <c r="C72" s="34"/>
      <c r="D72" s="34"/>
      <c r="E72" s="35"/>
      <c r="F72" s="47" t="s">
        <v>20</v>
      </c>
      <c r="G72" s="48">
        <f>SUM(G61:G71)</f>
        <v>0</v>
      </c>
      <c r="H72" s="48">
        <f>SUM(H61:H71)</f>
        <v>0</v>
      </c>
      <c r="I72" s="48">
        <f>SUM(I61:I71)</f>
        <v>0</v>
      </c>
      <c r="J72" s="39"/>
      <c r="K72" s="63"/>
      <c r="L72" s="64"/>
      <c r="M72" s="64"/>
      <c r="N72" s="64"/>
      <c r="O72" s="65"/>
      <c r="P72" s="34"/>
    </row>
    <row r="73" spans="2:16" ht="16.5" hidden="1" thickTop="1" x14ac:dyDescent="0.25">
      <c r="F73" s="8" t="s">
        <v>10</v>
      </c>
      <c r="G73" s="6">
        <f>SUM(G67:G71)</f>
        <v>-66000</v>
      </c>
      <c r="H73" s="6">
        <f>SUM(H67:H71)</f>
        <v>0</v>
      </c>
      <c r="I73" s="6">
        <f>SUM(I67:I71)</f>
        <v>-66000</v>
      </c>
    </row>
  </sheetData>
  <sheetProtection algorithmName="SHA-512" hashValue="ZEtx2TbVMAEQU7KIJ2JzcsY0vPq9ltsZdyhLfoxFX+JYZ6dqNiEBQzjoHry8yewiJ0H2HXevtWBaW28iBgZbOw==" saltValue="kGRgVdy10UtxxgslAaQD/A==" spinCount="100000" sheet="1" formatCells="0" formatColumns="0" formatRows="0" insertColumns="0" insertRows="0" insertHyperlinks="0" deleteColumns="0" deleteRows="0" selectLockedCells="1" sort="0" autoFilter="0" pivotTables="0"/>
  <mergeCells count="52">
    <mergeCell ref="K69:O69"/>
    <mergeCell ref="K70:O70"/>
    <mergeCell ref="K71:O71"/>
    <mergeCell ref="K72:O72"/>
    <mergeCell ref="K63:O63"/>
    <mergeCell ref="K64:O64"/>
    <mergeCell ref="K65:O65"/>
    <mergeCell ref="K66:O66"/>
    <mergeCell ref="K67:O67"/>
    <mergeCell ref="K68:O68"/>
    <mergeCell ref="K62:O62"/>
    <mergeCell ref="K45:O45"/>
    <mergeCell ref="K46:O46"/>
    <mergeCell ref="K47:O47"/>
    <mergeCell ref="K48:O48"/>
    <mergeCell ref="K49:O49"/>
    <mergeCell ref="K50:O50"/>
    <mergeCell ref="K51:O51"/>
    <mergeCell ref="K52:O52"/>
    <mergeCell ref="K53:O53"/>
    <mergeCell ref="H59:K59"/>
    <mergeCell ref="K61:O61"/>
    <mergeCell ref="K44:O44"/>
    <mergeCell ref="K27:O27"/>
    <mergeCell ref="K28:O28"/>
    <mergeCell ref="K29:O29"/>
    <mergeCell ref="K30:O30"/>
    <mergeCell ref="K31:O31"/>
    <mergeCell ref="K32:O32"/>
    <mergeCell ref="K33:O33"/>
    <mergeCell ref="K34:O34"/>
    <mergeCell ref="H40:K40"/>
    <mergeCell ref="K42:O42"/>
    <mergeCell ref="K43:O43"/>
    <mergeCell ref="K26:O26"/>
    <mergeCell ref="K10:O10"/>
    <mergeCell ref="K11:O11"/>
    <mergeCell ref="K12:O12"/>
    <mergeCell ref="K13:O13"/>
    <mergeCell ref="K14:O14"/>
    <mergeCell ref="K15:O15"/>
    <mergeCell ref="K16:O16"/>
    <mergeCell ref="H21:K21"/>
    <mergeCell ref="K23:O23"/>
    <mergeCell ref="K24:O24"/>
    <mergeCell ref="K25:O25"/>
    <mergeCell ref="K9:O9"/>
    <mergeCell ref="H3:K3"/>
    <mergeCell ref="K5:O5"/>
    <mergeCell ref="K6:O6"/>
    <mergeCell ref="K7:O7"/>
    <mergeCell ref="K8:O8"/>
  </mergeCells>
  <conditionalFormatting sqref="G15:I15">
    <cfRule type="cellIs" dxfId="42" priority="41" operator="lessThan">
      <formula>-1</formula>
    </cfRule>
    <cfRule type="cellIs" dxfId="41" priority="42" operator="greaterThan">
      <formula>1</formula>
    </cfRule>
    <cfRule type="cellIs" dxfId="40" priority="43" operator="between">
      <formula>-1</formula>
      <formula>1</formula>
    </cfRule>
  </conditionalFormatting>
  <conditionalFormatting sqref="H3">
    <cfRule type="cellIs" dxfId="39" priority="38" operator="greaterThan">
      <formula>$F$2</formula>
    </cfRule>
    <cfRule type="cellIs" dxfId="38" priority="39" operator="lessThan">
      <formula>$F$2</formula>
    </cfRule>
    <cfRule type="cellIs" dxfId="37" priority="40" operator="lessThan">
      <formula>$F$2</formula>
    </cfRule>
  </conditionalFormatting>
  <conditionalFormatting sqref="H3">
    <cfRule type="cellIs" dxfId="36" priority="35" operator="lessThan">
      <formula>$F$2</formula>
    </cfRule>
    <cfRule type="cellIs" dxfId="35" priority="36" operator="greaterThan">
      <formula>$F$2</formula>
    </cfRule>
    <cfRule type="cellIs" dxfId="34" priority="37" operator="equal">
      <formula>$F$2</formula>
    </cfRule>
  </conditionalFormatting>
  <conditionalFormatting sqref="G34:I34">
    <cfRule type="cellIs" dxfId="33" priority="32" operator="lessThan">
      <formula>-1</formula>
    </cfRule>
    <cfRule type="cellIs" dxfId="32" priority="33" operator="greaterThan">
      <formula>1</formula>
    </cfRule>
    <cfRule type="cellIs" dxfId="31" priority="34" operator="between">
      <formula>-1</formula>
      <formula>1</formula>
    </cfRule>
  </conditionalFormatting>
  <conditionalFormatting sqref="H21">
    <cfRule type="cellIs" dxfId="30" priority="29" operator="greaterThan">
      <formula>$F$2</formula>
    </cfRule>
    <cfRule type="cellIs" dxfId="29" priority="30" operator="lessThan">
      <formula>$F$2</formula>
    </cfRule>
    <cfRule type="cellIs" dxfId="28" priority="31" operator="lessThan">
      <formula>$F$2</formula>
    </cfRule>
  </conditionalFormatting>
  <conditionalFormatting sqref="H21">
    <cfRule type="cellIs" dxfId="27" priority="26" operator="lessThan">
      <formula>$F$2</formula>
    </cfRule>
    <cfRule type="cellIs" dxfId="26" priority="27" operator="greaterThan">
      <formula>$F$2</formula>
    </cfRule>
    <cfRule type="cellIs" dxfId="25" priority="28" operator="equal">
      <formula>$F$2</formula>
    </cfRule>
  </conditionalFormatting>
  <conditionalFormatting sqref="G53:I53">
    <cfRule type="cellIs" dxfId="24" priority="23" operator="lessThan">
      <formula>-1</formula>
    </cfRule>
    <cfRule type="cellIs" dxfId="23" priority="24" operator="greaterThan">
      <formula>1</formula>
    </cfRule>
    <cfRule type="cellIs" dxfId="22" priority="25" operator="between">
      <formula>-1</formula>
      <formula>1</formula>
    </cfRule>
  </conditionalFormatting>
  <conditionalFormatting sqref="H40">
    <cfRule type="cellIs" dxfId="21" priority="20" operator="greaterThan">
      <formula>$F$2</formula>
    </cfRule>
    <cfRule type="cellIs" dxfId="20" priority="21" operator="lessThan">
      <formula>$F$2</formula>
    </cfRule>
    <cfRule type="cellIs" dxfId="19" priority="22" operator="lessThan">
      <formula>$F$2</formula>
    </cfRule>
  </conditionalFormatting>
  <conditionalFormatting sqref="H40">
    <cfRule type="cellIs" dxfId="18" priority="17" operator="lessThan">
      <formula>$F$2</formula>
    </cfRule>
    <cfRule type="cellIs" dxfId="17" priority="18" operator="greaterThan">
      <formula>$F$2</formula>
    </cfRule>
    <cfRule type="cellIs" dxfId="16" priority="19" operator="equal">
      <formula>$F$2</formula>
    </cfRule>
  </conditionalFormatting>
  <conditionalFormatting sqref="H40:K40">
    <cfRule type="cellIs" dxfId="15" priority="3" operator="equal">
      <formula>$F$39</formula>
    </cfRule>
    <cfRule type="cellIs" dxfId="14" priority="15" operator="equal">
      <formula>$F$39</formula>
    </cfRule>
    <cfRule type="cellIs" dxfId="13" priority="16" operator="equal">
      <formula>"562,000 $F$39"</formula>
    </cfRule>
  </conditionalFormatting>
  <conditionalFormatting sqref="G72:I72">
    <cfRule type="cellIs" dxfId="12" priority="12" operator="lessThan">
      <formula>-1</formula>
    </cfRule>
    <cfRule type="cellIs" dxfId="11" priority="13" operator="greaterThan">
      <formula>1</formula>
    </cfRule>
    <cfRule type="cellIs" dxfId="10" priority="14" operator="between">
      <formula>-1</formula>
      <formula>1</formula>
    </cfRule>
  </conditionalFormatting>
  <conditionalFormatting sqref="H59">
    <cfRule type="cellIs" dxfId="9" priority="9" operator="greaterThan">
      <formula>$F$2</formula>
    </cfRule>
    <cfRule type="cellIs" dxfId="8" priority="10" operator="lessThan">
      <formula>$F$2</formula>
    </cfRule>
    <cfRule type="cellIs" dxfId="7" priority="11" operator="lessThan">
      <formula>$F$2</formula>
    </cfRule>
  </conditionalFormatting>
  <conditionalFormatting sqref="H59">
    <cfRule type="cellIs" dxfId="6" priority="6" operator="lessThan">
      <formula>$F$2</formula>
    </cfRule>
    <cfRule type="cellIs" dxfId="5" priority="7" operator="greaterThan">
      <formula>$F$2</formula>
    </cfRule>
    <cfRule type="cellIs" dxfId="4" priority="8" operator="equal">
      <formula>$F$2</formula>
    </cfRule>
  </conditionalFormatting>
  <conditionalFormatting sqref="H59:K59">
    <cfRule type="cellIs" dxfId="3" priority="1" operator="equal">
      <formula>$F$58</formula>
    </cfRule>
    <cfRule type="cellIs" dxfId="2" priority="4" operator="equal">
      <formula>$F$39</formula>
    </cfRule>
    <cfRule type="cellIs" dxfId="1" priority="5" operator="equal">
      <formula>"562,000 $F$39"</formula>
    </cfRule>
  </conditionalFormatting>
  <conditionalFormatting sqref="H21:K21">
    <cfRule type="cellIs" dxfId="0" priority="2" operator="equal">
      <formula>$F$20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 Sub Ledg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2019-03-20T16:49:34Z</dcterms:modified>
</cp:coreProperties>
</file>