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bodenho\Desktop\"/>
    </mc:Choice>
  </mc:AlternateContent>
  <xr:revisionPtr revIDLastSave="0" documentId="13_ncr:1_{B90A7366-2633-4A77-BA27-89680BFA2626}" xr6:coauthVersionLast="47" xr6:coauthVersionMax="47" xr10:uidLastSave="{00000000-0000-0000-0000-000000000000}"/>
  <bookViews>
    <workbookView xWindow="-105" yWindow="0" windowWidth="26010" windowHeight="20985" activeTab="3" xr2:uid="{00000000-000D-0000-FFFF-FFFF00000000}"/>
  </bookViews>
  <sheets>
    <sheet name="level1_memory" sheetId="1" r:id="rId1"/>
    <sheet name="Level3_memory" sheetId="2" r:id="rId2"/>
    <sheet name="Level5_memory" sheetId="3" r:id="rId3"/>
    <sheet name="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D20" i="1"/>
  <c r="D19" i="1"/>
  <c r="D18" i="1"/>
  <c r="D17" i="1"/>
  <c r="E9" i="3"/>
  <c r="E8" i="3"/>
  <c r="D9" i="3"/>
  <c r="D8" i="3"/>
  <c r="E9" i="2"/>
  <c r="E8" i="2"/>
  <c r="D9" i="2"/>
  <c r="D8" i="2"/>
  <c r="E10" i="1"/>
  <c r="E9" i="1"/>
  <c r="E8" i="1"/>
  <c r="D10" i="1"/>
  <c r="D9" i="1"/>
  <c r="D8" i="1"/>
</calcChain>
</file>

<file path=xl/sharedStrings.xml><?xml version="1.0" encoding="utf-8"?>
<sst xmlns="http://schemas.openxmlformats.org/spreadsheetml/2006/main" count="401" uniqueCount="89">
  <si>
    <t>CROSS-R-SDP</t>
  </si>
  <si>
    <t>fast</t>
  </si>
  <si>
    <t>balanced</t>
  </si>
  <si>
    <t>small</t>
  </si>
  <si>
    <t>Prive key size (byte)</t>
  </si>
  <si>
    <t>Public key size (byte)</t>
  </si>
  <si>
    <t>Signature size (byte)</t>
  </si>
  <si>
    <t>Algorithm</t>
  </si>
  <si>
    <t>variation</t>
  </si>
  <si>
    <t>i</t>
  </si>
  <si>
    <t>CROSS-R-SDP(G)</t>
  </si>
  <si>
    <t>SQIsign</t>
  </si>
  <si>
    <t>/</t>
  </si>
  <si>
    <t>Hawk</t>
  </si>
  <si>
    <t>MQOM-gf31</t>
  </si>
  <si>
    <t>short</t>
  </si>
  <si>
    <t>MQOM-gf251</t>
  </si>
  <si>
    <t xml:space="preserve">PERK </t>
  </si>
  <si>
    <t>fast 3</t>
  </si>
  <si>
    <t>fast 5</t>
  </si>
  <si>
    <t>short 3</t>
  </si>
  <si>
    <t>short 5</t>
  </si>
  <si>
    <t>LESS</t>
  </si>
  <si>
    <t>RYDE-128</t>
  </si>
  <si>
    <t>RYDE-192</t>
  </si>
  <si>
    <t>RYDE-256</t>
  </si>
  <si>
    <t>SDitH</t>
  </si>
  <si>
    <t>hypercube</t>
  </si>
  <si>
    <t>Threashold</t>
  </si>
  <si>
    <t>MAYO1</t>
  </si>
  <si>
    <t>MAYO2</t>
  </si>
  <si>
    <t>MAYO3</t>
  </si>
  <si>
    <t>MAYO5</t>
  </si>
  <si>
    <t>QR-UOV</t>
  </si>
  <si>
    <t>Snova</t>
  </si>
  <si>
    <t>UOV</t>
  </si>
  <si>
    <t>FAEST-128</t>
  </si>
  <si>
    <t>FAEST-192s</t>
  </si>
  <si>
    <t>FAEST-192f</t>
  </si>
  <si>
    <t>FAEST-256s</t>
  </si>
  <si>
    <t>FAEST-256f</t>
  </si>
  <si>
    <t>FAEST-EM-128s</t>
  </si>
  <si>
    <t>FAEST-EM-128f</t>
  </si>
  <si>
    <t>FAEST-EM-192s</t>
  </si>
  <si>
    <t>FAEST-EM-192f</t>
  </si>
  <si>
    <t>FAEST-EM-256s</t>
  </si>
  <si>
    <t>FAEST-EM-256f</t>
  </si>
  <si>
    <t>KeyGen (cycles)</t>
  </si>
  <si>
    <t>Sign (cycles)</t>
  </si>
  <si>
    <t>Verify (cycles)</t>
  </si>
  <si>
    <t>Nist-Level</t>
  </si>
  <si>
    <t>1b</t>
  </si>
  <si>
    <t>1i</t>
  </si>
  <si>
    <t>1s</t>
  </si>
  <si>
    <t>3b</t>
  </si>
  <si>
    <t>3s</t>
  </si>
  <si>
    <t>5b</t>
  </si>
  <si>
    <t>5s</t>
  </si>
  <si>
    <t>Reference implementation (with default GMP installation)</t>
  </si>
  <si>
    <t>Reference implementation (with GMP –-disable-assembly)</t>
  </si>
  <si>
    <t>Assembly-optimized implementation for Intel Broadwell or later</t>
  </si>
  <si>
    <t>normal</t>
  </si>
  <si>
    <t>PERK</t>
  </si>
  <si>
    <t>fast3</t>
  </si>
  <si>
    <t>fast5</t>
  </si>
  <si>
    <t>short3</t>
  </si>
  <si>
    <t>short5</t>
  </si>
  <si>
    <t>hypercube  gf256</t>
  </si>
  <si>
    <t>hypercube  gf251</t>
  </si>
  <si>
    <t>Threashold gf256</t>
  </si>
  <si>
    <t>Threashold gf251</t>
  </si>
  <si>
    <t>SNOVA</t>
  </si>
  <si>
    <t>ssk</t>
  </si>
  <si>
    <t>esk</t>
  </si>
  <si>
    <t>uov</t>
  </si>
  <si>
    <t>Ip-classic</t>
  </si>
  <si>
    <t>Ip-pkc</t>
  </si>
  <si>
    <t>Ip-pkc+skc</t>
  </si>
  <si>
    <t>Is-classic</t>
  </si>
  <si>
    <t>Is-pkc</t>
  </si>
  <si>
    <t>Is-pkc+skc</t>
  </si>
  <si>
    <t>V-pkc+skc</t>
  </si>
  <si>
    <t>V-pkc</t>
  </si>
  <si>
    <t>V-classic</t>
  </si>
  <si>
    <t>III-pkc+skc</t>
  </si>
  <si>
    <t>III-pkc</t>
  </si>
  <si>
    <t>III-classic</t>
  </si>
  <si>
    <t>faest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</si>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</sst>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1" fillId="2" borderId="0" xfId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1" fillId="4" borderId="0" xfId="1" applyFill="1"/>
    <xf numFmtId="0" fontId="0" fillId="0" borderId="0" xfId="0" applyFill="1"/>
  </cellXfs>
  <cellStyles count="2">
    <cellStyle name="Normal" xfId="0" builtinId="0"/>
    <cellStyle name="Normal 4" xfId="1" xr:uid="{43C752C0-CE17-4C4D-A68F-B11762176E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539645119210397E-2"/>
          <c:y val="1.2114737707375116E-2"/>
          <c:w val="0.95491401898116024"/>
          <c:h val="0.76435267737353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level1_memory!$C$1</c:f>
              <c:strCache>
                <c:ptCount val="1"/>
                <c:pt idx="0">
                  <c:v>Prive key size (byte)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level1_memory!$A$2:$B$32</c:f>
              <c:multiLvlStrCache>
                <c:ptCount val="31"/>
                <c:lvl>
                  <c:pt idx="0">
                    <c:v>fast</c:v>
                  </c:pt>
                  <c:pt idx="1">
                    <c:v>balanced</c:v>
                  </c:pt>
                  <c:pt idx="2">
                    <c:v>small</c:v>
                  </c:pt>
                  <c:pt idx="3">
                    <c:v>fast</c:v>
                  </c:pt>
                  <c:pt idx="4">
                    <c:v>balanced</c:v>
                  </c:pt>
                  <c:pt idx="5">
                    <c:v>small</c:v>
                  </c:pt>
                  <c:pt idx="6">
                    <c:v>balanced</c:v>
                  </c:pt>
                  <c:pt idx="7">
                    <c:v>i</c:v>
                  </c:pt>
                  <c:pt idx="8">
                    <c:v>small</c:v>
                  </c:pt>
                  <c:pt idx="9">
                    <c:v>/</c:v>
                  </c:pt>
                  <c:pt idx="10">
                    <c:v>/</c:v>
                  </c:pt>
                  <c:pt idx="11">
                    <c:v>short</c:v>
                  </c:pt>
                  <c:pt idx="12">
                    <c:v>short</c:v>
                  </c:pt>
                  <c:pt idx="13">
                    <c:v>fast</c:v>
                  </c:pt>
                  <c:pt idx="14">
                    <c:v>fast</c:v>
                  </c:pt>
                  <c:pt idx="15">
                    <c:v>fast 3</c:v>
                  </c:pt>
                  <c:pt idx="16">
                    <c:v>fast 5</c:v>
                  </c:pt>
                  <c:pt idx="17">
                    <c:v>short 3</c:v>
                  </c:pt>
                  <c:pt idx="18">
                    <c:v>short 5</c:v>
                  </c:pt>
                  <c:pt idx="19">
                    <c:v>fast</c:v>
                  </c:pt>
                  <c:pt idx="20">
                    <c:v>short</c:v>
                  </c:pt>
                  <c:pt idx="21">
                    <c:v>hypercube</c:v>
                  </c:pt>
                  <c:pt idx="22">
                    <c:v>Threashold</c:v>
                  </c:pt>
                  <c:pt idx="23">
                    <c:v>/</c:v>
                  </c:pt>
                  <c:pt idx="24">
                    <c:v>/</c:v>
                  </c:pt>
                  <c:pt idx="25">
                    <c:v>/</c:v>
                  </c:pt>
                  <c:pt idx="26">
                    <c:v>/</c:v>
                  </c:pt>
                  <c:pt idx="27">
                    <c:v>small</c:v>
                  </c:pt>
                  <c:pt idx="28">
                    <c:v>fast</c:v>
                  </c:pt>
                  <c:pt idx="29">
                    <c:v>small</c:v>
                  </c:pt>
                  <c:pt idx="30">
                    <c:v>fast</c:v>
                  </c:pt>
                </c:lvl>
                <c:lvl>
                  <c:pt idx="0">
                    <c:v>CROSS-R-SDP</c:v>
                  </c:pt>
                  <c:pt idx="1">
                    <c:v>CROSS-R-SDP</c:v>
                  </c:pt>
                  <c:pt idx="2">
                    <c:v>CROSS-R-SDP</c:v>
                  </c:pt>
                  <c:pt idx="3">
                    <c:v>CROSS-R-SDP(G)</c:v>
                  </c:pt>
                  <c:pt idx="4">
                    <c:v>CROSS-R-SDP(G)</c:v>
                  </c:pt>
                  <c:pt idx="5">
                    <c:v>CROSS-R-SDP(G)</c:v>
                  </c:pt>
                  <c:pt idx="6">
                    <c:v>LESS</c:v>
                  </c:pt>
                  <c:pt idx="7">
                    <c:v>LESS</c:v>
                  </c:pt>
                  <c:pt idx="8">
                    <c:v>LESS</c:v>
                  </c:pt>
                  <c:pt idx="9">
                    <c:v>SQIsign</c:v>
                  </c:pt>
                  <c:pt idx="10">
                    <c:v>Hawk</c:v>
                  </c:pt>
                  <c:pt idx="11">
                    <c:v>MQOM-gf31</c:v>
                  </c:pt>
                  <c:pt idx="12">
                    <c:v>MQOM-gf251</c:v>
                  </c:pt>
                  <c:pt idx="13">
                    <c:v>MQOM-gf31</c:v>
                  </c:pt>
                  <c:pt idx="14">
                    <c:v>MQOM-gf251</c:v>
                  </c:pt>
                  <c:pt idx="15">
                    <c:v>PERK </c:v>
                  </c:pt>
                  <c:pt idx="16">
                    <c:v>PERK </c:v>
                  </c:pt>
                  <c:pt idx="17">
                    <c:v>PERK </c:v>
                  </c:pt>
                  <c:pt idx="18">
                    <c:v>PERK </c:v>
                  </c:pt>
                  <c:pt idx="19">
                    <c:v>RYDE-128</c:v>
                  </c:pt>
                  <c:pt idx="20">
                    <c:v>RYDE-128</c:v>
                  </c:pt>
                  <c:pt idx="21">
                    <c:v>SDitH</c:v>
                  </c:pt>
                  <c:pt idx="22">
                    <c:v>SDitH</c:v>
                  </c:pt>
                  <c:pt idx="23">
                    <c:v>MAYO1</c:v>
                  </c:pt>
                  <c:pt idx="24">
                    <c:v>MAYO2</c:v>
                  </c:pt>
                  <c:pt idx="25">
                    <c:v>QR-UOV</c:v>
                  </c:pt>
                  <c:pt idx="26">
                    <c:v>Snova</c:v>
                  </c:pt>
                  <c:pt idx="27">
                    <c:v>FAEST-128</c:v>
                  </c:pt>
                  <c:pt idx="28">
                    <c:v>FAEST-128</c:v>
                  </c:pt>
                  <c:pt idx="29">
                    <c:v>FAEST-EM-128s</c:v>
                  </c:pt>
                  <c:pt idx="30">
                    <c:v>FAEST-EM-128f</c:v>
                  </c:pt>
                </c:lvl>
              </c:multiLvlStrCache>
            </c:multiLvlStrRef>
          </c:cat>
          <c:val>
            <c:numRef>
              <c:f>level1_memory!$C$2:$C$32</c:f>
              <c:numCache>
                <c:formatCode>General</c:formatCode>
                <c:ptCount val="3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782</c:v>
                </c:pt>
                <c:pt idx="10">
                  <c:v>184</c:v>
                </c:pt>
                <c:pt idx="11">
                  <c:v>78</c:v>
                </c:pt>
                <c:pt idx="12">
                  <c:v>102</c:v>
                </c:pt>
                <c:pt idx="13">
                  <c:v>78</c:v>
                </c:pt>
                <c:pt idx="14">
                  <c:v>102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32</c:v>
                </c:pt>
                <c:pt idx="20">
                  <c:v>32</c:v>
                </c:pt>
                <c:pt idx="21">
                  <c:v>432</c:v>
                </c:pt>
                <c:pt idx="22">
                  <c:v>432</c:v>
                </c:pt>
                <c:pt idx="23">
                  <c:v>24</c:v>
                </c:pt>
                <c:pt idx="24">
                  <c:v>24</c:v>
                </c:pt>
                <c:pt idx="25">
                  <c:v>32</c:v>
                </c:pt>
                <c:pt idx="26">
                  <c:v>0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1-411B-8B54-E615C964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587951"/>
        <c:axId val="737588431"/>
      </c:barChart>
      <c:catAx>
        <c:axId val="7375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88431"/>
        <c:crosses val="autoZero"/>
        <c:auto val="1"/>
        <c:lblAlgn val="ctr"/>
        <c:lblOffset val="100"/>
        <c:noMultiLvlLbl val="0"/>
      </c:catAx>
      <c:valAx>
        <c:axId val="7375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8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level1_memory!$D$1</c:f>
              <c:strCache>
                <c:ptCount val="1"/>
                <c:pt idx="0">
                  <c:v>Public key size (byte)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level1_memory!$A$2:$B$32</c:f>
              <c:multiLvlStrCache>
                <c:ptCount val="31"/>
                <c:lvl>
                  <c:pt idx="0">
                    <c:v>fast</c:v>
                  </c:pt>
                  <c:pt idx="1">
                    <c:v>balanced</c:v>
                  </c:pt>
                  <c:pt idx="2">
                    <c:v>small</c:v>
                  </c:pt>
                  <c:pt idx="3">
                    <c:v>fast</c:v>
                  </c:pt>
                  <c:pt idx="4">
                    <c:v>balanced</c:v>
                  </c:pt>
                  <c:pt idx="5">
                    <c:v>small</c:v>
                  </c:pt>
                  <c:pt idx="6">
                    <c:v>balanced</c:v>
                  </c:pt>
                  <c:pt idx="7">
                    <c:v>i</c:v>
                  </c:pt>
                  <c:pt idx="8">
                    <c:v>small</c:v>
                  </c:pt>
                  <c:pt idx="9">
                    <c:v>/</c:v>
                  </c:pt>
                  <c:pt idx="10">
                    <c:v>/</c:v>
                  </c:pt>
                  <c:pt idx="11">
                    <c:v>short</c:v>
                  </c:pt>
                  <c:pt idx="12">
                    <c:v>short</c:v>
                  </c:pt>
                  <c:pt idx="13">
                    <c:v>fast</c:v>
                  </c:pt>
                  <c:pt idx="14">
                    <c:v>fast</c:v>
                  </c:pt>
                  <c:pt idx="15">
                    <c:v>fast 3</c:v>
                  </c:pt>
                  <c:pt idx="16">
                    <c:v>fast 5</c:v>
                  </c:pt>
                  <c:pt idx="17">
                    <c:v>short 3</c:v>
                  </c:pt>
                  <c:pt idx="18">
                    <c:v>short 5</c:v>
                  </c:pt>
                  <c:pt idx="19">
                    <c:v>fast</c:v>
                  </c:pt>
                  <c:pt idx="20">
                    <c:v>short</c:v>
                  </c:pt>
                  <c:pt idx="21">
                    <c:v>hypercube</c:v>
                  </c:pt>
                  <c:pt idx="22">
                    <c:v>Threashold</c:v>
                  </c:pt>
                  <c:pt idx="23">
                    <c:v>/</c:v>
                  </c:pt>
                  <c:pt idx="24">
                    <c:v>/</c:v>
                  </c:pt>
                  <c:pt idx="25">
                    <c:v>/</c:v>
                  </c:pt>
                  <c:pt idx="26">
                    <c:v>/</c:v>
                  </c:pt>
                  <c:pt idx="27">
                    <c:v>small</c:v>
                  </c:pt>
                  <c:pt idx="28">
                    <c:v>fast</c:v>
                  </c:pt>
                  <c:pt idx="29">
                    <c:v>small</c:v>
                  </c:pt>
                  <c:pt idx="30">
                    <c:v>fast</c:v>
                  </c:pt>
                </c:lvl>
                <c:lvl>
                  <c:pt idx="0">
                    <c:v>CROSS-R-SDP</c:v>
                  </c:pt>
                  <c:pt idx="1">
                    <c:v>CROSS-R-SDP</c:v>
                  </c:pt>
                  <c:pt idx="2">
                    <c:v>CROSS-R-SDP</c:v>
                  </c:pt>
                  <c:pt idx="3">
                    <c:v>CROSS-R-SDP(G)</c:v>
                  </c:pt>
                  <c:pt idx="4">
                    <c:v>CROSS-R-SDP(G)</c:v>
                  </c:pt>
                  <c:pt idx="5">
                    <c:v>CROSS-R-SDP(G)</c:v>
                  </c:pt>
                  <c:pt idx="6">
                    <c:v>LESS</c:v>
                  </c:pt>
                  <c:pt idx="7">
                    <c:v>LESS</c:v>
                  </c:pt>
                  <c:pt idx="8">
                    <c:v>LESS</c:v>
                  </c:pt>
                  <c:pt idx="9">
                    <c:v>SQIsign</c:v>
                  </c:pt>
                  <c:pt idx="10">
                    <c:v>Hawk</c:v>
                  </c:pt>
                  <c:pt idx="11">
                    <c:v>MQOM-gf31</c:v>
                  </c:pt>
                  <c:pt idx="12">
                    <c:v>MQOM-gf251</c:v>
                  </c:pt>
                  <c:pt idx="13">
                    <c:v>MQOM-gf31</c:v>
                  </c:pt>
                  <c:pt idx="14">
                    <c:v>MQOM-gf251</c:v>
                  </c:pt>
                  <c:pt idx="15">
                    <c:v>PERK </c:v>
                  </c:pt>
                  <c:pt idx="16">
                    <c:v>PERK </c:v>
                  </c:pt>
                  <c:pt idx="17">
                    <c:v>PERK </c:v>
                  </c:pt>
                  <c:pt idx="18">
                    <c:v>PERK </c:v>
                  </c:pt>
                  <c:pt idx="19">
                    <c:v>RYDE-128</c:v>
                  </c:pt>
                  <c:pt idx="20">
                    <c:v>RYDE-128</c:v>
                  </c:pt>
                  <c:pt idx="21">
                    <c:v>SDitH</c:v>
                  </c:pt>
                  <c:pt idx="22">
                    <c:v>SDitH</c:v>
                  </c:pt>
                  <c:pt idx="23">
                    <c:v>MAYO1</c:v>
                  </c:pt>
                  <c:pt idx="24">
                    <c:v>MAYO2</c:v>
                  </c:pt>
                  <c:pt idx="25">
                    <c:v>QR-UOV</c:v>
                  </c:pt>
                  <c:pt idx="26">
                    <c:v>Snova</c:v>
                  </c:pt>
                  <c:pt idx="27">
                    <c:v>FAEST-128</c:v>
                  </c:pt>
                  <c:pt idx="28">
                    <c:v>FAEST-128</c:v>
                  </c:pt>
                  <c:pt idx="29">
                    <c:v>FAEST-EM-128s</c:v>
                  </c:pt>
                  <c:pt idx="30">
                    <c:v>FAEST-EM-128f</c:v>
                  </c:pt>
                </c:lvl>
              </c:multiLvlStrCache>
            </c:multiLvlStrRef>
          </c:cat>
          <c:val>
            <c:numRef>
              <c:f>level1_memory!$D$2:$D$32</c:f>
              <c:numCache>
                <c:formatCode>General</c:formatCode>
                <c:ptCount val="3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1360</c:v>
                </c:pt>
                <c:pt idx="7">
                  <c:v>40800</c:v>
                </c:pt>
                <c:pt idx="8">
                  <c:v>95200</c:v>
                </c:pt>
                <c:pt idx="9">
                  <c:v>64</c:v>
                </c:pt>
                <c:pt idx="10">
                  <c:v>1024</c:v>
                </c:pt>
                <c:pt idx="11">
                  <c:v>47</c:v>
                </c:pt>
                <c:pt idx="12">
                  <c:v>59</c:v>
                </c:pt>
                <c:pt idx="13">
                  <c:v>47</c:v>
                </c:pt>
                <c:pt idx="14">
                  <c:v>59</c:v>
                </c:pt>
                <c:pt idx="15">
                  <c:v>150</c:v>
                </c:pt>
                <c:pt idx="16">
                  <c:v>240</c:v>
                </c:pt>
                <c:pt idx="17">
                  <c:v>150</c:v>
                </c:pt>
                <c:pt idx="18">
                  <c:v>240</c:v>
                </c:pt>
                <c:pt idx="19">
                  <c:v>86</c:v>
                </c:pt>
                <c:pt idx="20">
                  <c:v>86</c:v>
                </c:pt>
                <c:pt idx="21">
                  <c:v>132</c:v>
                </c:pt>
                <c:pt idx="22">
                  <c:v>132</c:v>
                </c:pt>
                <c:pt idx="23">
                  <c:v>1168</c:v>
                </c:pt>
                <c:pt idx="24">
                  <c:v>5488</c:v>
                </c:pt>
                <c:pt idx="25">
                  <c:v>20657</c:v>
                </c:pt>
                <c:pt idx="26">
                  <c:v>9842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5-4504-8DC0-62971B3F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37887"/>
        <c:axId val="1212536447"/>
      </c:barChart>
      <c:catAx>
        <c:axId val="12125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36447"/>
        <c:crosses val="autoZero"/>
        <c:auto val="1"/>
        <c:lblAlgn val="ctr"/>
        <c:lblOffset val="100"/>
        <c:noMultiLvlLbl val="0"/>
      </c:catAx>
      <c:valAx>
        <c:axId val="12125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3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level1_memory!$E$1</c:f>
              <c:strCache>
                <c:ptCount val="1"/>
                <c:pt idx="0">
                  <c:v>Signature size (byte)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level1_memory!$A$2:$B$32</c:f>
              <c:multiLvlStrCache>
                <c:ptCount val="31"/>
                <c:lvl>
                  <c:pt idx="0">
                    <c:v>fast</c:v>
                  </c:pt>
                  <c:pt idx="1">
                    <c:v>balanced</c:v>
                  </c:pt>
                  <c:pt idx="2">
                    <c:v>small</c:v>
                  </c:pt>
                  <c:pt idx="3">
                    <c:v>fast</c:v>
                  </c:pt>
                  <c:pt idx="4">
                    <c:v>balanced</c:v>
                  </c:pt>
                  <c:pt idx="5">
                    <c:v>small</c:v>
                  </c:pt>
                  <c:pt idx="6">
                    <c:v>balanced</c:v>
                  </c:pt>
                  <c:pt idx="7">
                    <c:v>i</c:v>
                  </c:pt>
                  <c:pt idx="8">
                    <c:v>small</c:v>
                  </c:pt>
                  <c:pt idx="9">
                    <c:v>/</c:v>
                  </c:pt>
                  <c:pt idx="10">
                    <c:v>/</c:v>
                  </c:pt>
                  <c:pt idx="11">
                    <c:v>short</c:v>
                  </c:pt>
                  <c:pt idx="12">
                    <c:v>short</c:v>
                  </c:pt>
                  <c:pt idx="13">
                    <c:v>fast</c:v>
                  </c:pt>
                  <c:pt idx="14">
                    <c:v>fast</c:v>
                  </c:pt>
                  <c:pt idx="15">
                    <c:v>fast 3</c:v>
                  </c:pt>
                  <c:pt idx="16">
                    <c:v>fast 5</c:v>
                  </c:pt>
                  <c:pt idx="17">
                    <c:v>short 3</c:v>
                  </c:pt>
                  <c:pt idx="18">
                    <c:v>short 5</c:v>
                  </c:pt>
                  <c:pt idx="19">
                    <c:v>fast</c:v>
                  </c:pt>
                  <c:pt idx="20">
                    <c:v>short</c:v>
                  </c:pt>
                  <c:pt idx="21">
                    <c:v>hypercube</c:v>
                  </c:pt>
                  <c:pt idx="22">
                    <c:v>Threashold</c:v>
                  </c:pt>
                  <c:pt idx="23">
                    <c:v>/</c:v>
                  </c:pt>
                  <c:pt idx="24">
                    <c:v>/</c:v>
                  </c:pt>
                  <c:pt idx="25">
                    <c:v>/</c:v>
                  </c:pt>
                  <c:pt idx="26">
                    <c:v>/</c:v>
                  </c:pt>
                  <c:pt idx="27">
                    <c:v>small</c:v>
                  </c:pt>
                  <c:pt idx="28">
                    <c:v>fast</c:v>
                  </c:pt>
                  <c:pt idx="29">
                    <c:v>small</c:v>
                  </c:pt>
                  <c:pt idx="30">
                    <c:v>fast</c:v>
                  </c:pt>
                </c:lvl>
                <c:lvl>
                  <c:pt idx="0">
                    <c:v>CROSS-R-SDP</c:v>
                  </c:pt>
                  <c:pt idx="1">
                    <c:v>CROSS-R-SDP</c:v>
                  </c:pt>
                  <c:pt idx="2">
                    <c:v>CROSS-R-SDP</c:v>
                  </c:pt>
                  <c:pt idx="3">
                    <c:v>CROSS-R-SDP(G)</c:v>
                  </c:pt>
                  <c:pt idx="4">
                    <c:v>CROSS-R-SDP(G)</c:v>
                  </c:pt>
                  <c:pt idx="5">
                    <c:v>CROSS-R-SDP(G)</c:v>
                  </c:pt>
                  <c:pt idx="6">
                    <c:v>LESS</c:v>
                  </c:pt>
                  <c:pt idx="7">
                    <c:v>LESS</c:v>
                  </c:pt>
                  <c:pt idx="8">
                    <c:v>LESS</c:v>
                  </c:pt>
                  <c:pt idx="9">
                    <c:v>SQIsign</c:v>
                  </c:pt>
                  <c:pt idx="10">
                    <c:v>Hawk</c:v>
                  </c:pt>
                  <c:pt idx="11">
                    <c:v>MQOM-gf31</c:v>
                  </c:pt>
                  <c:pt idx="12">
                    <c:v>MQOM-gf251</c:v>
                  </c:pt>
                  <c:pt idx="13">
                    <c:v>MQOM-gf31</c:v>
                  </c:pt>
                  <c:pt idx="14">
                    <c:v>MQOM-gf251</c:v>
                  </c:pt>
                  <c:pt idx="15">
                    <c:v>PERK </c:v>
                  </c:pt>
                  <c:pt idx="16">
                    <c:v>PERK </c:v>
                  </c:pt>
                  <c:pt idx="17">
                    <c:v>PERK </c:v>
                  </c:pt>
                  <c:pt idx="18">
                    <c:v>PERK </c:v>
                  </c:pt>
                  <c:pt idx="19">
                    <c:v>RYDE-128</c:v>
                  </c:pt>
                  <c:pt idx="20">
                    <c:v>RYDE-128</c:v>
                  </c:pt>
                  <c:pt idx="21">
                    <c:v>SDitH</c:v>
                  </c:pt>
                  <c:pt idx="22">
                    <c:v>SDitH</c:v>
                  </c:pt>
                  <c:pt idx="23">
                    <c:v>MAYO1</c:v>
                  </c:pt>
                  <c:pt idx="24">
                    <c:v>MAYO2</c:v>
                  </c:pt>
                  <c:pt idx="25">
                    <c:v>QR-UOV</c:v>
                  </c:pt>
                  <c:pt idx="26">
                    <c:v>Snova</c:v>
                  </c:pt>
                  <c:pt idx="27">
                    <c:v>FAEST-128</c:v>
                  </c:pt>
                  <c:pt idx="28">
                    <c:v>FAEST-128</c:v>
                  </c:pt>
                  <c:pt idx="29">
                    <c:v>FAEST-EM-128s</c:v>
                  </c:pt>
                  <c:pt idx="30">
                    <c:v>FAEST-EM-128f</c:v>
                  </c:pt>
                </c:lvl>
              </c:multiLvlStrCache>
            </c:multiLvlStrRef>
          </c:cat>
          <c:val>
            <c:numRef>
              <c:f>level1_memory!$E$2:$E$32</c:f>
              <c:numCache>
                <c:formatCode>General</c:formatCode>
                <c:ptCount val="31"/>
                <c:pt idx="0">
                  <c:v>19152</c:v>
                </c:pt>
                <c:pt idx="1">
                  <c:v>12912</c:v>
                </c:pt>
                <c:pt idx="2">
                  <c:v>10080</c:v>
                </c:pt>
                <c:pt idx="3">
                  <c:v>12472</c:v>
                </c:pt>
                <c:pt idx="4">
                  <c:v>9236</c:v>
                </c:pt>
                <c:pt idx="5">
                  <c:v>7956</c:v>
                </c:pt>
                <c:pt idx="6">
                  <c:v>8400</c:v>
                </c:pt>
                <c:pt idx="7">
                  <c:v>5800</c:v>
                </c:pt>
                <c:pt idx="8">
                  <c:v>5000</c:v>
                </c:pt>
                <c:pt idx="9">
                  <c:v>177</c:v>
                </c:pt>
                <c:pt idx="10">
                  <c:v>555</c:v>
                </c:pt>
                <c:pt idx="11">
                  <c:v>6348</c:v>
                </c:pt>
                <c:pt idx="12">
                  <c:v>6575</c:v>
                </c:pt>
                <c:pt idx="13">
                  <c:v>7621</c:v>
                </c:pt>
                <c:pt idx="14">
                  <c:v>7809</c:v>
                </c:pt>
                <c:pt idx="15">
                  <c:v>8360</c:v>
                </c:pt>
                <c:pt idx="16">
                  <c:v>8029.9999999999991</c:v>
                </c:pt>
                <c:pt idx="17">
                  <c:v>6250</c:v>
                </c:pt>
                <c:pt idx="18">
                  <c:v>5780</c:v>
                </c:pt>
                <c:pt idx="19">
                  <c:v>7446</c:v>
                </c:pt>
                <c:pt idx="20">
                  <c:v>5956</c:v>
                </c:pt>
                <c:pt idx="21">
                  <c:v>8476</c:v>
                </c:pt>
                <c:pt idx="22">
                  <c:v>10382</c:v>
                </c:pt>
                <c:pt idx="23">
                  <c:v>321</c:v>
                </c:pt>
                <c:pt idx="24">
                  <c:v>180</c:v>
                </c:pt>
                <c:pt idx="25">
                  <c:v>331</c:v>
                </c:pt>
                <c:pt idx="26">
                  <c:v>124</c:v>
                </c:pt>
                <c:pt idx="27">
                  <c:v>5006</c:v>
                </c:pt>
                <c:pt idx="28">
                  <c:v>6336</c:v>
                </c:pt>
                <c:pt idx="29">
                  <c:v>4566</c:v>
                </c:pt>
                <c:pt idx="30">
                  <c:v>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2-4B81-8FAE-BB3F18D5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633567"/>
        <c:axId val="1214631647"/>
      </c:barChart>
      <c:catAx>
        <c:axId val="12146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31647"/>
        <c:crosses val="autoZero"/>
        <c:auto val="1"/>
        <c:lblAlgn val="ctr"/>
        <c:lblOffset val="100"/>
        <c:noMultiLvlLbl val="0"/>
      </c:catAx>
      <c:valAx>
        <c:axId val="12146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3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Level3_memory!$C$1</c:f>
              <c:strCache>
                <c:ptCount val="1"/>
                <c:pt idx="0">
                  <c:v>Prive key size (byte)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Level3_memory!$A$2:$B$29</c:f>
              <c:multiLvlStrCache>
                <c:ptCount val="28"/>
                <c:lvl>
                  <c:pt idx="0">
                    <c:v>fast</c:v>
                  </c:pt>
                  <c:pt idx="1">
                    <c:v>balanced</c:v>
                  </c:pt>
                  <c:pt idx="2">
                    <c:v>small</c:v>
                  </c:pt>
                  <c:pt idx="3">
                    <c:v>fast</c:v>
                  </c:pt>
                  <c:pt idx="4">
                    <c:v>balanced</c:v>
                  </c:pt>
                  <c:pt idx="5">
                    <c:v>small</c:v>
                  </c:pt>
                  <c:pt idx="6">
                    <c:v>balanced</c:v>
                  </c:pt>
                  <c:pt idx="7">
                    <c:v>small</c:v>
                  </c:pt>
                  <c:pt idx="8">
                    <c:v>/</c:v>
                  </c:pt>
                  <c:pt idx="9">
                    <c:v>short</c:v>
                  </c:pt>
                  <c:pt idx="10">
                    <c:v>short</c:v>
                  </c:pt>
                  <c:pt idx="11">
                    <c:v>fast</c:v>
                  </c:pt>
                  <c:pt idx="12">
                    <c:v>fast</c:v>
                  </c:pt>
                  <c:pt idx="13">
                    <c:v>fast 3</c:v>
                  </c:pt>
                  <c:pt idx="14">
                    <c:v>fast 5</c:v>
                  </c:pt>
                  <c:pt idx="15">
                    <c:v>short 3</c:v>
                  </c:pt>
                  <c:pt idx="16">
                    <c:v>short 5</c:v>
                  </c:pt>
                  <c:pt idx="17">
                    <c:v>fast</c:v>
                  </c:pt>
                  <c:pt idx="18">
                    <c:v>short</c:v>
                  </c:pt>
                  <c:pt idx="19">
                    <c:v>hypercube</c:v>
                  </c:pt>
                  <c:pt idx="20">
                    <c:v>Threashold</c:v>
                  </c:pt>
                  <c:pt idx="21">
                    <c:v>/</c:v>
                  </c:pt>
                  <c:pt idx="22">
                    <c:v>/</c:v>
                  </c:pt>
                  <c:pt idx="23">
                    <c:v>/</c:v>
                  </c:pt>
                  <c:pt idx="24">
                    <c:v>small</c:v>
                  </c:pt>
                  <c:pt idx="25">
                    <c:v>fast</c:v>
                  </c:pt>
                  <c:pt idx="26">
                    <c:v>small</c:v>
                  </c:pt>
                  <c:pt idx="27">
                    <c:v>fast</c:v>
                  </c:pt>
                </c:lvl>
                <c:lvl>
                  <c:pt idx="0">
                    <c:v>CROSS-R-SDP</c:v>
                  </c:pt>
                  <c:pt idx="1">
                    <c:v>CROSS-R-SDP</c:v>
                  </c:pt>
                  <c:pt idx="2">
                    <c:v>CROSS-R-SDP</c:v>
                  </c:pt>
                  <c:pt idx="3">
                    <c:v>CROSS-R-SDP(G)</c:v>
                  </c:pt>
                  <c:pt idx="4">
                    <c:v>CROSS-R-SDP(G)</c:v>
                  </c:pt>
                  <c:pt idx="5">
                    <c:v>CROSS-R-SDP(G)</c:v>
                  </c:pt>
                  <c:pt idx="6">
                    <c:v>LESS</c:v>
                  </c:pt>
                  <c:pt idx="7">
                    <c:v>LESS</c:v>
                  </c:pt>
                  <c:pt idx="8">
                    <c:v>SQIsign</c:v>
                  </c:pt>
                  <c:pt idx="9">
                    <c:v>MQOM-gf31</c:v>
                  </c:pt>
                  <c:pt idx="10">
                    <c:v>MQOM-gf251</c:v>
                  </c:pt>
                  <c:pt idx="11">
                    <c:v>MQOM-gf31</c:v>
                  </c:pt>
                  <c:pt idx="12">
                    <c:v>MQOM-gf251</c:v>
                  </c:pt>
                  <c:pt idx="13">
                    <c:v>PERK </c:v>
                  </c:pt>
                  <c:pt idx="14">
                    <c:v>PERK </c:v>
                  </c:pt>
                  <c:pt idx="15">
                    <c:v>PERK </c:v>
                  </c:pt>
                  <c:pt idx="16">
                    <c:v>PERK </c:v>
                  </c:pt>
                  <c:pt idx="17">
                    <c:v>RYDE-192</c:v>
                  </c:pt>
                  <c:pt idx="18">
                    <c:v>RYDE-192</c:v>
                  </c:pt>
                  <c:pt idx="19">
                    <c:v>SDitH</c:v>
                  </c:pt>
                  <c:pt idx="20">
                    <c:v>SDitH</c:v>
                  </c:pt>
                  <c:pt idx="21">
                    <c:v>MAYO3</c:v>
                  </c:pt>
                  <c:pt idx="22">
                    <c:v>QR-UOV</c:v>
                  </c:pt>
                  <c:pt idx="23">
                    <c:v>Snova</c:v>
                  </c:pt>
                  <c:pt idx="24">
                    <c:v>FAEST-192s</c:v>
                  </c:pt>
                  <c:pt idx="25">
                    <c:v>FAEST-192f</c:v>
                  </c:pt>
                  <c:pt idx="26">
                    <c:v>FAEST-EM-192s</c:v>
                  </c:pt>
                  <c:pt idx="27">
                    <c:v>FAEST-EM-192f</c:v>
                  </c:pt>
                </c:lvl>
              </c:multiLvlStrCache>
            </c:multiLvlStrRef>
          </c:cat>
          <c:val>
            <c:numRef>
              <c:f>Level3_memory!$C$2:$C$29</c:f>
              <c:numCache>
                <c:formatCode>General</c:formatCode>
                <c:ptCount val="28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48</c:v>
                </c:pt>
                <c:pt idx="7">
                  <c:v>48</c:v>
                </c:pt>
                <c:pt idx="8">
                  <c:v>1138</c:v>
                </c:pt>
                <c:pt idx="9">
                  <c:v>122</c:v>
                </c:pt>
                <c:pt idx="10">
                  <c:v>160</c:v>
                </c:pt>
                <c:pt idx="11">
                  <c:v>122</c:v>
                </c:pt>
                <c:pt idx="12">
                  <c:v>160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48</c:v>
                </c:pt>
                <c:pt idx="18">
                  <c:v>48</c:v>
                </c:pt>
                <c:pt idx="19">
                  <c:v>628</c:v>
                </c:pt>
                <c:pt idx="20">
                  <c:v>628</c:v>
                </c:pt>
                <c:pt idx="21">
                  <c:v>32</c:v>
                </c:pt>
                <c:pt idx="22">
                  <c:v>48</c:v>
                </c:pt>
                <c:pt idx="23">
                  <c:v>0</c:v>
                </c:pt>
                <c:pt idx="24">
                  <c:v>56</c:v>
                </c:pt>
                <c:pt idx="25">
                  <c:v>56</c:v>
                </c:pt>
                <c:pt idx="26">
                  <c:v>48</c:v>
                </c:pt>
                <c:pt idx="2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8-46F6-815E-835994FD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525695"/>
        <c:axId val="1216525215"/>
      </c:barChart>
      <c:catAx>
        <c:axId val="121652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25215"/>
        <c:crosses val="autoZero"/>
        <c:auto val="1"/>
        <c:lblAlgn val="ctr"/>
        <c:lblOffset val="100"/>
        <c:noMultiLvlLbl val="0"/>
      </c:catAx>
      <c:valAx>
        <c:axId val="12165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2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Level3_memory!$D$1</c:f>
              <c:strCache>
                <c:ptCount val="1"/>
                <c:pt idx="0">
                  <c:v>Public key size (byte)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Level3_memory!$A$2:$B$29</c:f>
              <c:multiLvlStrCache>
                <c:ptCount val="28"/>
                <c:lvl>
                  <c:pt idx="0">
                    <c:v>fast</c:v>
                  </c:pt>
                  <c:pt idx="1">
                    <c:v>balanced</c:v>
                  </c:pt>
                  <c:pt idx="2">
                    <c:v>small</c:v>
                  </c:pt>
                  <c:pt idx="3">
                    <c:v>fast</c:v>
                  </c:pt>
                  <c:pt idx="4">
                    <c:v>balanced</c:v>
                  </c:pt>
                  <c:pt idx="5">
                    <c:v>small</c:v>
                  </c:pt>
                  <c:pt idx="6">
                    <c:v>balanced</c:v>
                  </c:pt>
                  <c:pt idx="7">
                    <c:v>small</c:v>
                  </c:pt>
                  <c:pt idx="8">
                    <c:v>/</c:v>
                  </c:pt>
                  <c:pt idx="9">
                    <c:v>short</c:v>
                  </c:pt>
                  <c:pt idx="10">
                    <c:v>short</c:v>
                  </c:pt>
                  <c:pt idx="11">
                    <c:v>fast</c:v>
                  </c:pt>
                  <c:pt idx="12">
                    <c:v>fast</c:v>
                  </c:pt>
                  <c:pt idx="13">
                    <c:v>fast 3</c:v>
                  </c:pt>
                  <c:pt idx="14">
                    <c:v>fast 5</c:v>
                  </c:pt>
                  <c:pt idx="15">
                    <c:v>short 3</c:v>
                  </c:pt>
                  <c:pt idx="16">
                    <c:v>short 5</c:v>
                  </c:pt>
                  <c:pt idx="17">
                    <c:v>fast</c:v>
                  </c:pt>
                  <c:pt idx="18">
                    <c:v>short</c:v>
                  </c:pt>
                  <c:pt idx="19">
                    <c:v>hypercube</c:v>
                  </c:pt>
                  <c:pt idx="20">
                    <c:v>Threashold</c:v>
                  </c:pt>
                  <c:pt idx="21">
                    <c:v>/</c:v>
                  </c:pt>
                  <c:pt idx="22">
                    <c:v>/</c:v>
                  </c:pt>
                  <c:pt idx="23">
                    <c:v>/</c:v>
                  </c:pt>
                  <c:pt idx="24">
                    <c:v>small</c:v>
                  </c:pt>
                  <c:pt idx="25">
                    <c:v>fast</c:v>
                  </c:pt>
                  <c:pt idx="26">
                    <c:v>small</c:v>
                  </c:pt>
                  <c:pt idx="27">
                    <c:v>fast</c:v>
                  </c:pt>
                </c:lvl>
                <c:lvl>
                  <c:pt idx="0">
                    <c:v>CROSS-R-SDP</c:v>
                  </c:pt>
                  <c:pt idx="1">
                    <c:v>CROSS-R-SDP</c:v>
                  </c:pt>
                  <c:pt idx="2">
                    <c:v>CROSS-R-SDP</c:v>
                  </c:pt>
                  <c:pt idx="3">
                    <c:v>CROSS-R-SDP(G)</c:v>
                  </c:pt>
                  <c:pt idx="4">
                    <c:v>CROSS-R-SDP(G)</c:v>
                  </c:pt>
                  <c:pt idx="5">
                    <c:v>CROSS-R-SDP(G)</c:v>
                  </c:pt>
                  <c:pt idx="6">
                    <c:v>LESS</c:v>
                  </c:pt>
                  <c:pt idx="7">
                    <c:v>LESS</c:v>
                  </c:pt>
                  <c:pt idx="8">
                    <c:v>SQIsign</c:v>
                  </c:pt>
                  <c:pt idx="9">
                    <c:v>MQOM-gf31</c:v>
                  </c:pt>
                  <c:pt idx="10">
                    <c:v>MQOM-gf251</c:v>
                  </c:pt>
                  <c:pt idx="11">
                    <c:v>MQOM-gf31</c:v>
                  </c:pt>
                  <c:pt idx="12">
                    <c:v>MQOM-gf251</c:v>
                  </c:pt>
                  <c:pt idx="13">
                    <c:v>PERK </c:v>
                  </c:pt>
                  <c:pt idx="14">
                    <c:v>PERK </c:v>
                  </c:pt>
                  <c:pt idx="15">
                    <c:v>PERK </c:v>
                  </c:pt>
                  <c:pt idx="16">
                    <c:v>PERK </c:v>
                  </c:pt>
                  <c:pt idx="17">
                    <c:v>RYDE-192</c:v>
                  </c:pt>
                  <c:pt idx="18">
                    <c:v>RYDE-192</c:v>
                  </c:pt>
                  <c:pt idx="19">
                    <c:v>SDitH</c:v>
                  </c:pt>
                  <c:pt idx="20">
                    <c:v>SDitH</c:v>
                  </c:pt>
                  <c:pt idx="21">
                    <c:v>MAYO3</c:v>
                  </c:pt>
                  <c:pt idx="22">
                    <c:v>QR-UOV</c:v>
                  </c:pt>
                  <c:pt idx="23">
                    <c:v>Snova</c:v>
                  </c:pt>
                  <c:pt idx="24">
                    <c:v>FAEST-192s</c:v>
                  </c:pt>
                  <c:pt idx="25">
                    <c:v>FAEST-192f</c:v>
                  </c:pt>
                  <c:pt idx="26">
                    <c:v>FAEST-EM-192s</c:v>
                  </c:pt>
                  <c:pt idx="27">
                    <c:v>FAEST-EM-192f</c:v>
                  </c:pt>
                </c:lvl>
              </c:multiLvlStrCache>
            </c:multiLvlStrRef>
          </c:cat>
          <c:val>
            <c:numRef>
              <c:f>Level3_memory!$D$2:$D$29</c:f>
              <c:numCache>
                <c:formatCode>General</c:formatCode>
                <c:ptCount val="28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34200</c:v>
                </c:pt>
                <c:pt idx="7">
                  <c:v>68500</c:v>
                </c:pt>
                <c:pt idx="8">
                  <c:v>96</c:v>
                </c:pt>
                <c:pt idx="9">
                  <c:v>73</c:v>
                </c:pt>
                <c:pt idx="10">
                  <c:v>92</c:v>
                </c:pt>
                <c:pt idx="11">
                  <c:v>73</c:v>
                </c:pt>
                <c:pt idx="12">
                  <c:v>92</c:v>
                </c:pt>
                <c:pt idx="13">
                  <c:v>23</c:v>
                </c:pt>
                <c:pt idx="14">
                  <c:v>370</c:v>
                </c:pt>
                <c:pt idx="15">
                  <c:v>230</c:v>
                </c:pt>
                <c:pt idx="16">
                  <c:v>370</c:v>
                </c:pt>
                <c:pt idx="17">
                  <c:v>131</c:v>
                </c:pt>
                <c:pt idx="18">
                  <c:v>131</c:v>
                </c:pt>
                <c:pt idx="19">
                  <c:v>180</c:v>
                </c:pt>
                <c:pt idx="20">
                  <c:v>180</c:v>
                </c:pt>
                <c:pt idx="21">
                  <c:v>2656</c:v>
                </c:pt>
                <c:pt idx="22">
                  <c:v>55173</c:v>
                </c:pt>
                <c:pt idx="23">
                  <c:v>31266</c:v>
                </c:pt>
                <c:pt idx="24">
                  <c:v>64</c:v>
                </c:pt>
                <c:pt idx="25">
                  <c:v>64</c:v>
                </c:pt>
                <c:pt idx="26">
                  <c:v>48</c:v>
                </c:pt>
                <c:pt idx="2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9-463C-8C3E-C31E13C4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665023"/>
        <c:axId val="1214665983"/>
      </c:barChart>
      <c:catAx>
        <c:axId val="12146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65983"/>
        <c:crosses val="autoZero"/>
        <c:auto val="1"/>
        <c:lblAlgn val="ctr"/>
        <c:lblOffset val="100"/>
        <c:noMultiLvlLbl val="0"/>
      </c:catAx>
      <c:valAx>
        <c:axId val="1214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Level3_memory!$E$1</c:f>
              <c:strCache>
                <c:ptCount val="1"/>
                <c:pt idx="0">
                  <c:v>Signature size (byte)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Level3_memory!$A$2:$B$29</c:f>
              <c:multiLvlStrCache>
                <c:ptCount val="28"/>
                <c:lvl>
                  <c:pt idx="0">
                    <c:v>fast</c:v>
                  </c:pt>
                  <c:pt idx="1">
                    <c:v>balanced</c:v>
                  </c:pt>
                  <c:pt idx="2">
                    <c:v>small</c:v>
                  </c:pt>
                  <c:pt idx="3">
                    <c:v>fast</c:v>
                  </c:pt>
                  <c:pt idx="4">
                    <c:v>balanced</c:v>
                  </c:pt>
                  <c:pt idx="5">
                    <c:v>small</c:v>
                  </c:pt>
                  <c:pt idx="6">
                    <c:v>balanced</c:v>
                  </c:pt>
                  <c:pt idx="7">
                    <c:v>small</c:v>
                  </c:pt>
                  <c:pt idx="8">
                    <c:v>/</c:v>
                  </c:pt>
                  <c:pt idx="9">
                    <c:v>short</c:v>
                  </c:pt>
                  <c:pt idx="10">
                    <c:v>short</c:v>
                  </c:pt>
                  <c:pt idx="11">
                    <c:v>fast</c:v>
                  </c:pt>
                  <c:pt idx="12">
                    <c:v>fast</c:v>
                  </c:pt>
                  <c:pt idx="13">
                    <c:v>fast 3</c:v>
                  </c:pt>
                  <c:pt idx="14">
                    <c:v>fast 5</c:v>
                  </c:pt>
                  <c:pt idx="15">
                    <c:v>short 3</c:v>
                  </c:pt>
                  <c:pt idx="16">
                    <c:v>short 5</c:v>
                  </c:pt>
                  <c:pt idx="17">
                    <c:v>fast</c:v>
                  </c:pt>
                  <c:pt idx="18">
                    <c:v>short</c:v>
                  </c:pt>
                  <c:pt idx="19">
                    <c:v>hypercube</c:v>
                  </c:pt>
                  <c:pt idx="20">
                    <c:v>Threashold</c:v>
                  </c:pt>
                  <c:pt idx="21">
                    <c:v>/</c:v>
                  </c:pt>
                  <c:pt idx="22">
                    <c:v>/</c:v>
                  </c:pt>
                  <c:pt idx="23">
                    <c:v>/</c:v>
                  </c:pt>
                  <c:pt idx="24">
                    <c:v>small</c:v>
                  </c:pt>
                  <c:pt idx="25">
                    <c:v>fast</c:v>
                  </c:pt>
                  <c:pt idx="26">
                    <c:v>small</c:v>
                  </c:pt>
                  <c:pt idx="27">
                    <c:v>fast</c:v>
                  </c:pt>
                </c:lvl>
                <c:lvl>
                  <c:pt idx="0">
                    <c:v>CROSS-R-SDP</c:v>
                  </c:pt>
                  <c:pt idx="1">
                    <c:v>CROSS-R-SDP</c:v>
                  </c:pt>
                  <c:pt idx="2">
                    <c:v>CROSS-R-SDP</c:v>
                  </c:pt>
                  <c:pt idx="3">
                    <c:v>CROSS-R-SDP(G)</c:v>
                  </c:pt>
                  <c:pt idx="4">
                    <c:v>CROSS-R-SDP(G)</c:v>
                  </c:pt>
                  <c:pt idx="5">
                    <c:v>CROSS-R-SDP(G)</c:v>
                  </c:pt>
                  <c:pt idx="6">
                    <c:v>LESS</c:v>
                  </c:pt>
                  <c:pt idx="7">
                    <c:v>LESS</c:v>
                  </c:pt>
                  <c:pt idx="8">
                    <c:v>SQIsign</c:v>
                  </c:pt>
                  <c:pt idx="9">
                    <c:v>MQOM-gf31</c:v>
                  </c:pt>
                  <c:pt idx="10">
                    <c:v>MQOM-gf251</c:v>
                  </c:pt>
                  <c:pt idx="11">
                    <c:v>MQOM-gf31</c:v>
                  </c:pt>
                  <c:pt idx="12">
                    <c:v>MQOM-gf251</c:v>
                  </c:pt>
                  <c:pt idx="13">
                    <c:v>PERK </c:v>
                  </c:pt>
                  <c:pt idx="14">
                    <c:v>PERK </c:v>
                  </c:pt>
                  <c:pt idx="15">
                    <c:v>PERK </c:v>
                  </c:pt>
                  <c:pt idx="16">
                    <c:v>PERK </c:v>
                  </c:pt>
                  <c:pt idx="17">
                    <c:v>RYDE-192</c:v>
                  </c:pt>
                  <c:pt idx="18">
                    <c:v>RYDE-192</c:v>
                  </c:pt>
                  <c:pt idx="19">
                    <c:v>SDitH</c:v>
                  </c:pt>
                  <c:pt idx="20">
                    <c:v>SDitH</c:v>
                  </c:pt>
                  <c:pt idx="21">
                    <c:v>MAYO3</c:v>
                  </c:pt>
                  <c:pt idx="22">
                    <c:v>QR-UOV</c:v>
                  </c:pt>
                  <c:pt idx="23">
                    <c:v>Snova</c:v>
                  </c:pt>
                  <c:pt idx="24">
                    <c:v>FAEST-192s</c:v>
                  </c:pt>
                  <c:pt idx="25">
                    <c:v>FAEST-192f</c:v>
                  </c:pt>
                  <c:pt idx="26">
                    <c:v>FAEST-EM-192s</c:v>
                  </c:pt>
                  <c:pt idx="27">
                    <c:v>FAEST-EM-192f</c:v>
                  </c:pt>
                </c:lvl>
              </c:multiLvlStrCache>
            </c:multiLvlStrRef>
          </c:cat>
          <c:val>
            <c:numRef>
              <c:f>Level3_memory!$E$2:$E$29</c:f>
              <c:numCache>
                <c:formatCode>General</c:formatCode>
                <c:ptCount val="28"/>
                <c:pt idx="0">
                  <c:v>42682</c:v>
                </c:pt>
                <c:pt idx="1">
                  <c:v>28222</c:v>
                </c:pt>
                <c:pt idx="2">
                  <c:v>23642</c:v>
                </c:pt>
                <c:pt idx="3">
                  <c:v>27404</c:v>
                </c:pt>
                <c:pt idx="4">
                  <c:v>23380</c:v>
                </c:pt>
                <c:pt idx="5">
                  <c:v>18188</c:v>
                </c:pt>
                <c:pt idx="6">
                  <c:v>16800</c:v>
                </c:pt>
                <c:pt idx="7">
                  <c:v>13400</c:v>
                </c:pt>
                <c:pt idx="8">
                  <c:v>263</c:v>
                </c:pt>
                <c:pt idx="9">
                  <c:v>13837</c:v>
                </c:pt>
                <c:pt idx="10">
                  <c:v>14257</c:v>
                </c:pt>
                <c:pt idx="11">
                  <c:v>16590</c:v>
                </c:pt>
                <c:pt idx="12">
                  <c:v>17161</c:v>
                </c:pt>
                <c:pt idx="13">
                  <c:v>18800</c:v>
                </c:pt>
                <c:pt idx="14">
                  <c:v>18000</c:v>
                </c:pt>
                <c:pt idx="15">
                  <c:v>14300</c:v>
                </c:pt>
                <c:pt idx="16">
                  <c:v>13200</c:v>
                </c:pt>
                <c:pt idx="17">
                  <c:v>16380</c:v>
                </c:pt>
                <c:pt idx="18">
                  <c:v>12933</c:v>
                </c:pt>
                <c:pt idx="19">
                  <c:v>19498</c:v>
                </c:pt>
                <c:pt idx="20">
                  <c:v>25277</c:v>
                </c:pt>
                <c:pt idx="21">
                  <c:v>577</c:v>
                </c:pt>
                <c:pt idx="22">
                  <c:v>489</c:v>
                </c:pt>
                <c:pt idx="23">
                  <c:v>178</c:v>
                </c:pt>
                <c:pt idx="24">
                  <c:v>12744</c:v>
                </c:pt>
                <c:pt idx="25">
                  <c:v>16792</c:v>
                </c:pt>
                <c:pt idx="26">
                  <c:v>10824</c:v>
                </c:pt>
                <c:pt idx="27">
                  <c:v>13912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3-48D4-AD77-EB86EE15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044943"/>
        <c:axId val="1219044463"/>
      </c:barChart>
      <c:catAx>
        <c:axId val="121904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44463"/>
        <c:crosses val="autoZero"/>
        <c:auto val="1"/>
        <c:lblAlgn val="ctr"/>
        <c:lblOffset val="100"/>
        <c:noMultiLvlLbl val="0"/>
      </c:catAx>
      <c:valAx>
        <c:axId val="12190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4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Level5_memory!$C$1</c:f>
              <c:strCache>
                <c:ptCount val="1"/>
                <c:pt idx="0">
                  <c:v>Prive key size (byte)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Level5_memory!$A$2:$B$30</c:f>
              <c:multiLvlStrCache>
                <c:ptCount val="29"/>
                <c:lvl>
                  <c:pt idx="0">
                    <c:v>fast</c:v>
                  </c:pt>
                  <c:pt idx="1">
                    <c:v>balanced</c:v>
                  </c:pt>
                  <c:pt idx="2">
                    <c:v>small</c:v>
                  </c:pt>
                  <c:pt idx="3">
                    <c:v>fast</c:v>
                  </c:pt>
                  <c:pt idx="4">
                    <c:v>balanced</c:v>
                  </c:pt>
                  <c:pt idx="5">
                    <c:v>small</c:v>
                  </c:pt>
                  <c:pt idx="6">
                    <c:v>balanced</c:v>
                  </c:pt>
                  <c:pt idx="7">
                    <c:v>small</c:v>
                  </c:pt>
                  <c:pt idx="8">
                    <c:v>/</c:v>
                  </c:pt>
                  <c:pt idx="9">
                    <c:v>/</c:v>
                  </c:pt>
                  <c:pt idx="10">
                    <c:v>short</c:v>
                  </c:pt>
                  <c:pt idx="11">
                    <c:v>short</c:v>
                  </c:pt>
                  <c:pt idx="12">
                    <c:v>fast</c:v>
                  </c:pt>
                  <c:pt idx="13">
                    <c:v>fast</c:v>
                  </c:pt>
                  <c:pt idx="14">
                    <c:v>fast 3</c:v>
                  </c:pt>
                  <c:pt idx="15">
                    <c:v>fast 5</c:v>
                  </c:pt>
                  <c:pt idx="16">
                    <c:v>short 3</c:v>
                  </c:pt>
                  <c:pt idx="17">
                    <c:v>short 5</c:v>
                  </c:pt>
                  <c:pt idx="18">
                    <c:v>fast</c:v>
                  </c:pt>
                  <c:pt idx="19">
                    <c:v>short</c:v>
                  </c:pt>
                  <c:pt idx="20">
                    <c:v>hypercube</c:v>
                  </c:pt>
                  <c:pt idx="21">
                    <c:v>Threashold</c:v>
                  </c:pt>
                  <c:pt idx="22">
                    <c:v>/</c:v>
                  </c:pt>
                  <c:pt idx="23">
                    <c:v>/</c:v>
                  </c:pt>
                  <c:pt idx="24">
                    <c:v>/</c:v>
                  </c:pt>
                  <c:pt idx="25">
                    <c:v>small</c:v>
                  </c:pt>
                  <c:pt idx="26">
                    <c:v>fast</c:v>
                  </c:pt>
                  <c:pt idx="27">
                    <c:v>small</c:v>
                  </c:pt>
                  <c:pt idx="28">
                    <c:v>fast</c:v>
                  </c:pt>
                </c:lvl>
                <c:lvl>
                  <c:pt idx="0">
                    <c:v>CROSS-R-SDP</c:v>
                  </c:pt>
                  <c:pt idx="1">
                    <c:v>CROSS-R-SDP</c:v>
                  </c:pt>
                  <c:pt idx="2">
                    <c:v>CROSS-R-SDP</c:v>
                  </c:pt>
                  <c:pt idx="3">
                    <c:v>CROSS-R-SDP(G)</c:v>
                  </c:pt>
                  <c:pt idx="4">
                    <c:v>CROSS-R-SDP(G)</c:v>
                  </c:pt>
                  <c:pt idx="5">
                    <c:v>CROSS-R-SDP(G)</c:v>
                  </c:pt>
                  <c:pt idx="6">
                    <c:v>LESS</c:v>
                  </c:pt>
                  <c:pt idx="7">
                    <c:v>LESS</c:v>
                  </c:pt>
                  <c:pt idx="8">
                    <c:v>SQIsign</c:v>
                  </c:pt>
                  <c:pt idx="9">
                    <c:v>Hawk</c:v>
                  </c:pt>
                  <c:pt idx="10">
                    <c:v>MQOM-gf31</c:v>
                  </c:pt>
                  <c:pt idx="11">
                    <c:v>MQOM-gf251</c:v>
                  </c:pt>
                  <c:pt idx="12">
                    <c:v>MQOM-gf31</c:v>
                  </c:pt>
                  <c:pt idx="13">
                    <c:v>MQOM-gf251</c:v>
                  </c:pt>
                  <c:pt idx="14">
                    <c:v>PERK </c:v>
                  </c:pt>
                  <c:pt idx="15">
                    <c:v>PERK </c:v>
                  </c:pt>
                  <c:pt idx="16">
                    <c:v>PERK </c:v>
                  </c:pt>
                  <c:pt idx="17">
                    <c:v>PERK </c:v>
                  </c:pt>
                  <c:pt idx="18">
                    <c:v>RYDE-256</c:v>
                  </c:pt>
                  <c:pt idx="19">
                    <c:v>RYDE-256</c:v>
                  </c:pt>
                  <c:pt idx="20">
                    <c:v>SDitH</c:v>
                  </c:pt>
                  <c:pt idx="21">
                    <c:v>SDitH</c:v>
                  </c:pt>
                  <c:pt idx="22">
                    <c:v>MAYO5</c:v>
                  </c:pt>
                  <c:pt idx="23">
                    <c:v>QR-UOV</c:v>
                  </c:pt>
                  <c:pt idx="24">
                    <c:v>Snova</c:v>
                  </c:pt>
                  <c:pt idx="25">
                    <c:v>FAEST-256s</c:v>
                  </c:pt>
                  <c:pt idx="26">
                    <c:v>FAEST-256f</c:v>
                  </c:pt>
                  <c:pt idx="27">
                    <c:v>FAEST-EM-256s</c:v>
                  </c:pt>
                  <c:pt idx="28">
                    <c:v>FAEST-EM-256f</c:v>
                  </c:pt>
                </c:lvl>
              </c:multiLvlStrCache>
            </c:multiLvlStrRef>
          </c:cat>
          <c:val>
            <c:numRef>
              <c:f>Level5_memory!$C$2:$C$30</c:f>
              <c:numCache>
                <c:formatCode>General</c:formatCode>
                <c:ptCount val="2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64</c:v>
                </c:pt>
                <c:pt idx="7">
                  <c:v>64</c:v>
                </c:pt>
                <c:pt idx="8">
                  <c:v>1509</c:v>
                </c:pt>
                <c:pt idx="9">
                  <c:v>360</c:v>
                </c:pt>
                <c:pt idx="10">
                  <c:v>166</c:v>
                </c:pt>
                <c:pt idx="11">
                  <c:v>218</c:v>
                </c:pt>
                <c:pt idx="12">
                  <c:v>166</c:v>
                </c:pt>
                <c:pt idx="13">
                  <c:v>218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64</c:v>
                </c:pt>
                <c:pt idx="19">
                  <c:v>64</c:v>
                </c:pt>
                <c:pt idx="20">
                  <c:v>838</c:v>
                </c:pt>
                <c:pt idx="21">
                  <c:v>838</c:v>
                </c:pt>
                <c:pt idx="22">
                  <c:v>40</c:v>
                </c:pt>
                <c:pt idx="23">
                  <c:v>64</c:v>
                </c:pt>
                <c:pt idx="24">
                  <c:v>0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F-4300-AC39-0B6E3F20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065471"/>
        <c:axId val="1219064031"/>
      </c:barChart>
      <c:catAx>
        <c:axId val="121906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4031"/>
        <c:crosses val="autoZero"/>
        <c:auto val="1"/>
        <c:lblAlgn val="ctr"/>
        <c:lblOffset val="100"/>
        <c:noMultiLvlLbl val="0"/>
      </c:catAx>
      <c:valAx>
        <c:axId val="1219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Level5_memory!$D$1</c:f>
              <c:strCache>
                <c:ptCount val="1"/>
                <c:pt idx="0">
                  <c:v>Public key size (byte)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Level5_memory!$A$2:$B$30</c:f>
              <c:multiLvlStrCache>
                <c:ptCount val="29"/>
                <c:lvl>
                  <c:pt idx="0">
                    <c:v>fast</c:v>
                  </c:pt>
                  <c:pt idx="1">
                    <c:v>balanced</c:v>
                  </c:pt>
                  <c:pt idx="2">
                    <c:v>small</c:v>
                  </c:pt>
                  <c:pt idx="3">
                    <c:v>fast</c:v>
                  </c:pt>
                  <c:pt idx="4">
                    <c:v>balanced</c:v>
                  </c:pt>
                  <c:pt idx="5">
                    <c:v>small</c:v>
                  </c:pt>
                  <c:pt idx="6">
                    <c:v>balanced</c:v>
                  </c:pt>
                  <c:pt idx="7">
                    <c:v>small</c:v>
                  </c:pt>
                  <c:pt idx="8">
                    <c:v>/</c:v>
                  </c:pt>
                  <c:pt idx="9">
                    <c:v>/</c:v>
                  </c:pt>
                  <c:pt idx="10">
                    <c:v>short</c:v>
                  </c:pt>
                  <c:pt idx="11">
                    <c:v>short</c:v>
                  </c:pt>
                  <c:pt idx="12">
                    <c:v>fast</c:v>
                  </c:pt>
                  <c:pt idx="13">
                    <c:v>fast</c:v>
                  </c:pt>
                  <c:pt idx="14">
                    <c:v>fast 3</c:v>
                  </c:pt>
                  <c:pt idx="15">
                    <c:v>fast 5</c:v>
                  </c:pt>
                  <c:pt idx="16">
                    <c:v>short 3</c:v>
                  </c:pt>
                  <c:pt idx="17">
                    <c:v>short 5</c:v>
                  </c:pt>
                  <c:pt idx="18">
                    <c:v>fast</c:v>
                  </c:pt>
                  <c:pt idx="19">
                    <c:v>short</c:v>
                  </c:pt>
                  <c:pt idx="20">
                    <c:v>hypercube</c:v>
                  </c:pt>
                  <c:pt idx="21">
                    <c:v>Threashold</c:v>
                  </c:pt>
                  <c:pt idx="22">
                    <c:v>/</c:v>
                  </c:pt>
                  <c:pt idx="23">
                    <c:v>/</c:v>
                  </c:pt>
                  <c:pt idx="24">
                    <c:v>/</c:v>
                  </c:pt>
                  <c:pt idx="25">
                    <c:v>small</c:v>
                  </c:pt>
                  <c:pt idx="26">
                    <c:v>fast</c:v>
                  </c:pt>
                  <c:pt idx="27">
                    <c:v>small</c:v>
                  </c:pt>
                  <c:pt idx="28">
                    <c:v>fast</c:v>
                  </c:pt>
                </c:lvl>
                <c:lvl>
                  <c:pt idx="0">
                    <c:v>CROSS-R-SDP</c:v>
                  </c:pt>
                  <c:pt idx="1">
                    <c:v>CROSS-R-SDP</c:v>
                  </c:pt>
                  <c:pt idx="2">
                    <c:v>CROSS-R-SDP</c:v>
                  </c:pt>
                  <c:pt idx="3">
                    <c:v>CROSS-R-SDP(G)</c:v>
                  </c:pt>
                  <c:pt idx="4">
                    <c:v>CROSS-R-SDP(G)</c:v>
                  </c:pt>
                  <c:pt idx="5">
                    <c:v>CROSS-R-SDP(G)</c:v>
                  </c:pt>
                  <c:pt idx="6">
                    <c:v>LESS</c:v>
                  </c:pt>
                  <c:pt idx="7">
                    <c:v>LESS</c:v>
                  </c:pt>
                  <c:pt idx="8">
                    <c:v>SQIsign</c:v>
                  </c:pt>
                  <c:pt idx="9">
                    <c:v>Hawk</c:v>
                  </c:pt>
                  <c:pt idx="10">
                    <c:v>MQOM-gf31</c:v>
                  </c:pt>
                  <c:pt idx="11">
                    <c:v>MQOM-gf251</c:v>
                  </c:pt>
                  <c:pt idx="12">
                    <c:v>MQOM-gf31</c:v>
                  </c:pt>
                  <c:pt idx="13">
                    <c:v>MQOM-gf251</c:v>
                  </c:pt>
                  <c:pt idx="14">
                    <c:v>PERK </c:v>
                  </c:pt>
                  <c:pt idx="15">
                    <c:v>PERK </c:v>
                  </c:pt>
                  <c:pt idx="16">
                    <c:v>PERK </c:v>
                  </c:pt>
                  <c:pt idx="17">
                    <c:v>PERK </c:v>
                  </c:pt>
                  <c:pt idx="18">
                    <c:v>RYDE-256</c:v>
                  </c:pt>
                  <c:pt idx="19">
                    <c:v>RYDE-256</c:v>
                  </c:pt>
                  <c:pt idx="20">
                    <c:v>SDitH</c:v>
                  </c:pt>
                  <c:pt idx="21">
                    <c:v>SDitH</c:v>
                  </c:pt>
                  <c:pt idx="22">
                    <c:v>MAYO5</c:v>
                  </c:pt>
                  <c:pt idx="23">
                    <c:v>QR-UOV</c:v>
                  </c:pt>
                  <c:pt idx="24">
                    <c:v>Snova</c:v>
                  </c:pt>
                  <c:pt idx="25">
                    <c:v>FAEST-256s</c:v>
                  </c:pt>
                  <c:pt idx="26">
                    <c:v>FAEST-256f</c:v>
                  </c:pt>
                  <c:pt idx="27">
                    <c:v>FAEST-EM-256s</c:v>
                  </c:pt>
                  <c:pt idx="28">
                    <c:v>FAEST-EM-256f</c:v>
                  </c:pt>
                </c:lvl>
              </c:multiLvlStrCache>
            </c:multiLvlStrRef>
          </c:cat>
          <c:val>
            <c:numRef>
              <c:f>Level5_memory!$D$2:$D$30</c:f>
              <c:numCache>
                <c:formatCode>General</c:formatCode>
                <c:ptCount val="29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64200</c:v>
                </c:pt>
                <c:pt idx="7">
                  <c:v>128500</c:v>
                </c:pt>
                <c:pt idx="8">
                  <c:v>128</c:v>
                </c:pt>
                <c:pt idx="9">
                  <c:v>2440</c:v>
                </c:pt>
                <c:pt idx="10">
                  <c:v>99</c:v>
                </c:pt>
                <c:pt idx="11">
                  <c:v>125</c:v>
                </c:pt>
                <c:pt idx="12">
                  <c:v>99</c:v>
                </c:pt>
                <c:pt idx="13">
                  <c:v>125</c:v>
                </c:pt>
                <c:pt idx="14">
                  <c:v>310</c:v>
                </c:pt>
                <c:pt idx="15">
                  <c:v>510</c:v>
                </c:pt>
                <c:pt idx="16">
                  <c:v>310</c:v>
                </c:pt>
                <c:pt idx="17">
                  <c:v>510</c:v>
                </c:pt>
                <c:pt idx="18">
                  <c:v>188</c:v>
                </c:pt>
                <c:pt idx="19">
                  <c:v>188</c:v>
                </c:pt>
                <c:pt idx="20">
                  <c:v>244</c:v>
                </c:pt>
                <c:pt idx="21">
                  <c:v>244</c:v>
                </c:pt>
                <c:pt idx="22">
                  <c:v>5008</c:v>
                </c:pt>
                <c:pt idx="23">
                  <c:v>135439</c:v>
                </c:pt>
                <c:pt idx="24">
                  <c:v>71890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5-4BFE-9CB2-E0F6D4DD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634799"/>
        <c:axId val="1214634319"/>
      </c:barChart>
      <c:catAx>
        <c:axId val="121463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34319"/>
        <c:crosses val="autoZero"/>
        <c:auto val="1"/>
        <c:lblAlgn val="ctr"/>
        <c:lblOffset val="100"/>
        <c:noMultiLvlLbl val="0"/>
      </c:catAx>
      <c:valAx>
        <c:axId val="12146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3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Level5_memory!$E$1</c:f>
              <c:strCache>
                <c:ptCount val="1"/>
                <c:pt idx="0">
                  <c:v>Signature size (byte)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Level5_memory!$A$2:$B$30</c:f>
              <c:multiLvlStrCache>
                <c:ptCount val="29"/>
                <c:lvl>
                  <c:pt idx="0">
                    <c:v>fast</c:v>
                  </c:pt>
                  <c:pt idx="1">
                    <c:v>balanced</c:v>
                  </c:pt>
                  <c:pt idx="2">
                    <c:v>small</c:v>
                  </c:pt>
                  <c:pt idx="3">
                    <c:v>fast</c:v>
                  </c:pt>
                  <c:pt idx="4">
                    <c:v>balanced</c:v>
                  </c:pt>
                  <c:pt idx="5">
                    <c:v>small</c:v>
                  </c:pt>
                  <c:pt idx="6">
                    <c:v>balanced</c:v>
                  </c:pt>
                  <c:pt idx="7">
                    <c:v>small</c:v>
                  </c:pt>
                  <c:pt idx="8">
                    <c:v>/</c:v>
                  </c:pt>
                  <c:pt idx="9">
                    <c:v>/</c:v>
                  </c:pt>
                  <c:pt idx="10">
                    <c:v>short</c:v>
                  </c:pt>
                  <c:pt idx="11">
                    <c:v>short</c:v>
                  </c:pt>
                  <c:pt idx="12">
                    <c:v>fast</c:v>
                  </c:pt>
                  <c:pt idx="13">
                    <c:v>fast</c:v>
                  </c:pt>
                  <c:pt idx="14">
                    <c:v>fast 3</c:v>
                  </c:pt>
                  <c:pt idx="15">
                    <c:v>fast 5</c:v>
                  </c:pt>
                  <c:pt idx="16">
                    <c:v>short 3</c:v>
                  </c:pt>
                  <c:pt idx="17">
                    <c:v>short 5</c:v>
                  </c:pt>
                  <c:pt idx="18">
                    <c:v>fast</c:v>
                  </c:pt>
                  <c:pt idx="19">
                    <c:v>short</c:v>
                  </c:pt>
                  <c:pt idx="20">
                    <c:v>hypercube</c:v>
                  </c:pt>
                  <c:pt idx="21">
                    <c:v>Threashold</c:v>
                  </c:pt>
                  <c:pt idx="22">
                    <c:v>/</c:v>
                  </c:pt>
                  <c:pt idx="23">
                    <c:v>/</c:v>
                  </c:pt>
                  <c:pt idx="24">
                    <c:v>/</c:v>
                  </c:pt>
                  <c:pt idx="25">
                    <c:v>small</c:v>
                  </c:pt>
                  <c:pt idx="26">
                    <c:v>fast</c:v>
                  </c:pt>
                  <c:pt idx="27">
                    <c:v>small</c:v>
                  </c:pt>
                  <c:pt idx="28">
                    <c:v>fast</c:v>
                  </c:pt>
                </c:lvl>
                <c:lvl>
                  <c:pt idx="0">
                    <c:v>CROSS-R-SDP</c:v>
                  </c:pt>
                  <c:pt idx="1">
                    <c:v>CROSS-R-SDP</c:v>
                  </c:pt>
                  <c:pt idx="2">
                    <c:v>CROSS-R-SDP</c:v>
                  </c:pt>
                  <c:pt idx="3">
                    <c:v>CROSS-R-SDP(G)</c:v>
                  </c:pt>
                  <c:pt idx="4">
                    <c:v>CROSS-R-SDP(G)</c:v>
                  </c:pt>
                  <c:pt idx="5">
                    <c:v>CROSS-R-SDP(G)</c:v>
                  </c:pt>
                  <c:pt idx="6">
                    <c:v>LESS</c:v>
                  </c:pt>
                  <c:pt idx="7">
                    <c:v>LESS</c:v>
                  </c:pt>
                  <c:pt idx="8">
                    <c:v>SQIsign</c:v>
                  </c:pt>
                  <c:pt idx="9">
                    <c:v>Hawk</c:v>
                  </c:pt>
                  <c:pt idx="10">
                    <c:v>MQOM-gf31</c:v>
                  </c:pt>
                  <c:pt idx="11">
                    <c:v>MQOM-gf251</c:v>
                  </c:pt>
                  <c:pt idx="12">
                    <c:v>MQOM-gf31</c:v>
                  </c:pt>
                  <c:pt idx="13">
                    <c:v>MQOM-gf251</c:v>
                  </c:pt>
                  <c:pt idx="14">
                    <c:v>PERK </c:v>
                  </c:pt>
                  <c:pt idx="15">
                    <c:v>PERK </c:v>
                  </c:pt>
                  <c:pt idx="16">
                    <c:v>PERK </c:v>
                  </c:pt>
                  <c:pt idx="17">
                    <c:v>PERK </c:v>
                  </c:pt>
                  <c:pt idx="18">
                    <c:v>RYDE-256</c:v>
                  </c:pt>
                  <c:pt idx="19">
                    <c:v>RYDE-256</c:v>
                  </c:pt>
                  <c:pt idx="20">
                    <c:v>SDitH</c:v>
                  </c:pt>
                  <c:pt idx="21">
                    <c:v>SDitH</c:v>
                  </c:pt>
                  <c:pt idx="22">
                    <c:v>MAYO5</c:v>
                  </c:pt>
                  <c:pt idx="23">
                    <c:v>QR-UOV</c:v>
                  </c:pt>
                  <c:pt idx="24">
                    <c:v>Snova</c:v>
                  </c:pt>
                  <c:pt idx="25">
                    <c:v>FAEST-256s</c:v>
                  </c:pt>
                  <c:pt idx="26">
                    <c:v>FAEST-256f</c:v>
                  </c:pt>
                  <c:pt idx="27">
                    <c:v>FAEST-EM-256s</c:v>
                  </c:pt>
                  <c:pt idx="28">
                    <c:v>FAEST-EM-256f</c:v>
                  </c:pt>
                </c:lvl>
              </c:multiLvlStrCache>
            </c:multiLvlStrRef>
          </c:cat>
          <c:val>
            <c:numRef>
              <c:f>Level5_memory!$E$2:$E$30</c:f>
              <c:numCache>
                <c:formatCode>General</c:formatCode>
                <c:ptCount val="29"/>
                <c:pt idx="0">
                  <c:v>76298</c:v>
                </c:pt>
                <c:pt idx="1">
                  <c:v>51056</c:v>
                </c:pt>
                <c:pt idx="2">
                  <c:v>43592</c:v>
                </c:pt>
                <c:pt idx="3">
                  <c:v>48938</c:v>
                </c:pt>
                <c:pt idx="4">
                  <c:v>40134</c:v>
                </c:pt>
                <c:pt idx="5">
                  <c:v>32742</c:v>
                </c:pt>
                <c:pt idx="6">
                  <c:v>29800</c:v>
                </c:pt>
                <c:pt idx="7">
                  <c:v>26600</c:v>
                </c:pt>
                <c:pt idx="8">
                  <c:v>335</c:v>
                </c:pt>
                <c:pt idx="9">
                  <c:v>1221</c:v>
                </c:pt>
                <c:pt idx="10">
                  <c:v>24147</c:v>
                </c:pt>
                <c:pt idx="11">
                  <c:v>24926</c:v>
                </c:pt>
                <c:pt idx="12">
                  <c:v>28917</c:v>
                </c:pt>
                <c:pt idx="13">
                  <c:v>29919</c:v>
                </c:pt>
                <c:pt idx="14">
                  <c:v>33300</c:v>
                </c:pt>
                <c:pt idx="15">
                  <c:v>31700</c:v>
                </c:pt>
                <c:pt idx="16">
                  <c:v>25100</c:v>
                </c:pt>
                <c:pt idx="17">
                  <c:v>23000</c:v>
                </c:pt>
                <c:pt idx="18">
                  <c:v>29134</c:v>
                </c:pt>
                <c:pt idx="19">
                  <c:v>22802</c:v>
                </c:pt>
                <c:pt idx="20">
                  <c:v>33843</c:v>
                </c:pt>
                <c:pt idx="21">
                  <c:v>44460</c:v>
                </c:pt>
                <c:pt idx="22">
                  <c:v>838</c:v>
                </c:pt>
                <c:pt idx="23">
                  <c:v>662</c:v>
                </c:pt>
                <c:pt idx="24">
                  <c:v>232</c:v>
                </c:pt>
                <c:pt idx="25">
                  <c:v>22100</c:v>
                </c:pt>
                <c:pt idx="26">
                  <c:v>28400</c:v>
                </c:pt>
                <c:pt idx="27">
                  <c:v>20956</c:v>
                </c:pt>
                <c:pt idx="28">
                  <c:v>26736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A-461E-8E8F-A4800AEA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827167"/>
        <c:axId val="1217828127"/>
      </c:barChart>
      <c:catAx>
        <c:axId val="121782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8127"/>
        <c:crosses val="autoZero"/>
        <c:auto val="1"/>
        <c:lblAlgn val="ctr"/>
        <c:lblOffset val="100"/>
        <c:noMultiLvlLbl val="0"/>
      </c:catAx>
      <c:valAx>
        <c:axId val="12178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568036</xdr:colOff>
      <xdr:row>7</xdr:row>
      <xdr:rowOff>60179</xdr:rowOff>
    </xdr:from>
    <xdr:to>
      <xdr:col>40</xdr:col>
      <xdr:colOff>381001</xdr:colOff>
      <xdr:row>55</xdr:row>
      <xdr:rowOff>155863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E0ADB-66FE-18AF-3695-BB0DDBF63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28013</xdr:colOff>
      <xdr:row>57</xdr:row>
      <xdr:rowOff>1119</xdr:rowOff>
    </xdr:from>
    <xdr:to>
      <xdr:col>22</xdr:col>
      <xdr:colOff>549089</xdr:colOff>
      <xdr:row>105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8E845-982C-C216-2795-81F9E5C6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419199</xdr:colOff>
      <xdr:row>61</xdr:row>
      <xdr:rowOff>43905</xdr:rowOff>
    </xdr:from>
    <xdr:to>
      <xdr:col>46</xdr:col>
      <xdr:colOff>121226</xdr:colOff>
      <xdr:row>113</xdr:row>
      <xdr:rowOff>155864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C99B80-2A88-3503-00BF-A4A756A6D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58</xdr:row>
      <xdr:rowOff>71438</xdr:rowOff>
    </xdr:from>
    <xdr:to>
      <xdr:col>21</xdr:col>
      <xdr:colOff>23811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7095A-F8FD-70E9-C7DC-555710E88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8</xdr:row>
      <xdr:rowOff>142875</xdr:rowOff>
    </xdr:from>
    <xdr:to>
      <xdr:col>24</xdr:col>
      <xdr:colOff>333375</xdr:colOff>
      <xdr:row>52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6CBE0-1523-CAED-7C4D-288742F2D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104775</xdr:colOff>
      <xdr:row>8</xdr:row>
      <xdr:rowOff>119062</xdr:rowOff>
    </xdr:from>
    <xdr:to>
      <xdr:col>47</xdr:col>
      <xdr:colOff>523875</xdr:colOff>
      <xdr:row>51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DA9A37-D4FE-9952-7891-1D7E8F82F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34</xdr:row>
      <xdr:rowOff>152400</xdr:rowOff>
    </xdr:from>
    <xdr:to>
      <xdr:col>9</xdr:col>
      <xdr:colOff>400049</xdr:colOff>
      <xdr:row>62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8F810-61CC-FC15-C991-E4CBB1DAB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476249</xdr:colOff>
      <xdr:row>1</xdr:row>
      <xdr:rowOff>57150</xdr:rowOff>
    </xdr:from>
    <xdr:to>
      <xdr:col>23</xdr:col>
      <xdr:colOff>47624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A6905-DCB0-3E21-B1B7-A9A9075DA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114299</xdr:colOff>
      <xdr:row>34</xdr:row>
      <xdr:rowOff>180975</xdr:rowOff>
    </xdr:from>
    <xdr:to>
      <xdr:col>23</xdr:col>
      <xdr:colOff>142874</xdr:colOff>
      <xdr:row>64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42C92-236A-5D0B-5677-BD6E71E8C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15" zoomScaleNormal="115"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0.85546875" bestFit="1" customWidth="1"/>
    <col min="3" max="3" width="19.140625" bestFit="1" customWidth="1"/>
    <col min="4" max="4" width="20" bestFit="1" customWidth="1"/>
    <col min="5" max="5" width="19.42578125" bestFit="1" customWidth="1"/>
  </cols>
  <sheetData>
    <row r="1" spans="1:7" x14ac:dyDescent="0.25">
      <c r="A1" s="1" t="s">
        <v>7</v>
      </c>
      <c r="B1" s="1" t="s">
        <v>8</v>
      </c>
      <c r="C1" s="1" t="s">
        <v>4</v>
      </c>
      <c r="D1" s="1" t="s">
        <v>5</v>
      </c>
      <c r="E1" s="1" t="s">
        <v>6</v>
      </c>
    </row>
    <row r="2" spans="1:7" x14ac:dyDescent="0.25">
      <c r="A2" s="1" t="s">
        <v>0</v>
      </c>
      <c r="B2" s="1" t="s">
        <v>1</v>
      </c>
      <c r="C2" s="2">
        <v>16</v>
      </c>
      <c r="D2" s="2">
        <v>61</v>
      </c>
      <c r="E2" s="2">
        <v>19152</v>
      </c>
      <c r="G2" s="5" t="s">
        <v>35</v>
      </c>
    </row>
    <row r="3" spans="1:7" x14ac:dyDescent="0.25">
      <c r="A3" s="1" t="s">
        <v>0</v>
      </c>
      <c r="B3" s="1" t="s">
        <v>2</v>
      </c>
      <c r="C3" s="2">
        <v>16</v>
      </c>
      <c r="D3" s="2">
        <v>61</v>
      </c>
      <c r="E3" s="2">
        <v>12912</v>
      </c>
    </row>
    <row r="4" spans="1:7" x14ac:dyDescent="0.25">
      <c r="A4" s="1" t="s">
        <v>0</v>
      </c>
      <c r="B4" s="1" t="s">
        <v>3</v>
      </c>
      <c r="C4" s="2">
        <v>16</v>
      </c>
      <c r="D4" s="2">
        <v>61</v>
      </c>
      <c r="E4" s="2">
        <v>10080</v>
      </c>
    </row>
    <row r="5" spans="1:7" x14ac:dyDescent="0.25">
      <c r="A5" s="1" t="s">
        <v>10</v>
      </c>
      <c r="B5" s="1" t="s">
        <v>1</v>
      </c>
      <c r="C5" s="2">
        <v>16</v>
      </c>
      <c r="D5" s="2">
        <v>38</v>
      </c>
      <c r="E5" s="2">
        <v>12472</v>
      </c>
    </row>
    <row r="6" spans="1:7" x14ac:dyDescent="0.25">
      <c r="A6" s="1" t="s">
        <v>10</v>
      </c>
      <c r="B6" s="1" t="s">
        <v>2</v>
      </c>
      <c r="C6" s="2">
        <v>16</v>
      </c>
      <c r="D6" s="2">
        <v>38</v>
      </c>
      <c r="E6" s="2">
        <v>9236</v>
      </c>
    </row>
    <row r="7" spans="1:7" x14ac:dyDescent="0.25">
      <c r="A7" s="1" t="s">
        <v>10</v>
      </c>
      <c r="B7" s="1" t="s">
        <v>3</v>
      </c>
      <c r="C7" s="2">
        <v>16</v>
      </c>
      <c r="D7" s="2">
        <v>38</v>
      </c>
      <c r="E7" s="2">
        <v>7956</v>
      </c>
    </row>
    <row r="8" spans="1:7" x14ac:dyDescent="0.25">
      <c r="A8" s="3" t="s">
        <v>22</v>
      </c>
      <c r="B8" s="1" t="s">
        <v>2</v>
      </c>
      <c r="C8" s="3">
        <v>32</v>
      </c>
      <c r="D8" s="3">
        <f>13.6*100</f>
        <v>1360</v>
      </c>
      <c r="E8" s="3">
        <f>8.4*1000</f>
        <v>8400</v>
      </c>
    </row>
    <row r="9" spans="1:7" x14ac:dyDescent="0.25">
      <c r="A9" s="3" t="s">
        <v>22</v>
      </c>
      <c r="B9" s="3" t="s">
        <v>9</v>
      </c>
      <c r="C9" s="3">
        <v>32</v>
      </c>
      <c r="D9" s="3">
        <f>40.8*1000</f>
        <v>40800</v>
      </c>
      <c r="E9" s="3">
        <f>5.8*1000</f>
        <v>5800</v>
      </c>
    </row>
    <row r="10" spans="1:7" x14ac:dyDescent="0.25">
      <c r="A10" s="3" t="s">
        <v>22</v>
      </c>
      <c r="B10" s="1" t="s">
        <v>3</v>
      </c>
      <c r="C10" s="3">
        <v>32</v>
      </c>
      <c r="D10" s="3">
        <f>95.2*1000</f>
        <v>95200</v>
      </c>
      <c r="E10" s="3">
        <f>5*1000</f>
        <v>5000</v>
      </c>
    </row>
    <row r="11" spans="1:7" x14ac:dyDescent="0.25">
      <c r="A11" s="4" t="s">
        <v>11</v>
      </c>
      <c r="B11" s="3" t="s">
        <v>12</v>
      </c>
      <c r="C11" s="3">
        <v>782</v>
      </c>
      <c r="D11" s="3">
        <v>64</v>
      </c>
      <c r="E11" s="3">
        <v>177</v>
      </c>
    </row>
    <row r="12" spans="1:7" x14ac:dyDescent="0.25">
      <c r="A12" s="3" t="s">
        <v>13</v>
      </c>
      <c r="B12" s="3" t="s">
        <v>12</v>
      </c>
      <c r="C12" s="4">
        <v>184</v>
      </c>
      <c r="D12" s="4">
        <v>1024</v>
      </c>
      <c r="E12" s="4">
        <v>555</v>
      </c>
    </row>
    <row r="13" spans="1:7" x14ac:dyDescent="0.25">
      <c r="A13" s="4" t="s">
        <v>14</v>
      </c>
      <c r="B13" s="4" t="s">
        <v>15</v>
      </c>
      <c r="C13" s="4">
        <v>78</v>
      </c>
      <c r="D13" s="4">
        <v>47</v>
      </c>
      <c r="E13" s="4">
        <v>6348</v>
      </c>
    </row>
    <row r="14" spans="1:7" x14ac:dyDescent="0.25">
      <c r="A14" s="4" t="s">
        <v>16</v>
      </c>
      <c r="B14" s="4" t="s">
        <v>15</v>
      </c>
      <c r="C14" s="4">
        <v>102</v>
      </c>
      <c r="D14" s="4">
        <v>59</v>
      </c>
      <c r="E14" s="4">
        <v>6575</v>
      </c>
    </row>
    <row r="15" spans="1:7" x14ac:dyDescent="0.25">
      <c r="A15" s="4" t="s">
        <v>14</v>
      </c>
      <c r="B15" s="4" t="s">
        <v>1</v>
      </c>
      <c r="C15" s="4">
        <v>78</v>
      </c>
      <c r="D15" s="4">
        <v>47</v>
      </c>
      <c r="E15" s="4">
        <v>7621</v>
      </c>
    </row>
    <row r="16" spans="1:7" x14ac:dyDescent="0.25">
      <c r="A16" s="4" t="s">
        <v>16</v>
      </c>
      <c r="B16" s="4" t="s">
        <v>1</v>
      </c>
      <c r="C16" s="4">
        <v>102</v>
      </c>
      <c r="D16" s="4">
        <v>59</v>
      </c>
      <c r="E16" s="4">
        <v>7809</v>
      </c>
    </row>
    <row r="17" spans="1:5" x14ac:dyDescent="0.25">
      <c r="A17" s="4" t="s">
        <v>17</v>
      </c>
      <c r="B17" s="4" t="s">
        <v>18</v>
      </c>
      <c r="C17" s="4">
        <v>16</v>
      </c>
      <c r="D17" s="4">
        <f>0.15*1000</f>
        <v>150</v>
      </c>
      <c r="E17" s="4">
        <f>1000*8.36</f>
        <v>8360</v>
      </c>
    </row>
    <row r="18" spans="1:5" x14ac:dyDescent="0.25">
      <c r="A18" s="4" t="s">
        <v>17</v>
      </c>
      <c r="B18" s="4" t="s">
        <v>19</v>
      </c>
      <c r="C18" s="4">
        <v>16</v>
      </c>
      <c r="D18" s="4">
        <f>0.24*1000</f>
        <v>240</v>
      </c>
      <c r="E18" s="4">
        <f>1000*8.03</f>
        <v>8029.9999999999991</v>
      </c>
    </row>
    <row r="19" spans="1:5" x14ac:dyDescent="0.25">
      <c r="A19" s="4" t="s">
        <v>17</v>
      </c>
      <c r="B19" s="4" t="s">
        <v>20</v>
      </c>
      <c r="C19" s="4">
        <v>16</v>
      </c>
      <c r="D19" s="4">
        <f>0.15*1000</f>
        <v>150</v>
      </c>
      <c r="E19" s="4">
        <f>1000*6.25</f>
        <v>6250</v>
      </c>
    </row>
    <row r="20" spans="1:5" x14ac:dyDescent="0.25">
      <c r="A20" s="4" t="s">
        <v>17</v>
      </c>
      <c r="B20" s="4" t="s">
        <v>21</v>
      </c>
      <c r="C20" s="4">
        <v>16</v>
      </c>
      <c r="D20" s="4">
        <f>0.24*1000</f>
        <v>240</v>
      </c>
      <c r="E20" s="4">
        <f>1000*5.78</f>
        <v>5780</v>
      </c>
    </row>
    <row r="21" spans="1:5" x14ac:dyDescent="0.25">
      <c r="A21" s="4" t="s">
        <v>23</v>
      </c>
      <c r="B21" s="4" t="s">
        <v>1</v>
      </c>
      <c r="C21" s="4">
        <v>32</v>
      </c>
      <c r="D21" s="4">
        <v>86</v>
      </c>
      <c r="E21" s="4">
        <v>7446</v>
      </c>
    </row>
    <row r="22" spans="1:5" x14ac:dyDescent="0.25">
      <c r="A22" s="4" t="s">
        <v>23</v>
      </c>
      <c r="B22" s="4" t="s">
        <v>15</v>
      </c>
      <c r="C22" s="4">
        <v>32</v>
      </c>
      <c r="D22" s="4">
        <v>86</v>
      </c>
      <c r="E22" s="4">
        <v>5956</v>
      </c>
    </row>
    <row r="23" spans="1:5" x14ac:dyDescent="0.25">
      <c r="A23" s="4" t="s">
        <v>26</v>
      </c>
      <c r="B23" s="4" t="s">
        <v>27</v>
      </c>
      <c r="C23" s="4">
        <v>432</v>
      </c>
      <c r="D23" s="4">
        <v>132</v>
      </c>
      <c r="E23" s="4">
        <v>8476</v>
      </c>
    </row>
    <row r="24" spans="1:5" x14ac:dyDescent="0.25">
      <c r="A24" s="4" t="s">
        <v>26</v>
      </c>
      <c r="B24" s="4" t="s">
        <v>28</v>
      </c>
      <c r="C24" s="4">
        <v>432</v>
      </c>
      <c r="D24" s="4">
        <v>132</v>
      </c>
      <c r="E24" s="4">
        <v>10382</v>
      </c>
    </row>
    <row r="25" spans="1:5" x14ac:dyDescent="0.25">
      <c r="A25" s="4" t="s">
        <v>29</v>
      </c>
      <c r="B25" s="4" t="s">
        <v>12</v>
      </c>
      <c r="C25" s="4">
        <v>24</v>
      </c>
      <c r="D25" s="4">
        <v>1168</v>
      </c>
      <c r="E25" s="4">
        <v>321</v>
      </c>
    </row>
    <row r="26" spans="1:5" x14ac:dyDescent="0.25">
      <c r="A26" s="4" t="s">
        <v>30</v>
      </c>
      <c r="B26" s="4" t="s">
        <v>12</v>
      </c>
      <c r="C26" s="4">
        <v>24</v>
      </c>
      <c r="D26" s="4">
        <v>5488</v>
      </c>
      <c r="E26" s="4">
        <v>180</v>
      </c>
    </row>
    <row r="27" spans="1:5" x14ac:dyDescent="0.25">
      <c r="A27" s="4" t="s">
        <v>33</v>
      </c>
      <c r="B27" s="4" t="s">
        <v>12</v>
      </c>
      <c r="C27" s="4">
        <v>32</v>
      </c>
      <c r="D27" s="4">
        <v>20657</v>
      </c>
      <c r="E27" s="4">
        <v>331</v>
      </c>
    </row>
    <row r="28" spans="1:5" x14ac:dyDescent="0.25">
      <c r="A28" s="4" t="s">
        <v>34</v>
      </c>
      <c r="B28" s="4" t="s">
        <v>12</v>
      </c>
      <c r="C28" s="5">
        <v>0</v>
      </c>
      <c r="D28" s="6">
        <v>9842</v>
      </c>
      <c r="E28" s="6">
        <v>124</v>
      </c>
    </row>
    <row r="29" spans="1:5" x14ac:dyDescent="0.25">
      <c r="A29" s="4" t="s">
        <v>36</v>
      </c>
      <c r="B29" s="4" t="s">
        <v>3</v>
      </c>
      <c r="C29" s="4">
        <v>32</v>
      </c>
      <c r="D29" s="4">
        <v>32</v>
      </c>
      <c r="E29" s="4">
        <v>5006</v>
      </c>
    </row>
    <row r="30" spans="1:5" x14ac:dyDescent="0.25">
      <c r="A30" s="4" t="s">
        <v>36</v>
      </c>
      <c r="B30" s="4" t="s">
        <v>1</v>
      </c>
      <c r="C30" s="4">
        <v>32</v>
      </c>
      <c r="D30" s="4">
        <v>32</v>
      </c>
      <c r="E30" s="4">
        <v>6336</v>
      </c>
    </row>
    <row r="31" spans="1:5" x14ac:dyDescent="0.25">
      <c r="A31" s="4" t="s">
        <v>41</v>
      </c>
      <c r="B31" s="4" t="s">
        <v>3</v>
      </c>
      <c r="C31" s="4">
        <v>32</v>
      </c>
      <c r="D31" s="4">
        <v>32</v>
      </c>
      <c r="E31" s="4">
        <v>4566</v>
      </c>
    </row>
    <row r="32" spans="1:5" x14ac:dyDescent="0.25">
      <c r="A32" s="4" t="s">
        <v>42</v>
      </c>
      <c r="B32" s="4" t="s">
        <v>1</v>
      </c>
      <c r="C32" s="4">
        <v>32</v>
      </c>
      <c r="D32" s="4">
        <v>32</v>
      </c>
      <c r="E32" s="4">
        <v>5696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92A1-0495-40A4-AA56-23DB82B2513F}">
  <dimension ref="A1:G29"/>
  <sheetViews>
    <sheetView zoomScale="40" zoomScaleNormal="40" workbookViewId="0">
      <selection activeCell="Z68" sqref="Z68"/>
    </sheetView>
  </sheetViews>
  <sheetFormatPr defaultRowHeight="15" x14ac:dyDescent="0.25"/>
  <cols>
    <col min="1" max="1" width="15.5703125" bestFit="1" customWidth="1"/>
    <col min="2" max="2" width="10.85546875" bestFit="1" customWidth="1"/>
    <col min="3" max="4" width="20" bestFit="1" customWidth="1"/>
    <col min="5" max="5" width="19.42578125" bestFit="1" customWidth="1"/>
  </cols>
  <sheetData>
    <row r="1" spans="1:7" x14ac:dyDescent="0.25">
      <c r="A1" s="1" t="s">
        <v>7</v>
      </c>
      <c r="B1" s="1" t="s">
        <v>8</v>
      </c>
      <c r="C1" s="1" t="s">
        <v>4</v>
      </c>
      <c r="D1" s="1" t="s">
        <v>5</v>
      </c>
      <c r="E1" s="1" t="s">
        <v>6</v>
      </c>
    </row>
    <row r="2" spans="1:7" x14ac:dyDescent="0.25">
      <c r="A2" s="1" t="s">
        <v>0</v>
      </c>
      <c r="B2" s="1" t="s">
        <v>1</v>
      </c>
      <c r="C2" s="2">
        <v>24</v>
      </c>
      <c r="D2" s="2">
        <v>91</v>
      </c>
      <c r="E2" s="2">
        <v>42682</v>
      </c>
    </row>
    <row r="3" spans="1:7" x14ac:dyDescent="0.25">
      <c r="A3" s="1" t="s">
        <v>0</v>
      </c>
      <c r="B3" s="1" t="s">
        <v>2</v>
      </c>
      <c r="C3" s="2">
        <v>24</v>
      </c>
      <c r="D3" s="2">
        <v>91</v>
      </c>
      <c r="E3" s="2">
        <v>28222</v>
      </c>
      <c r="G3" s="5" t="s">
        <v>13</v>
      </c>
    </row>
    <row r="4" spans="1:7" x14ac:dyDescent="0.25">
      <c r="A4" s="1" t="s">
        <v>0</v>
      </c>
      <c r="B4" s="1" t="s">
        <v>3</v>
      </c>
      <c r="C4" s="2">
        <v>24</v>
      </c>
      <c r="D4" s="2">
        <v>91</v>
      </c>
      <c r="E4" s="2">
        <v>23642</v>
      </c>
      <c r="G4" s="5" t="s">
        <v>35</v>
      </c>
    </row>
    <row r="5" spans="1:7" x14ac:dyDescent="0.25">
      <c r="A5" s="1" t="s">
        <v>10</v>
      </c>
      <c r="B5" s="1" t="s">
        <v>1</v>
      </c>
      <c r="C5" s="2">
        <v>24</v>
      </c>
      <c r="D5" s="2">
        <v>59</v>
      </c>
      <c r="E5" s="2">
        <v>27404</v>
      </c>
    </row>
    <row r="6" spans="1:7" x14ac:dyDescent="0.25">
      <c r="A6" s="1" t="s">
        <v>10</v>
      </c>
      <c r="B6" s="1" t="s">
        <v>2</v>
      </c>
      <c r="C6" s="2">
        <v>24</v>
      </c>
      <c r="D6" s="2">
        <v>59</v>
      </c>
      <c r="E6" s="2">
        <v>23380</v>
      </c>
    </row>
    <row r="7" spans="1:7" x14ac:dyDescent="0.25">
      <c r="A7" s="1" t="s">
        <v>10</v>
      </c>
      <c r="B7" s="1" t="s">
        <v>3</v>
      </c>
      <c r="C7" s="2">
        <v>24</v>
      </c>
      <c r="D7" s="2">
        <v>59</v>
      </c>
      <c r="E7" s="2">
        <v>18188</v>
      </c>
    </row>
    <row r="8" spans="1:7" x14ac:dyDescent="0.25">
      <c r="A8" s="3" t="s">
        <v>22</v>
      </c>
      <c r="B8" s="1" t="s">
        <v>2</v>
      </c>
      <c r="C8" s="3">
        <v>48</v>
      </c>
      <c r="D8" s="3">
        <f>34.2*1000</f>
        <v>34200</v>
      </c>
      <c r="E8" s="3">
        <f>16.8*1000</f>
        <v>16800</v>
      </c>
    </row>
    <row r="9" spans="1:7" x14ac:dyDescent="0.25">
      <c r="A9" s="3" t="s">
        <v>22</v>
      </c>
      <c r="B9" s="1" t="s">
        <v>3</v>
      </c>
      <c r="C9" s="3">
        <v>48</v>
      </c>
      <c r="D9" s="3">
        <f>68.5*1000</f>
        <v>68500</v>
      </c>
      <c r="E9" s="3">
        <f>13.4*1000</f>
        <v>13400</v>
      </c>
    </row>
    <row r="10" spans="1:7" x14ac:dyDescent="0.25">
      <c r="A10" s="4" t="s">
        <v>11</v>
      </c>
      <c r="B10" s="3" t="s">
        <v>12</v>
      </c>
      <c r="C10" s="3">
        <v>1138</v>
      </c>
      <c r="D10" s="3">
        <v>96</v>
      </c>
      <c r="E10" s="3">
        <v>263</v>
      </c>
    </row>
    <row r="11" spans="1:7" x14ac:dyDescent="0.25">
      <c r="A11" s="4" t="s">
        <v>14</v>
      </c>
      <c r="B11" s="4" t="s">
        <v>15</v>
      </c>
      <c r="C11" s="4">
        <v>122</v>
      </c>
      <c r="D11" s="4">
        <v>73</v>
      </c>
      <c r="E11" s="4">
        <v>13837</v>
      </c>
    </row>
    <row r="12" spans="1:7" x14ac:dyDescent="0.25">
      <c r="A12" s="4" t="s">
        <v>16</v>
      </c>
      <c r="B12" s="4" t="s">
        <v>15</v>
      </c>
      <c r="C12" s="4">
        <v>160</v>
      </c>
      <c r="D12" s="4">
        <v>92</v>
      </c>
      <c r="E12" s="4">
        <v>14257</v>
      </c>
    </row>
    <row r="13" spans="1:7" x14ac:dyDescent="0.25">
      <c r="A13" s="4" t="s">
        <v>14</v>
      </c>
      <c r="B13" s="4" t="s">
        <v>1</v>
      </c>
      <c r="C13" s="4">
        <v>122</v>
      </c>
      <c r="D13" s="4">
        <v>73</v>
      </c>
      <c r="E13" s="4">
        <v>16590</v>
      </c>
    </row>
    <row r="14" spans="1:7" x14ac:dyDescent="0.25">
      <c r="A14" s="4" t="s">
        <v>16</v>
      </c>
      <c r="B14" s="4" t="s">
        <v>1</v>
      </c>
      <c r="C14" s="4">
        <v>160</v>
      </c>
      <c r="D14" s="4">
        <v>92</v>
      </c>
      <c r="E14" s="4">
        <v>17161</v>
      </c>
    </row>
    <row r="15" spans="1:7" x14ac:dyDescent="0.25">
      <c r="A15" s="4" t="s">
        <v>17</v>
      </c>
      <c r="B15" s="4" t="s">
        <v>18</v>
      </c>
      <c r="C15" s="4">
        <v>24</v>
      </c>
      <c r="D15" s="4">
        <v>23</v>
      </c>
      <c r="E15" s="4">
        <v>18800</v>
      </c>
    </row>
    <row r="16" spans="1:7" x14ac:dyDescent="0.25">
      <c r="A16" s="4" t="s">
        <v>17</v>
      </c>
      <c r="B16" s="4" t="s">
        <v>19</v>
      </c>
      <c r="C16" s="4">
        <v>24</v>
      </c>
      <c r="D16" s="4">
        <v>370</v>
      </c>
      <c r="E16" s="4">
        <v>18000</v>
      </c>
    </row>
    <row r="17" spans="1:5" x14ac:dyDescent="0.25">
      <c r="A17" s="4" t="s">
        <v>17</v>
      </c>
      <c r="B17" s="4" t="s">
        <v>20</v>
      </c>
      <c r="C17" s="4">
        <v>24</v>
      </c>
      <c r="D17" s="4">
        <v>230</v>
      </c>
      <c r="E17" s="4">
        <v>14300</v>
      </c>
    </row>
    <row r="18" spans="1:5" x14ac:dyDescent="0.25">
      <c r="A18" s="4" t="s">
        <v>17</v>
      </c>
      <c r="B18" s="4" t="s">
        <v>21</v>
      </c>
      <c r="C18" s="4">
        <v>24</v>
      </c>
      <c r="D18" s="4">
        <v>370</v>
      </c>
      <c r="E18" s="4">
        <v>13200</v>
      </c>
    </row>
    <row r="19" spans="1:5" x14ac:dyDescent="0.25">
      <c r="A19" s="4" t="s">
        <v>24</v>
      </c>
      <c r="B19" s="4" t="s">
        <v>1</v>
      </c>
      <c r="C19" s="4">
        <v>48</v>
      </c>
      <c r="D19" s="4">
        <v>131</v>
      </c>
      <c r="E19" s="4">
        <v>16380</v>
      </c>
    </row>
    <row r="20" spans="1:5" x14ac:dyDescent="0.25">
      <c r="A20" s="4" t="s">
        <v>24</v>
      </c>
      <c r="B20" s="4" t="s">
        <v>15</v>
      </c>
      <c r="C20" s="4">
        <v>48</v>
      </c>
      <c r="D20" s="4">
        <v>131</v>
      </c>
      <c r="E20" s="4">
        <v>12933</v>
      </c>
    </row>
    <row r="21" spans="1:5" x14ac:dyDescent="0.25">
      <c r="A21" s="4" t="s">
        <v>26</v>
      </c>
      <c r="B21" s="4" t="s">
        <v>27</v>
      </c>
      <c r="C21" s="4">
        <v>628</v>
      </c>
      <c r="D21" s="4">
        <v>180</v>
      </c>
      <c r="E21" s="4">
        <v>19498</v>
      </c>
    </row>
    <row r="22" spans="1:5" x14ac:dyDescent="0.25">
      <c r="A22" s="4" t="s">
        <v>26</v>
      </c>
      <c r="B22" s="4" t="s">
        <v>28</v>
      </c>
      <c r="C22" s="4">
        <v>628</v>
      </c>
      <c r="D22" s="4">
        <v>180</v>
      </c>
      <c r="E22" s="4">
        <v>25277</v>
      </c>
    </row>
    <row r="23" spans="1:5" x14ac:dyDescent="0.25">
      <c r="A23" s="4" t="s">
        <v>31</v>
      </c>
      <c r="B23" s="4" t="s">
        <v>12</v>
      </c>
      <c r="C23" s="4">
        <v>32</v>
      </c>
      <c r="D23" s="4">
        <v>2656</v>
      </c>
      <c r="E23" s="4">
        <v>577</v>
      </c>
    </row>
    <row r="24" spans="1:5" x14ac:dyDescent="0.25">
      <c r="A24" s="4" t="s">
        <v>33</v>
      </c>
      <c r="B24" s="4" t="s">
        <v>12</v>
      </c>
      <c r="C24" s="4">
        <v>48</v>
      </c>
      <c r="D24" s="4">
        <v>55173</v>
      </c>
      <c r="E24" s="4">
        <v>489</v>
      </c>
    </row>
    <row r="25" spans="1:5" x14ac:dyDescent="0.25">
      <c r="A25" s="4" t="s">
        <v>34</v>
      </c>
      <c r="B25" s="4" t="s">
        <v>12</v>
      </c>
      <c r="C25" s="5">
        <v>0</v>
      </c>
      <c r="D25" s="6">
        <v>31266</v>
      </c>
      <c r="E25" s="6">
        <v>178</v>
      </c>
    </row>
    <row r="26" spans="1:5" x14ac:dyDescent="0.25">
      <c r="A26" s="4" t="s">
        <v>37</v>
      </c>
      <c r="B26" s="4" t="s">
        <v>3</v>
      </c>
      <c r="C26" s="4">
        <v>56</v>
      </c>
      <c r="D26" s="4">
        <v>64</v>
      </c>
      <c r="E26" s="4">
        <v>12744</v>
      </c>
    </row>
    <row r="27" spans="1:5" x14ac:dyDescent="0.25">
      <c r="A27" s="4" t="s">
        <v>38</v>
      </c>
      <c r="B27" s="4" t="s">
        <v>1</v>
      </c>
      <c r="C27" s="4">
        <v>56</v>
      </c>
      <c r="D27" s="4">
        <v>64</v>
      </c>
      <c r="E27" s="4">
        <v>16792</v>
      </c>
    </row>
    <row r="28" spans="1:5" x14ac:dyDescent="0.25">
      <c r="A28" s="4" t="s">
        <v>43</v>
      </c>
      <c r="B28" s="4" t="s">
        <v>3</v>
      </c>
      <c r="C28" s="4">
        <v>48</v>
      </c>
      <c r="D28" s="4">
        <v>48</v>
      </c>
      <c r="E28" s="4">
        <v>10824</v>
      </c>
    </row>
    <row r="29" spans="1:5" x14ac:dyDescent="0.25">
      <c r="A29" s="4" t="s">
        <v>44</v>
      </c>
      <c r="B29" s="4" t="s">
        <v>1</v>
      </c>
      <c r="C29" s="4">
        <v>48</v>
      </c>
      <c r="D29" s="4">
        <v>48</v>
      </c>
      <c r="E29" s="4">
        <v>13912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F7CD-D1A2-4482-96B6-9FD91DFF16AD}">
  <dimension ref="A1:G30"/>
  <sheetViews>
    <sheetView topLeftCell="B1" workbookViewId="0">
      <selection activeCell="E1" activeCellId="1" sqref="A1:B30 E1:E30"/>
    </sheetView>
  </sheetViews>
  <sheetFormatPr defaultRowHeight="15" x14ac:dyDescent="0.25"/>
  <cols>
    <col min="1" max="1" width="15.5703125" bestFit="1" customWidth="1"/>
    <col min="2" max="2" width="10.85546875" bestFit="1" customWidth="1"/>
    <col min="3" max="3" width="19.140625" bestFit="1" customWidth="1"/>
    <col min="4" max="4" width="20" bestFit="1" customWidth="1"/>
    <col min="5" max="5" width="19.42578125" bestFit="1" customWidth="1"/>
  </cols>
  <sheetData>
    <row r="1" spans="1:7" x14ac:dyDescent="0.25">
      <c r="A1" s="1" t="s">
        <v>7</v>
      </c>
      <c r="B1" s="1" t="s">
        <v>8</v>
      </c>
      <c r="C1" s="1" t="s">
        <v>4</v>
      </c>
      <c r="D1" s="1" t="s">
        <v>5</v>
      </c>
      <c r="E1" s="1" t="s">
        <v>6</v>
      </c>
    </row>
    <row r="2" spans="1:7" x14ac:dyDescent="0.25">
      <c r="A2" s="1" t="s">
        <v>0</v>
      </c>
      <c r="B2" s="1" t="s">
        <v>1</v>
      </c>
      <c r="C2" s="2">
        <v>32</v>
      </c>
      <c r="D2" s="2">
        <v>121</v>
      </c>
      <c r="E2" s="2">
        <v>76298</v>
      </c>
      <c r="G2" s="5" t="s">
        <v>35</v>
      </c>
    </row>
    <row r="3" spans="1:7" x14ac:dyDescent="0.25">
      <c r="A3" s="1" t="s">
        <v>0</v>
      </c>
      <c r="B3" s="1" t="s">
        <v>2</v>
      </c>
      <c r="C3" s="2">
        <v>32</v>
      </c>
      <c r="D3" s="2">
        <v>121</v>
      </c>
      <c r="E3" s="2">
        <v>51056</v>
      </c>
    </row>
    <row r="4" spans="1:7" x14ac:dyDescent="0.25">
      <c r="A4" s="1" t="s">
        <v>0</v>
      </c>
      <c r="B4" s="1" t="s">
        <v>3</v>
      </c>
      <c r="C4" s="2">
        <v>32</v>
      </c>
      <c r="D4" s="2">
        <v>121</v>
      </c>
      <c r="E4" s="2">
        <v>43592</v>
      </c>
    </row>
    <row r="5" spans="1:7" x14ac:dyDescent="0.25">
      <c r="A5" s="1" t="s">
        <v>10</v>
      </c>
      <c r="B5" s="1" t="s">
        <v>1</v>
      </c>
      <c r="C5" s="2">
        <v>32</v>
      </c>
      <c r="D5" s="2">
        <v>74</v>
      </c>
      <c r="E5" s="2">
        <v>48938</v>
      </c>
    </row>
    <row r="6" spans="1:7" x14ac:dyDescent="0.25">
      <c r="A6" s="1" t="s">
        <v>10</v>
      </c>
      <c r="B6" s="1" t="s">
        <v>2</v>
      </c>
      <c r="C6" s="2">
        <v>32</v>
      </c>
      <c r="D6" s="2">
        <v>74</v>
      </c>
      <c r="E6" s="2">
        <v>40134</v>
      </c>
    </row>
    <row r="7" spans="1:7" x14ac:dyDescent="0.25">
      <c r="A7" s="1" t="s">
        <v>10</v>
      </c>
      <c r="B7" s="1" t="s">
        <v>3</v>
      </c>
      <c r="C7" s="2">
        <v>32</v>
      </c>
      <c r="D7" s="2">
        <v>74</v>
      </c>
      <c r="E7" s="2">
        <v>32742</v>
      </c>
    </row>
    <row r="8" spans="1:7" x14ac:dyDescent="0.25">
      <c r="A8" s="3" t="s">
        <v>22</v>
      </c>
      <c r="B8" s="1" t="s">
        <v>2</v>
      </c>
      <c r="C8" s="3">
        <v>64</v>
      </c>
      <c r="D8" s="3">
        <f>64.2*1000</f>
        <v>64200</v>
      </c>
      <c r="E8" s="3">
        <f>29.8*1000</f>
        <v>29800</v>
      </c>
    </row>
    <row r="9" spans="1:7" x14ac:dyDescent="0.25">
      <c r="A9" s="3" t="s">
        <v>22</v>
      </c>
      <c r="B9" s="1" t="s">
        <v>3</v>
      </c>
      <c r="C9" s="3">
        <v>64</v>
      </c>
      <c r="D9" s="3">
        <f>128.5*1000</f>
        <v>128500</v>
      </c>
      <c r="E9" s="3">
        <f>26.6*1000</f>
        <v>26600</v>
      </c>
    </row>
    <row r="10" spans="1:7" x14ac:dyDescent="0.25">
      <c r="A10" s="4" t="s">
        <v>11</v>
      </c>
      <c r="B10" s="3" t="s">
        <v>12</v>
      </c>
      <c r="C10" s="3">
        <v>1509</v>
      </c>
      <c r="D10" s="3">
        <v>128</v>
      </c>
      <c r="E10" s="3">
        <v>335</v>
      </c>
    </row>
    <row r="11" spans="1:7" x14ac:dyDescent="0.25">
      <c r="A11" s="4" t="s">
        <v>13</v>
      </c>
      <c r="B11" s="3" t="s">
        <v>12</v>
      </c>
      <c r="C11" s="3">
        <v>360</v>
      </c>
      <c r="D11" s="3">
        <v>2440</v>
      </c>
      <c r="E11" s="3">
        <v>1221</v>
      </c>
    </row>
    <row r="12" spans="1:7" x14ac:dyDescent="0.25">
      <c r="A12" s="4" t="s">
        <v>14</v>
      </c>
      <c r="B12" s="4" t="s">
        <v>15</v>
      </c>
      <c r="C12" s="4">
        <v>166</v>
      </c>
      <c r="D12" s="4">
        <v>99</v>
      </c>
      <c r="E12" s="4">
        <v>24147</v>
      </c>
    </row>
    <row r="13" spans="1:7" x14ac:dyDescent="0.25">
      <c r="A13" s="4" t="s">
        <v>16</v>
      </c>
      <c r="B13" s="4" t="s">
        <v>15</v>
      </c>
      <c r="C13" s="4">
        <v>218</v>
      </c>
      <c r="D13" s="4">
        <v>125</v>
      </c>
      <c r="E13" s="4">
        <v>24926</v>
      </c>
    </row>
    <row r="14" spans="1:7" x14ac:dyDescent="0.25">
      <c r="A14" s="4" t="s">
        <v>14</v>
      </c>
      <c r="B14" s="4" t="s">
        <v>1</v>
      </c>
      <c r="C14" s="4">
        <v>166</v>
      </c>
      <c r="D14" s="4">
        <v>99</v>
      </c>
      <c r="E14" s="4">
        <v>28917</v>
      </c>
    </row>
    <row r="15" spans="1:7" x14ac:dyDescent="0.25">
      <c r="A15" s="4" t="s">
        <v>16</v>
      </c>
      <c r="B15" s="4" t="s">
        <v>1</v>
      </c>
      <c r="C15" s="4">
        <v>218</v>
      </c>
      <c r="D15" s="4">
        <v>125</v>
      </c>
      <c r="E15" s="4">
        <v>29919</v>
      </c>
    </row>
    <row r="16" spans="1:7" x14ac:dyDescent="0.25">
      <c r="A16" s="4" t="s">
        <v>17</v>
      </c>
      <c r="B16" s="4" t="s">
        <v>18</v>
      </c>
      <c r="C16" s="4">
        <v>32</v>
      </c>
      <c r="D16" s="4">
        <v>310</v>
      </c>
      <c r="E16" s="4">
        <v>33300</v>
      </c>
    </row>
    <row r="17" spans="1:5" x14ac:dyDescent="0.25">
      <c r="A17" s="4" t="s">
        <v>17</v>
      </c>
      <c r="B17" s="4" t="s">
        <v>19</v>
      </c>
      <c r="C17" s="4">
        <v>32</v>
      </c>
      <c r="D17" s="4">
        <v>510</v>
      </c>
      <c r="E17" s="4">
        <v>31700</v>
      </c>
    </row>
    <row r="18" spans="1:5" x14ac:dyDescent="0.25">
      <c r="A18" s="4" t="s">
        <v>17</v>
      </c>
      <c r="B18" s="4" t="s">
        <v>20</v>
      </c>
      <c r="C18" s="4">
        <v>32</v>
      </c>
      <c r="D18" s="4">
        <v>310</v>
      </c>
      <c r="E18" s="4">
        <v>25100</v>
      </c>
    </row>
    <row r="19" spans="1:5" x14ac:dyDescent="0.25">
      <c r="A19" s="4" t="s">
        <v>17</v>
      </c>
      <c r="B19" s="4" t="s">
        <v>21</v>
      </c>
      <c r="C19" s="4">
        <v>32</v>
      </c>
      <c r="D19" s="4">
        <v>510</v>
      </c>
      <c r="E19" s="4">
        <v>23000</v>
      </c>
    </row>
    <row r="20" spans="1:5" x14ac:dyDescent="0.25">
      <c r="A20" s="4" t="s">
        <v>25</v>
      </c>
      <c r="B20" s="4" t="s">
        <v>1</v>
      </c>
      <c r="C20" s="4">
        <v>64</v>
      </c>
      <c r="D20" s="4">
        <v>188</v>
      </c>
      <c r="E20" s="4">
        <v>29134</v>
      </c>
    </row>
    <row r="21" spans="1:5" x14ac:dyDescent="0.25">
      <c r="A21" s="4" t="s">
        <v>25</v>
      </c>
      <c r="B21" s="4" t="s">
        <v>15</v>
      </c>
      <c r="C21" s="4">
        <v>64</v>
      </c>
      <c r="D21" s="4">
        <v>188</v>
      </c>
      <c r="E21" s="4">
        <v>22802</v>
      </c>
    </row>
    <row r="22" spans="1:5" x14ac:dyDescent="0.25">
      <c r="A22" s="4" t="s">
        <v>26</v>
      </c>
      <c r="B22" s="4" t="s">
        <v>27</v>
      </c>
      <c r="C22" s="4">
        <v>838</v>
      </c>
      <c r="D22" s="4">
        <v>244</v>
      </c>
      <c r="E22" s="4">
        <v>33843</v>
      </c>
    </row>
    <row r="23" spans="1:5" x14ac:dyDescent="0.25">
      <c r="A23" s="4" t="s">
        <v>26</v>
      </c>
      <c r="B23" s="4" t="s">
        <v>28</v>
      </c>
      <c r="C23" s="4">
        <v>838</v>
      </c>
      <c r="D23" s="4">
        <v>244</v>
      </c>
      <c r="E23" s="4">
        <v>44460</v>
      </c>
    </row>
    <row r="24" spans="1:5" x14ac:dyDescent="0.25">
      <c r="A24" s="4" t="s">
        <v>32</v>
      </c>
      <c r="B24" s="4" t="s">
        <v>12</v>
      </c>
      <c r="C24" s="4">
        <v>40</v>
      </c>
      <c r="D24" s="4">
        <v>5008</v>
      </c>
      <c r="E24" s="4">
        <v>838</v>
      </c>
    </row>
    <row r="25" spans="1:5" x14ac:dyDescent="0.25">
      <c r="A25" s="4" t="s">
        <v>33</v>
      </c>
      <c r="B25" s="4" t="s">
        <v>12</v>
      </c>
      <c r="C25" s="4">
        <v>64</v>
      </c>
      <c r="D25" s="4">
        <v>135439</v>
      </c>
      <c r="E25" s="4">
        <v>662</v>
      </c>
    </row>
    <row r="26" spans="1:5" x14ac:dyDescent="0.25">
      <c r="A26" s="4" t="s">
        <v>34</v>
      </c>
      <c r="B26" s="4" t="s">
        <v>12</v>
      </c>
      <c r="C26" s="5">
        <v>0</v>
      </c>
      <c r="D26" s="6">
        <v>71890</v>
      </c>
      <c r="E26" s="6">
        <v>232</v>
      </c>
    </row>
    <row r="27" spans="1:5" x14ac:dyDescent="0.25">
      <c r="A27" s="4" t="s">
        <v>39</v>
      </c>
      <c r="B27" s="4" t="s">
        <v>3</v>
      </c>
      <c r="C27" s="4">
        <v>64</v>
      </c>
      <c r="D27" s="4">
        <v>64</v>
      </c>
      <c r="E27" s="4">
        <v>22100</v>
      </c>
    </row>
    <row r="28" spans="1:5" x14ac:dyDescent="0.25">
      <c r="A28" s="4" t="s">
        <v>40</v>
      </c>
      <c r="B28" s="4" t="s">
        <v>1</v>
      </c>
      <c r="C28" s="4">
        <v>64</v>
      </c>
      <c r="D28" s="4">
        <v>64</v>
      </c>
      <c r="E28" s="4">
        <v>28400</v>
      </c>
    </row>
    <row r="29" spans="1:5" x14ac:dyDescent="0.25">
      <c r="A29" s="4" t="s">
        <v>45</v>
      </c>
      <c r="B29" s="4" t="s">
        <v>3</v>
      </c>
      <c r="C29" s="4">
        <v>64</v>
      </c>
      <c r="D29" s="4">
        <v>64</v>
      </c>
      <c r="E29" s="4">
        <v>20956</v>
      </c>
    </row>
    <row r="30" spans="1:5" x14ac:dyDescent="0.25">
      <c r="A30" s="4" t="s">
        <v>46</v>
      </c>
      <c r="B30" s="4" t="s">
        <v>1</v>
      </c>
      <c r="C30" s="4">
        <v>64</v>
      </c>
      <c r="D30" s="4">
        <v>64</v>
      </c>
      <c r="E30" s="4">
        <v>26736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A3BF-F507-47AB-9766-5F6B0B17C581}">
  <dimension ref="A1:H100"/>
  <sheetViews>
    <sheetView tabSelected="1" workbookViewId="0">
      <selection activeCell="M15" sqref="M15"/>
    </sheetView>
  </sheetViews>
  <sheetFormatPr defaultRowHeight="15" x14ac:dyDescent="0.25"/>
  <cols>
    <col min="1" max="1" width="10" bestFit="1" customWidth="1"/>
    <col min="2" max="2" width="15.5703125" bestFit="1" customWidth="1"/>
    <col min="3" max="3" width="52.42578125" bestFit="1" customWidth="1"/>
    <col min="4" max="4" width="15.140625" bestFit="1" customWidth="1"/>
    <col min="5" max="5" width="17.85546875" customWidth="1"/>
    <col min="6" max="6" width="13.7109375" bestFit="1" customWidth="1"/>
  </cols>
  <sheetData>
    <row r="1" spans="1:8" x14ac:dyDescent="0.25">
      <c r="A1" s="9" t="s">
        <v>50</v>
      </c>
      <c r="B1" s="9" t="s">
        <v>7</v>
      </c>
      <c r="C1" s="9" t="s">
        <v>8</v>
      </c>
      <c r="D1" s="9" t="s">
        <v>47</v>
      </c>
      <c r="E1" s="9" t="s">
        <v>48</v>
      </c>
      <c r="F1" s="9" t="s">
        <v>49</v>
      </c>
    </row>
    <row r="2" spans="1:8" x14ac:dyDescent="0.25">
      <c r="A2" s="10">
        <v>1</v>
      </c>
      <c r="B2" s="9" t="s">
        <v>0</v>
      </c>
      <c r="C2" s="9" t="s">
        <v>1</v>
      </c>
      <c r="D2" s="7">
        <v>40000</v>
      </c>
      <c r="E2" s="7">
        <v>1280000</v>
      </c>
      <c r="F2" s="7">
        <v>780000</v>
      </c>
      <c r="H2" s="12"/>
    </row>
    <row r="3" spans="1:8" x14ac:dyDescent="0.25">
      <c r="A3" s="10">
        <v>1</v>
      </c>
      <c r="B3" s="9" t="s">
        <v>0</v>
      </c>
      <c r="C3" s="9" t="s">
        <v>2</v>
      </c>
      <c r="D3" s="7">
        <v>40000</v>
      </c>
      <c r="E3" s="7">
        <v>2380000</v>
      </c>
      <c r="F3" s="7">
        <v>1440000</v>
      </c>
      <c r="H3" s="5" t="s">
        <v>87</v>
      </c>
    </row>
    <row r="4" spans="1:8" x14ac:dyDescent="0.25">
      <c r="A4" s="10">
        <v>1</v>
      </c>
      <c r="B4" s="9" t="s">
        <v>0</v>
      </c>
      <c r="C4" s="9" t="s">
        <v>3</v>
      </c>
      <c r="D4" s="7">
        <v>40000</v>
      </c>
      <c r="E4" s="7">
        <v>8960000</v>
      </c>
      <c r="F4" s="7">
        <v>5840000</v>
      </c>
      <c r="H4" s="5" t="s">
        <v>88</v>
      </c>
    </row>
    <row r="5" spans="1:8" x14ac:dyDescent="0.25">
      <c r="A5" s="10">
        <v>1</v>
      </c>
      <c r="B5" s="9" t="s">
        <v>10</v>
      </c>
      <c r="C5" s="9" t="s">
        <v>1</v>
      </c>
      <c r="D5" s="7">
        <v>20000</v>
      </c>
      <c r="E5" s="7">
        <v>940000</v>
      </c>
      <c r="F5" s="7">
        <v>550000</v>
      </c>
    </row>
    <row r="6" spans="1:8" x14ac:dyDescent="0.25">
      <c r="A6" s="10">
        <v>1</v>
      </c>
      <c r="B6" s="9" t="s">
        <v>10</v>
      </c>
      <c r="C6" s="9" t="s">
        <v>2</v>
      </c>
      <c r="D6" s="7">
        <v>20000</v>
      </c>
      <c r="E6" s="7">
        <v>1850000</v>
      </c>
      <c r="F6" s="7">
        <v>1090000</v>
      </c>
    </row>
    <row r="7" spans="1:8" x14ac:dyDescent="0.25">
      <c r="A7" s="10">
        <v>1</v>
      </c>
      <c r="B7" s="9" t="s">
        <v>10</v>
      </c>
      <c r="C7" s="9" t="s">
        <v>3</v>
      </c>
      <c r="D7" s="7">
        <v>20000</v>
      </c>
      <c r="E7" s="7">
        <v>6540000</v>
      </c>
      <c r="F7" s="7">
        <v>3960000</v>
      </c>
    </row>
    <row r="8" spans="1:8" x14ac:dyDescent="0.25">
      <c r="A8" s="7">
        <v>1</v>
      </c>
      <c r="B8" s="7" t="s">
        <v>22</v>
      </c>
      <c r="C8" s="7" t="s">
        <v>51</v>
      </c>
      <c r="D8" s="7">
        <v>3400000</v>
      </c>
      <c r="E8" s="7">
        <v>878700000</v>
      </c>
      <c r="F8" s="7">
        <v>890800000</v>
      </c>
    </row>
    <row r="9" spans="1:8" x14ac:dyDescent="0.25">
      <c r="A9" s="7">
        <v>1</v>
      </c>
      <c r="B9" s="7" t="s">
        <v>22</v>
      </c>
      <c r="C9" s="7" t="s">
        <v>52</v>
      </c>
      <c r="D9" s="7">
        <v>9800000</v>
      </c>
      <c r="E9" s="7">
        <v>876600000</v>
      </c>
      <c r="F9" s="7">
        <v>883600000</v>
      </c>
    </row>
    <row r="10" spans="1:8" x14ac:dyDescent="0.25">
      <c r="A10" s="7">
        <v>1</v>
      </c>
      <c r="B10" s="7" t="s">
        <v>22</v>
      </c>
      <c r="C10" s="7" t="s">
        <v>53</v>
      </c>
      <c r="D10" s="7">
        <v>230000000</v>
      </c>
      <c r="E10" s="7">
        <v>703600000</v>
      </c>
      <c r="F10" s="7">
        <v>714700000</v>
      </c>
    </row>
    <row r="11" spans="1:8" x14ac:dyDescent="0.25">
      <c r="A11" s="7">
        <v>1</v>
      </c>
      <c r="B11" s="7" t="s">
        <v>11</v>
      </c>
      <c r="C11" s="8" t="s">
        <v>58</v>
      </c>
      <c r="D11" s="7">
        <v>2834000000</v>
      </c>
      <c r="E11" s="7">
        <v>4781000000</v>
      </c>
      <c r="F11" s="7">
        <v>103000000</v>
      </c>
    </row>
    <row r="12" spans="1:8" x14ac:dyDescent="0.25">
      <c r="A12" s="7">
        <v>1</v>
      </c>
      <c r="B12" s="7" t="s">
        <v>11</v>
      </c>
      <c r="C12" s="8" t="s">
        <v>59</v>
      </c>
      <c r="D12" s="7">
        <v>3728000000</v>
      </c>
      <c r="E12" s="7">
        <v>5779000000</v>
      </c>
      <c r="F12" s="7">
        <v>108000000</v>
      </c>
    </row>
    <row r="13" spans="1:8" x14ac:dyDescent="0.25">
      <c r="A13" s="7">
        <v>1</v>
      </c>
      <c r="B13" s="7" t="s">
        <v>11</v>
      </c>
      <c r="C13" s="8" t="s">
        <v>60</v>
      </c>
      <c r="D13" s="7">
        <v>1661000000</v>
      </c>
      <c r="E13" s="7">
        <v>2370000000</v>
      </c>
      <c r="F13" s="7">
        <v>37000000</v>
      </c>
    </row>
    <row r="14" spans="1:8" x14ac:dyDescent="0.25">
      <c r="A14" s="7">
        <v>1</v>
      </c>
      <c r="B14" s="7" t="s">
        <v>13</v>
      </c>
      <c r="C14" s="7" t="s">
        <v>61</v>
      </c>
      <c r="D14" s="8">
        <v>8432840</v>
      </c>
      <c r="E14" s="8">
        <v>85372</v>
      </c>
      <c r="F14" s="8">
        <v>148224</v>
      </c>
    </row>
    <row r="15" spans="1:8" x14ac:dyDescent="0.25">
      <c r="A15" s="7">
        <v>1</v>
      </c>
      <c r="B15" s="7" t="s">
        <v>13</v>
      </c>
      <c r="C15" s="7" t="s">
        <v>1</v>
      </c>
      <c r="D15" s="8">
        <v>8432840</v>
      </c>
      <c r="E15" s="8">
        <v>43686</v>
      </c>
      <c r="F15" s="8">
        <v>124286</v>
      </c>
    </row>
    <row r="16" spans="1:8" x14ac:dyDescent="0.25">
      <c r="A16" s="7">
        <v>1</v>
      </c>
      <c r="B16" s="7" t="s">
        <v>14</v>
      </c>
      <c r="C16" s="7" t="s">
        <v>15</v>
      </c>
      <c r="D16" s="7">
        <v>480000</v>
      </c>
      <c r="E16" s="7">
        <v>11520000</v>
      </c>
      <c r="F16" s="7">
        <v>10160000</v>
      </c>
    </row>
    <row r="17" spans="1:6" x14ac:dyDescent="0.25">
      <c r="A17" s="7">
        <v>1</v>
      </c>
      <c r="B17" s="7" t="s">
        <v>16</v>
      </c>
      <c r="C17" s="7" t="s">
        <v>15</v>
      </c>
      <c r="D17" s="7">
        <v>1960000</v>
      </c>
      <c r="E17" s="7">
        <v>32850000</v>
      </c>
      <c r="F17" s="7">
        <v>29580000</v>
      </c>
    </row>
    <row r="18" spans="1:6" x14ac:dyDescent="0.25">
      <c r="A18" s="7">
        <v>1</v>
      </c>
      <c r="B18" s="7" t="s">
        <v>14</v>
      </c>
      <c r="C18" s="7" t="s">
        <v>1</v>
      </c>
      <c r="D18" s="7">
        <v>4830000</v>
      </c>
      <c r="E18" s="7">
        <v>81550000</v>
      </c>
      <c r="F18" s="7">
        <v>75580000</v>
      </c>
    </row>
    <row r="19" spans="1:6" x14ac:dyDescent="0.25">
      <c r="A19" s="7">
        <v>1</v>
      </c>
      <c r="B19" s="7" t="s">
        <v>16</v>
      </c>
      <c r="C19" s="7" t="s">
        <v>1</v>
      </c>
      <c r="D19" s="7">
        <v>650000</v>
      </c>
      <c r="E19" s="7">
        <v>17650000</v>
      </c>
      <c r="F19" s="7">
        <v>15540000</v>
      </c>
    </row>
    <row r="20" spans="1:6" x14ac:dyDescent="0.25">
      <c r="A20" s="7">
        <v>1</v>
      </c>
      <c r="B20" s="7" t="s">
        <v>62</v>
      </c>
      <c r="C20" s="7" t="s">
        <v>63</v>
      </c>
      <c r="D20" s="7">
        <v>77000</v>
      </c>
      <c r="E20" s="7">
        <v>7300000</v>
      </c>
      <c r="F20" s="7">
        <v>5100000</v>
      </c>
    </row>
    <row r="21" spans="1:6" x14ac:dyDescent="0.25">
      <c r="A21" s="7">
        <v>1</v>
      </c>
      <c r="B21" s="7" t="s">
        <v>62</v>
      </c>
      <c r="C21" s="7" t="s">
        <v>64</v>
      </c>
      <c r="D21" s="7">
        <v>89000</v>
      </c>
      <c r="E21" s="7">
        <v>7000000</v>
      </c>
      <c r="F21" s="7">
        <v>4900000</v>
      </c>
    </row>
    <row r="22" spans="1:6" x14ac:dyDescent="0.25">
      <c r="A22" s="7">
        <v>1</v>
      </c>
      <c r="B22" s="7" t="s">
        <v>62</v>
      </c>
      <c r="C22" s="7" t="s">
        <v>65</v>
      </c>
      <c r="D22" s="7">
        <v>80000</v>
      </c>
      <c r="E22" s="7">
        <v>38000000</v>
      </c>
      <c r="F22" s="7">
        <v>27000000</v>
      </c>
    </row>
    <row r="23" spans="1:6" x14ac:dyDescent="0.25">
      <c r="A23" s="7">
        <v>1</v>
      </c>
      <c r="B23" s="7" t="s">
        <v>62</v>
      </c>
      <c r="C23" s="7" t="s">
        <v>66</v>
      </c>
      <c r="D23" s="7">
        <v>92000</v>
      </c>
      <c r="E23" s="7">
        <v>35000000</v>
      </c>
      <c r="F23" s="7">
        <v>25000000</v>
      </c>
    </row>
    <row r="24" spans="1:6" x14ac:dyDescent="0.25">
      <c r="A24" s="7">
        <v>1</v>
      </c>
      <c r="B24" s="7" t="s">
        <v>23</v>
      </c>
      <c r="C24" s="7" t="s">
        <v>1</v>
      </c>
      <c r="D24" s="7">
        <v>33200</v>
      </c>
      <c r="E24" s="7">
        <v>5400000</v>
      </c>
      <c r="F24" s="7">
        <v>4400000</v>
      </c>
    </row>
    <row r="25" spans="1:6" x14ac:dyDescent="0.25">
      <c r="A25" s="7">
        <v>1</v>
      </c>
      <c r="B25" s="7" t="s">
        <v>23</v>
      </c>
      <c r="C25" s="7" t="s">
        <v>15</v>
      </c>
      <c r="D25" s="7">
        <v>33100</v>
      </c>
      <c r="E25" s="7">
        <v>23400000</v>
      </c>
      <c r="F25" s="7">
        <v>20100000</v>
      </c>
    </row>
    <row r="26" spans="1:6" x14ac:dyDescent="0.25">
      <c r="A26" s="7">
        <v>1</v>
      </c>
      <c r="B26" s="7" t="s">
        <v>26</v>
      </c>
      <c r="C26" s="7" t="s">
        <v>67</v>
      </c>
      <c r="D26" s="7">
        <v>14200000</v>
      </c>
      <c r="E26" s="7">
        <v>10800000</v>
      </c>
      <c r="F26" s="7">
        <v>9700000</v>
      </c>
    </row>
    <row r="27" spans="1:6" x14ac:dyDescent="0.25">
      <c r="A27" s="7">
        <v>1</v>
      </c>
      <c r="B27" s="7" t="s">
        <v>26</v>
      </c>
      <c r="C27" s="7" t="s">
        <v>68</v>
      </c>
      <c r="D27" s="7">
        <v>7900000</v>
      </c>
      <c r="E27" s="7">
        <v>21200000</v>
      </c>
      <c r="F27" s="7">
        <v>20300000</v>
      </c>
    </row>
    <row r="28" spans="1:6" x14ac:dyDescent="0.25">
      <c r="A28" s="7">
        <v>1</v>
      </c>
      <c r="B28" s="7" t="s">
        <v>26</v>
      </c>
      <c r="C28" s="7" t="s">
        <v>69</v>
      </c>
      <c r="D28" s="7">
        <v>4300000</v>
      </c>
      <c r="E28" s="7">
        <v>6400000</v>
      </c>
      <c r="F28" s="7">
        <v>2200000</v>
      </c>
    </row>
    <row r="29" spans="1:6" x14ac:dyDescent="0.25">
      <c r="A29" s="7">
        <v>1</v>
      </c>
      <c r="B29" s="7" t="s">
        <v>26</v>
      </c>
      <c r="C29" s="7" t="s">
        <v>70</v>
      </c>
      <c r="D29" s="7">
        <v>1600000</v>
      </c>
      <c r="E29" s="7">
        <v>4600000</v>
      </c>
      <c r="F29" s="7">
        <v>600000</v>
      </c>
    </row>
    <row r="30" spans="1:6" x14ac:dyDescent="0.25">
      <c r="A30" s="7">
        <v>1</v>
      </c>
      <c r="B30" s="7" t="s">
        <v>33</v>
      </c>
      <c r="C30" s="7" t="s">
        <v>12</v>
      </c>
      <c r="D30" s="7">
        <v>16700000</v>
      </c>
      <c r="E30" s="7">
        <v>13419000</v>
      </c>
      <c r="F30" s="7">
        <v>10575000</v>
      </c>
    </row>
    <row r="31" spans="1:6" x14ac:dyDescent="0.25">
      <c r="A31" s="7">
        <v>1</v>
      </c>
      <c r="B31" s="7" t="s">
        <v>71</v>
      </c>
      <c r="C31" s="7" t="s">
        <v>72</v>
      </c>
      <c r="D31" s="11">
        <v>9595012</v>
      </c>
      <c r="E31" s="11">
        <v>10964945</v>
      </c>
      <c r="F31" s="11">
        <v>3161199</v>
      </c>
    </row>
    <row r="32" spans="1:6" x14ac:dyDescent="0.25">
      <c r="A32" s="7">
        <v>1</v>
      </c>
      <c r="B32" s="7" t="s">
        <v>71</v>
      </c>
      <c r="C32" s="7" t="s">
        <v>73</v>
      </c>
      <c r="D32" s="11">
        <v>9515984</v>
      </c>
      <c r="E32" s="11">
        <v>4387586</v>
      </c>
      <c r="F32" s="11">
        <v>3161199</v>
      </c>
    </row>
    <row r="33" spans="1:6" x14ac:dyDescent="0.25">
      <c r="A33" s="7">
        <v>1</v>
      </c>
      <c r="B33" s="7" t="s">
        <v>74</v>
      </c>
      <c r="C33" s="7" t="s">
        <v>75</v>
      </c>
      <c r="D33" s="7">
        <v>2903434</v>
      </c>
      <c r="E33" s="7">
        <v>105324</v>
      </c>
      <c r="F33" s="7">
        <v>90336</v>
      </c>
    </row>
    <row r="34" spans="1:6" x14ac:dyDescent="0.25">
      <c r="A34" s="7">
        <v>1</v>
      </c>
      <c r="B34" s="7" t="s">
        <v>74</v>
      </c>
      <c r="C34" s="7" t="s">
        <v>76</v>
      </c>
      <c r="D34" s="7">
        <v>2858724</v>
      </c>
      <c r="E34" s="7">
        <v>105324</v>
      </c>
      <c r="F34" s="7">
        <v>224006</v>
      </c>
    </row>
    <row r="35" spans="1:6" x14ac:dyDescent="0.25">
      <c r="A35" s="7">
        <v>1</v>
      </c>
      <c r="B35" s="7" t="s">
        <v>74</v>
      </c>
      <c r="C35" s="7" t="s">
        <v>77</v>
      </c>
      <c r="D35" s="7">
        <v>2848774</v>
      </c>
      <c r="E35" s="7">
        <v>1876442</v>
      </c>
      <c r="F35" s="7">
        <v>224006</v>
      </c>
    </row>
    <row r="36" spans="1:6" x14ac:dyDescent="0.25">
      <c r="A36" s="7">
        <v>1</v>
      </c>
      <c r="B36" s="7" t="s">
        <v>74</v>
      </c>
      <c r="C36" s="7" t="s">
        <v>78</v>
      </c>
      <c r="D36" s="7">
        <v>4332050</v>
      </c>
      <c r="E36" s="7">
        <v>109314</v>
      </c>
      <c r="F36" s="7">
        <v>58274</v>
      </c>
    </row>
    <row r="37" spans="1:6" x14ac:dyDescent="0.25">
      <c r="A37" s="7">
        <v>1</v>
      </c>
      <c r="B37" s="7" t="s">
        <v>74</v>
      </c>
      <c r="C37" s="7" t="s">
        <v>79</v>
      </c>
      <c r="D37" s="7">
        <v>4376338</v>
      </c>
      <c r="E37" s="7">
        <v>109314</v>
      </c>
      <c r="F37" s="7">
        <v>276520</v>
      </c>
    </row>
    <row r="38" spans="1:6" x14ac:dyDescent="0.25">
      <c r="A38" s="7">
        <v>1</v>
      </c>
      <c r="B38" s="7" t="s">
        <v>74</v>
      </c>
      <c r="C38" s="7" t="s">
        <v>80</v>
      </c>
      <c r="D38" s="7">
        <v>4450838</v>
      </c>
      <c r="E38" s="7">
        <v>2473254</v>
      </c>
      <c r="F38" s="7">
        <v>276520</v>
      </c>
    </row>
    <row r="39" spans="1:6" x14ac:dyDescent="0.25">
      <c r="A39" s="10">
        <v>3</v>
      </c>
      <c r="B39" s="9" t="s">
        <v>0</v>
      </c>
      <c r="C39" s="9" t="s">
        <v>1</v>
      </c>
      <c r="D39" s="7">
        <v>80000</v>
      </c>
      <c r="E39" s="7">
        <v>2750000</v>
      </c>
      <c r="F39" s="7">
        <v>1690000</v>
      </c>
    </row>
    <row r="40" spans="1:6" x14ac:dyDescent="0.25">
      <c r="A40" s="10">
        <v>3</v>
      </c>
      <c r="B40" s="9" t="s">
        <v>0</v>
      </c>
      <c r="C40" s="9" t="s">
        <v>2</v>
      </c>
      <c r="D40" s="7">
        <v>80000</v>
      </c>
      <c r="E40" s="7">
        <v>4970000</v>
      </c>
      <c r="F40" s="7">
        <v>2890000</v>
      </c>
    </row>
    <row r="41" spans="1:6" x14ac:dyDescent="0.25">
      <c r="A41" s="10">
        <v>3</v>
      </c>
      <c r="B41" s="9" t="s">
        <v>0</v>
      </c>
      <c r="C41" s="9" t="s">
        <v>3</v>
      </c>
      <c r="D41" s="7">
        <v>80000</v>
      </c>
      <c r="E41" s="7">
        <v>12200000</v>
      </c>
      <c r="F41" s="7">
        <v>6800000</v>
      </c>
    </row>
    <row r="42" spans="1:6" x14ac:dyDescent="0.25">
      <c r="A42" s="10">
        <v>3</v>
      </c>
      <c r="B42" s="9" t="s">
        <v>10</v>
      </c>
      <c r="C42" s="9" t="s">
        <v>1</v>
      </c>
      <c r="D42" s="7">
        <v>40000</v>
      </c>
      <c r="E42" s="7">
        <v>2040000</v>
      </c>
      <c r="F42" s="7">
        <v>1210000</v>
      </c>
    </row>
    <row r="43" spans="1:6" x14ac:dyDescent="0.25">
      <c r="A43" s="10">
        <v>3</v>
      </c>
      <c r="B43" s="9" t="s">
        <v>10</v>
      </c>
      <c r="C43" s="9" t="s">
        <v>2</v>
      </c>
      <c r="D43" s="7">
        <v>40000</v>
      </c>
      <c r="E43" s="7">
        <v>2630000</v>
      </c>
      <c r="F43" s="7">
        <v>1530000</v>
      </c>
    </row>
    <row r="44" spans="1:6" x14ac:dyDescent="0.25">
      <c r="A44" s="10">
        <v>3</v>
      </c>
      <c r="B44" s="9" t="s">
        <v>10</v>
      </c>
      <c r="C44" s="9" t="s">
        <v>3</v>
      </c>
      <c r="D44" s="7">
        <v>40000</v>
      </c>
      <c r="E44" s="7">
        <v>9670000</v>
      </c>
      <c r="F44" s="7">
        <v>5610000</v>
      </c>
    </row>
    <row r="45" spans="1:6" x14ac:dyDescent="0.25">
      <c r="A45" s="7">
        <v>3</v>
      </c>
      <c r="B45" s="7" t="s">
        <v>22</v>
      </c>
      <c r="C45" s="7" t="s">
        <v>54</v>
      </c>
      <c r="D45" s="7">
        <v>9300000</v>
      </c>
      <c r="E45" s="7">
        <v>7224100000</v>
      </c>
      <c r="F45" s="7">
        <v>7315800000</v>
      </c>
    </row>
    <row r="46" spans="1:6" x14ac:dyDescent="0.25">
      <c r="A46" s="7">
        <v>3</v>
      </c>
      <c r="B46" s="7" t="s">
        <v>22</v>
      </c>
      <c r="C46" s="7" t="s">
        <v>55</v>
      </c>
      <c r="D46" s="7">
        <v>183000000</v>
      </c>
      <c r="E46" s="7">
        <v>8527400000</v>
      </c>
      <c r="F46" s="7">
        <v>8608600000</v>
      </c>
    </row>
    <row r="47" spans="1:6" x14ac:dyDescent="0.25">
      <c r="A47" s="7">
        <v>3</v>
      </c>
      <c r="B47" s="7" t="s">
        <v>11</v>
      </c>
      <c r="C47" s="8" t="s">
        <v>58</v>
      </c>
      <c r="D47" s="7">
        <v>21359000000</v>
      </c>
      <c r="E47" s="7">
        <v>38884000000</v>
      </c>
      <c r="F47" s="7">
        <v>687000000</v>
      </c>
    </row>
    <row r="48" spans="1:6" x14ac:dyDescent="0.25">
      <c r="A48" s="7">
        <v>3</v>
      </c>
      <c r="B48" s="7" t="s">
        <v>11</v>
      </c>
      <c r="C48" s="8" t="s">
        <v>59</v>
      </c>
      <c r="D48" s="7">
        <v>23734000000</v>
      </c>
      <c r="E48" s="7">
        <v>43760000000</v>
      </c>
      <c r="F48" s="7">
        <v>654000000</v>
      </c>
    </row>
    <row r="49" spans="1:6" x14ac:dyDescent="0.25">
      <c r="A49" s="7">
        <v>3</v>
      </c>
      <c r="B49" s="7" t="s">
        <v>14</v>
      </c>
      <c r="C49" s="7" t="s">
        <v>15</v>
      </c>
      <c r="D49" s="7">
        <v>2460000</v>
      </c>
      <c r="E49" s="7">
        <v>56290000</v>
      </c>
      <c r="F49" s="7">
        <v>51250000</v>
      </c>
    </row>
    <row r="50" spans="1:6" x14ac:dyDescent="0.25">
      <c r="A50" s="7">
        <v>3</v>
      </c>
      <c r="B50" s="7" t="s">
        <v>16</v>
      </c>
      <c r="C50" s="7" t="s">
        <v>15</v>
      </c>
      <c r="D50" s="7">
        <v>6380000</v>
      </c>
      <c r="E50" s="7">
        <v>156260000</v>
      </c>
      <c r="F50" s="7">
        <v>146200000</v>
      </c>
    </row>
    <row r="51" spans="1:6" x14ac:dyDescent="0.25">
      <c r="A51" s="7">
        <v>3</v>
      </c>
      <c r="B51" s="7" t="s">
        <v>14</v>
      </c>
      <c r="C51" s="7" t="s">
        <v>1</v>
      </c>
      <c r="D51" s="7">
        <v>480000</v>
      </c>
      <c r="E51" s="7">
        <v>28510000</v>
      </c>
      <c r="F51" s="7">
        <v>27310000</v>
      </c>
    </row>
    <row r="52" spans="1:6" x14ac:dyDescent="0.25">
      <c r="A52" s="7">
        <v>3</v>
      </c>
      <c r="B52" s="7" t="s">
        <v>16</v>
      </c>
      <c r="C52" s="7" t="s">
        <v>1</v>
      </c>
      <c r="D52" s="7">
        <v>1980000</v>
      </c>
      <c r="E52" s="7">
        <v>69510000</v>
      </c>
      <c r="F52" s="7">
        <v>65560000</v>
      </c>
    </row>
    <row r="53" spans="1:6" x14ac:dyDescent="0.25">
      <c r="A53" s="7">
        <v>3</v>
      </c>
      <c r="B53" s="7" t="s">
        <v>62</v>
      </c>
      <c r="C53" s="7" t="s">
        <v>63</v>
      </c>
      <c r="D53" s="7">
        <v>169000</v>
      </c>
      <c r="E53" s="7">
        <v>15000000</v>
      </c>
      <c r="F53" s="7">
        <v>12000000</v>
      </c>
    </row>
    <row r="54" spans="1:6" x14ac:dyDescent="0.25">
      <c r="A54" s="7">
        <v>3</v>
      </c>
      <c r="B54" s="7" t="s">
        <v>62</v>
      </c>
      <c r="C54" s="7" t="s">
        <v>64</v>
      </c>
      <c r="D54" s="7">
        <v>186000</v>
      </c>
      <c r="E54" s="7">
        <v>15000000</v>
      </c>
      <c r="F54" s="7">
        <v>11000000</v>
      </c>
    </row>
    <row r="55" spans="1:6" x14ac:dyDescent="0.25">
      <c r="A55" s="7">
        <v>3</v>
      </c>
      <c r="B55" s="7" t="s">
        <v>62</v>
      </c>
      <c r="C55" s="7" t="s">
        <v>65</v>
      </c>
      <c r="D55" s="7">
        <v>178000</v>
      </c>
      <c r="E55" s="7">
        <v>80000000</v>
      </c>
      <c r="F55" s="7">
        <v>64000000</v>
      </c>
    </row>
    <row r="56" spans="1:6" x14ac:dyDescent="0.25">
      <c r="A56" s="7">
        <v>3</v>
      </c>
      <c r="B56" s="7" t="s">
        <v>62</v>
      </c>
      <c r="C56" s="7" t="s">
        <v>66</v>
      </c>
      <c r="D56" s="7">
        <v>199000</v>
      </c>
      <c r="E56" s="7">
        <v>75000000</v>
      </c>
      <c r="F56" s="7">
        <v>59000000</v>
      </c>
    </row>
    <row r="57" spans="1:6" x14ac:dyDescent="0.25">
      <c r="A57" s="7">
        <v>3</v>
      </c>
      <c r="B57" s="7" t="s">
        <v>24</v>
      </c>
      <c r="C57" s="7" t="s">
        <v>1</v>
      </c>
      <c r="D57" s="7">
        <v>48400</v>
      </c>
      <c r="E57" s="7">
        <v>12200000</v>
      </c>
      <c r="F57" s="7">
        <v>10700000</v>
      </c>
    </row>
    <row r="58" spans="1:6" x14ac:dyDescent="0.25">
      <c r="A58" s="7">
        <v>3</v>
      </c>
      <c r="B58" s="7" t="s">
        <v>24</v>
      </c>
      <c r="C58" s="7" t="s">
        <v>15</v>
      </c>
      <c r="D58" s="7">
        <v>48500</v>
      </c>
      <c r="E58" s="7">
        <v>49600000</v>
      </c>
      <c r="F58" s="7">
        <v>44800000</v>
      </c>
    </row>
    <row r="59" spans="1:6" x14ac:dyDescent="0.25">
      <c r="A59" s="7">
        <v>3</v>
      </c>
      <c r="B59" s="7" t="s">
        <v>26</v>
      </c>
      <c r="C59" s="7" t="s">
        <v>67</v>
      </c>
      <c r="D59" s="7">
        <v>16600000.000000002</v>
      </c>
      <c r="E59" s="7">
        <v>26200000</v>
      </c>
      <c r="F59" s="7">
        <v>22900000</v>
      </c>
    </row>
    <row r="60" spans="1:6" x14ac:dyDescent="0.25">
      <c r="A60" s="7">
        <v>3</v>
      </c>
      <c r="B60" s="7" t="s">
        <v>26</v>
      </c>
      <c r="C60" s="7" t="s">
        <v>68</v>
      </c>
      <c r="D60" s="7">
        <v>9500000</v>
      </c>
      <c r="E60" s="7">
        <v>46600000</v>
      </c>
      <c r="F60" s="7">
        <v>44300000</v>
      </c>
    </row>
    <row r="61" spans="1:6" x14ac:dyDescent="0.25">
      <c r="A61" s="7">
        <v>3</v>
      </c>
      <c r="B61" s="7" t="s">
        <v>26</v>
      </c>
      <c r="C61" s="7" t="s">
        <v>69</v>
      </c>
      <c r="D61" s="7">
        <v>5200000</v>
      </c>
      <c r="E61" s="7">
        <v>16200000</v>
      </c>
      <c r="F61" s="7">
        <v>5700000</v>
      </c>
    </row>
    <row r="62" spans="1:6" x14ac:dyDescent="0.25">
      <c r="A62" s="7">
        <v>3</v>
      </c>
      <c r="B62" s="7" t="s">
        <v>26</v>
      </c>
      <c r="C62" s="7" t="s">
        <v>70</v>
      </c>
      <c r="D62" s="7">
        <v>2000000</v>
      </c>
      <c r="E62" s="7">
        <v>11100000</v>
      </c>
      <c r="F62" s="7">
        <v>1500000</v>
      </c>
    </row>
    <row r="63" spans="1:6" x14ac:dyDescent="0.25">
      <c r="A63" s="7">
        <v>3</v>
      </c>
      <c r="B63" s="7" t="s">
        <v>33</v>
      </c>
      <c r="C63" s="7" t="s">
        <v>12</v>
      </c>
      <c r="D63" s="7">
        <v>65263000.000000007</v>
      </c>
      <c r="E63" s="7">
        <v>52290000</v>
      </c>
      <c r="F63" s="7">
        <v>37159000</v>
      </c>
    </row>
    <row r="64" spans="1:6" x14ac:dyDescent="0.25">
      <c r="A64" s="7">
        <v>3</v>
      </c>
      <c r="B64" s="7" t="s">
        <v>71</v>
      </c>
      <c r="C64" s="7" t="s">
        <v>72</v>
      </c>
      <c r="D64" s="11">
        <v>44658255</v>
      </c>
      <c r="E64" s="11">
        <v>47587816</v>
      </c>
      <c r="F64" s="11">
        <v>9443639</v>
      </c>
    </row>
    <row r="65" spans="1:6" x14ac:dyDescent="0.25">
      <c r="A65" s="7">
        <v>3</v>
      </c>
      <c r="B65" s="7" t="s">
        <v>71</v>
      </c>
      <c r="C65" s="7" t="s">
        <v>73</v>
      </c>
      <c r="D65" s="11">
        <v>44767410</v>
      </c>
      <c r="E65" s="11">
        <v>15031152</v>
      </c>
      <c r="F65" s="11">
        <v>9443639</v>
      </c>
    </row>
    <row r="66" spans="1:6" x14ac:dyDescent="0.25">
      <c r="A66" s="7">
        <v>3</v>
      </c>
      <c r="B66" s="7" t="s">
        <v>74</v>
      </c>
      <c r="C66" s="7" t="s">
        <v>86</v>
      </c>
      <c r="D66" s="7">
        <v>17603360</v>
      </c>
      <c r="E66" s="7">
        <v>299316</v>
      </c>
      <c r="F66" s="7">
        <v>241588</v>
      </c>
    </row>
    <row r="67" spans="1:6" x14ac:dyDescent="0.25">
      <c r="A67" s="7">
        <v>3</v>
      </c>
      <c r="B67" s="7" t="s">
        <v>74</v>
      </c>
      <c r="C67" s="7" t="s">
        <v>85</v>
      </c>
      <c r="D67" s="7">
        <v>17534058</v>
      </c>
      <c r="E67" s="7">
        <v>299316</v>
      </c>
      <c r="F67" s="7">
        <v>917402</v>
      </c>
    </row>
    <row r="68" spans="1:6" x14ac:dyDescent="0.25">
      <c r="A68" s="7">
        <v>3</v>
      </c>
      <c r="B68" s="7" t="s">
        <v>74</v>
      </c>
      <c r="C68" s="7" t="s">
        <v>84</v>
      </c>
      <c r="D68" s="7">
        <v>17157802</v>
      </c>
      <c r="E68" s="7">
        <v>9965110</v>
      </c>
      <c r="F68" s="7">
        <v>917402</v>
      </c>
    </row>
    <row r="69" spans="1:6" x14ac:dyDescent="0.25">
      <c r="A69" s="10">
        <v>5</v>
      </c>
      <c r="B69" s="9" t="s">
        <v>0</v>
      </c>
      <c r="C69" s="9" t="s">
        <v>1</v>
      </c>
      <c r="D69" s="7">
        <v>140000</v>
      </c>
      <c r="E69" s="7">
        <v>4970000</v>
      </c>
      <c r="F69" s="7">
        <v>3040000</v>
      </c>
    </row>
    <row r="70" spans="1:6" x14ac:dyDescent="0.25">
      <c r="A70" s="10">
        <v>5</v>
      </c>
      <c r="B70" s="9" t="s">
        <v>0</v>
      </c>
      <c r="C70" s="9" t="s">
        <v>2</v>
      </c>
      <c r="D70" s="7">
        <v>140000</v>
      </c>
      <c r="E70" s="7">
        <v>8260000</v>
      </c>
      <c r="F70" s="7">
        <v>5000000</v>
      </c>
    </row>
    <row r="71" spans="1:6" x14ac:dyDescent="0.25">
      <c r="A71" s="10">
        <v>5</v>
      </c>
      <c r="B71" s="9" t="s">
        <v>0</v>
      </c>
      <c r="C71" s="9" t="s">
        <v>3</v>
      </c>
      <c r="D71" s="7">
        <v>140000</v>
      </c>
      <c r="E71" s="7">
        <v>15690000</v>
      </c>
      <c r="F71" s="7">
        <v>9370000</v>
      </c>
    </row>
    <row r="72" spans="1:6" x14ac:dyDescent="0.25">
      <c r="A72" s="10">
        <v>5</v>
      </c>
      <c r="B72" s="9" t="s">
        <v>10</v>
      </c>
      <c r="C72" s="9" t="s">
        <v>1</v>
      </c>
      <c r="D72" s="7">
        <v>70000</v>
      </c>
      <c r="E72" s="7">
        <v>3390000</v>
      </c>
      <c r="F72" s="7">
        <v>2320000</v>
      </c>
    </row>
    <row r="73" spans="1:6" x14ac:dyDescent="0.25">
      <c r="A73" s="10">
        <v>5</v>
      </c>
      <c r="B73" s="9" t="s">
        <v>10</v>
      </c>
      <c r="C73" s="9" t="s">
        <v>2</v>
      </c>
      <c r="D73" s="7">
        <v>70000</v>
      </c>
      <c r="E73" s="7">
        <v>4990000</v>
      </c>
      <c r="F73" s="7">
        <v>2960000</v>
      </c>
    </row>
    <row r="74" spans="1:6" x14ac:dyDescent="0.25">
      <c r="A74" s="10">
        <v>5</v>
      </c>
      <c r="B74" s="9" t="s">
        <v>10</v>
      </c>
      <c r="C74" s="9" t="s">
        <v>3</v>
      </c>
      <c r="D74" s="7">
        <v>70000</v>
      </c>
      <c r="E74" s="7">
        <v>14120000</v>
      </c>
      <c r="F74" s="7">
        <v>7730000</v>
      </c>
    </row>
    <row r="75" spans="1:6" x14ac:dyDescent="0.25">
      <c r="A75" s="7">
        <v>5</v>
      </c>
      <c r="B75" s="7" t="s">
        <v>22</v>
      </c>
      <c r="C75" s="7" t="s">
        <v>56</v>
      </c>
      <c r="D75" s="7">
        <v>24400000</v>
      </c>
      <c r="E75" s="7">
        <v>33787699999.999996</v>
      </c>
      <c r="F75" s="7">
        <v>34014000000</v>
      </c>
    </row>
    <row r="76" spans="1:6" x14ac:dyDescent="0.25">
      <c r="A76" s="7">
        <v>5</v>
      </c>
      <c r="B76" s="7" t="s">
        <v>22</v>
      </c>
      <c r="C76" s="7" t="s">
        <v>57</v>
      </c>
      <c r="D76" s="7">
        <v>48000000</v>
      </c>
      <c r="E76" s="7">
        <v>22621500000</v>
      </c>
      <c r="F76" s="7">
        <v>22703300000</v>
      </c>
    </row>
    <row r="77" spans="1:6" x14ac:dyDescent="0.25">
      <c r="A77" s="7">
        <v>5</v>
      </c>
      <c r="B77" s="7" t="s">
        <v>11</v>
      </c>
      <c r="C77" s="8" t="s">
        <v>58</v>
      </c>
      <c r="D77" s="7">
        <v>74944000000</v>
      </c>
      <c r="E77" s="7">
        <v>160458000000</v>
      </c>
      <c r="F77" s="7">
        <v>2051000000</v>
      </c>
    </row>
    <row r="78" spans="1:6" x14ac:dyDescent="0.25">
      <c r="A78" s="7">
        <v>5</v>
      </c>
      <c r="B78" s="7" t="s">
        <v>11</v>
      </c>
      <c r="C78" s="8" t="s">
        <v>59</v>
      </c>
      <c r="D78" s="7">
        <v>91049000000</v>
      </c>
      <c r="E78" s="7">
        <v>158544000000</v>
      </c>
      <c r="F78" s="7">
        <v>2177000000</v>
      </c>
    </row>
    <row r="79" spans="1:6" x14ac:dyDescent="0.25">
      <c r="A79" s="7">
        <v>5</v>
      </c>
      <c r="B79" s="7" t="s">
        <v>13</v>
      </c>
      <c r="C79" s="7" t="s">
        <v>61</v>
      </c>
      <c r="D79" s="8">
        <v>43660958</v>
      </c>
      <c r="E79" s="8">
        <v>180816</v>
      </c>
      <c r="F79" s="8">
        <v>302861</v>
      </c>
    </row>
    <row r="80" spans="1:6" x14ac:dyDescent="0.25">
      <c r="A80" s="7">
        <v>5</v>
      </c>
      <c r="B80" s="7" t="s">
        <v>13</v>
      </c>
      <c r="C80" s="7" t="s">
        <v>1</v>
      </c>
      <c r="D80" s="8">
        <v>43660958</v>
      </c>
      <c r="E80" s="8">
        <v>85381</v>
      </c>
      <c r="F80" s="8">
        <v>255312</v>
      </c>
    </row>
    <row r="81" spans="1:6" x14ac:dyDescent="0.25">
      <c r="A81" s="7">
        <v>5</v>
      </c>
      <c r="B81" s="7" t="s">
        <v>14</v>
      </c>
      <c r="C81" s="7" t="s">
        <v>15</v>
      </c>
      <c r="D81" s="7">
        <v>4860000</v>
      </c>
      <c r="E81" s="7">
        <v>148000000</v>
      </c>
      <c r="F81" s="7">
        <v>142260000</v>
      </c>
    </row>
    <row r="82" spans="1:6" x14ac:dyDescent="0.25">
      <c r="A82" s="7">
        <v>5</v>
      </c>
      <c r="B82" s="7" t="s">
        <v>16</v>
      </c>
      <c r="C82" s="7" t="s">
        <v>15</v>
      </c>
      <c r="D82" s="7">
        <v>670000</v>
      </c>
      <c r="E82" s="7">
        <v>44360000</v>
      </c>
      <c r="F82" s="7">
        <v>41720000</v>
      </c>
    </row>
    <row r="83" spans="1:6" x14ac:dyDescent="0.25">
      <c r="A83" s="7">
        <v>5</v>
      </c>
      <c r="B83" s="7" t="s">
        <v>14</v>
      </c>
      <c r="C83" s="7" t="s">
        <v>1</v>
      </c>
      <c r="D83" s="7">
        <v>2510000</v>
      </c>
      <c r="E83" s="7">
        <v>108130000</v>
      </c>
      <c r="F83" s="7">
        <v>102220000</v>
      </c>
    </row>
    <row r="84" spans="1:6" x14ac:dyDescent="0.25">
      <c r="A84" s="7">
        <v>5</v>
      </c>
      <c r="B84" s="7" t="s">
        <v>16</v>
      </c>
      <c r="C84" s="7" t="s">
        <v>1</v>
      </c>
      <c r="D84" s="7">
        <v>6240000</v>
      </c>
      <c r="E84" s="7">
        <v>224450000</v>
      </c>
      <c r="F84" s="7">
        <v>213610000</v>
      </c>
    </row>
    <row r="85" spans="1:6" x14ac:dyDescent="0.25">
      <c r="A85" s="7">
        <v>5</v>
      </c>
      <c r="B85" s="7" t="s">
        <v>62</v>
      </c>
      <c r="C85" s="7" t="s">
        <v>63</v>
      </c>
      <c r="D85" s="7">
        <v>297000</v>
      </c>
      <c r="E85" s="7">
        <v>34000000</v>
      </c>
      <c r="F85" s="7">
        <v>27000000</v>
      </c>
    </row>
    <row r="86" spans="1:6" x14ac:dyDescent="0.25">
      <c r="A86" s="7">
        <v>5</v>
      </c>
      <c r="B86" s="7" t="s">
        <v>62</v>
      </c>
      <c r="C86" s="7" t="s">
        <v>64</v>
      </c>
      <c r="D86" s="7">
        <v>324000</v>
      </c>
      <c r="E86" s="7">
        <v>33000000</v>
      </c>
      <c r="F86" s="7">
        <v>26000000</v>
      </c>
    </row>
    <row r="87" spans="1:6" x14ac:dyDescent="0.25">
      <c r="A87" s="7">
        <v>5</v>
      </c>
      <c r="B87" s="7" t="s">
        <v>62</v>
      </c>
      <c r="C87" s="7" t="s">
        <v>65</v>
      </c>
      <c r="D87" s="7">
        <v>313000</v>
      </c>
      <c r="E87" s="7">
        <v>182000000</v>
      </c>
      <c r="F87" s="7">
        <v>142000000</v>
      </c>
    </row>
    <row r="88" spans="1:6" x14ac:dyDescent="0.25">
      <c r="A88" s="7">
        <v>5</v>
      </c>
      <c r="B88" s="7" t="s">
        <v>62</v>
      </c>
      <c r="C88" s="7" t="s">
        <v>66</v>
      </c>
      <c r="D88" s="7">
        <v>333000</v>
      </c>
      <c r="E88" s="7">
        <v>168000000</v>
      </c>
      <c r="F88" s="7">
        <v>131000000</v>
      </c>
    </row>
    <row r="89" spans="1:6" x14ac:dyDescent="0.25">
      <c r="A89" s="7">
        <v>5</v>
      </c>
      <c r="B89" s="7" t="s">
        <v>25</v>
      </c>
      <c r="C89" s="7" t="s">
        <v>1</v>
      </c>
      <c r="D89" s="7">
        <v>71900</v>
      </c>
      <c r="E89" s="7">
        <v>26000000</v>
      </c>
      <c r="F89" s="7">
        <v>22700000</v>
      </c>
    </row>
    <row r="90" spans="1:6" x14ac:dyDescent="0.25">
      <c r="A90" s="7">
        <v>5</v>
      </c>
      <c r="B90" s="7" t="s">
        <v>25</v>
      </c>
      <c r="C90" s="7" t="s">
        <v>15</v>
      </c>
      <c r="D90" s="7">
        <v>72000</v>
      </c>
      <c r="E90" s="7">
        <v>105500000</v>
      </c>
      <c r="F90" s="7">
        <v>94900000</v>
      </c>
    </row>
    <row r="91" spans="1:6" x14ac:dyDescent="0.25">
      <c r="A91" s="7">
        <v>5</v>
      </c>
      <c r="B91" s="7" t="s">
        <v>26</v>
      </c>
      <c r="C91" s="7" t="s">
        <v>67</v>
      </c>
      <c r="D91" s="7">
        <v>28700000</v>
      </c>
      <c r="E91" s="7">
        <v>49900000</v>
      </c>
      <c r="F91" s="7">
        <v>44000000</v>
      </c>
    </row>
    <row r="92" spans="1:6" x14ac:dyDescent="0.25">
      <c r="A92" s="7">
        <v>5</v>
      </c>
      <c r="B92" s="7" t="s">
        <v>26</v>
      </c>
      <c r="C92" s="7" t="s">
        <v>68</v>
      </c>
      <c r="D92" s="7">
        <v>16500000</v>
      </c>
      <c r="E92" s="7">
        <v>84800000</v>
      </c>
      <c r="F92" s="7">
        <v>81000000</v>
      </c>
    </row>
    <row r="93" spans="1:6" x14ac:dyDescent="0.25">
      <c r="A93" s="7">
        <v>5</v>
      </c>
      <c r="B93" s="7" t="s">
        <v>26</v>
      </c>
      <c r="C93" s="7" t="s">
        <v>69</v>
      </c>
      <c r="D93" s="7">
        <v>9000000</v>
      </c>
      <c r="E93" s="7">
        <v>32700000.000000004</v>
      </c>
      <c r="F93" s="7">
        <v>11600000</v>
      </c>
    </row>
    <row r="94" spans="1:6" x14ac:dyDescent="0.25">
      <c r="A94" s="7">
        <v>5</v>
      </c>
      <c r="B94" s="7" t="s">
        <v>26</v>
      </c>
      <c r="C94" s="7" t="s">
        <v>70</v>
      </c>
      <c r="D94" s="7">
        <v>3600000</v>
      </c>
      <c r="E94" s="7">
        <v>22700000</v>
      </c>
      <c r="F94" s="7">
        <v>3200000</v>
      </c>
    </row>
    <row r="95" spans="1:6" x14ac:dyDescent="0.25">
      <c r="A95" s="7">
        <v>5</v>
      </c>
      <c r="B95" s="7" t="s">
        <v>33</v>
      </c>
      <c r="C95" s="7" t="s">
        <v>12</v>
      </c>
      <c r="D95" s="7">
        <v>217373000</v>
      </c>
      <c r="E95" s="7">
        <v>158856000</v>
      </c>
      <c r="F95" s="7">
        <v>81309000</v>
      </c>
    </row>
    <row r="96" spans="1:6" x14ac:dyDescent="0.25">
      <c r="A96" s="7">
        <v>5</v>
      </c>
      <c r="B96" s="7" t="s">
        <v>71</v>
      </c>
      <c r="C96" s="7" t="s">
        <v>72</v>
      </c>
      <c r="D96" s="11">
        <v>166196633</v>
      </c>
      <c r="E96" s="11">
        <v>158443732</v>
      </c>
      <c r="F96" s="11">
        <v>25289616</v>
      </c>
    </row>
    <row r="97" spans="1:6" x14ac:dyDescent="0.25">
      <c r="A97" s="7">
        <v>5</v>
      </c>
      <c r="B97" s="7" t="s">
        <v>71</v>
      </c>
      <c r="C97" s="7" t="s">
        <v>73</v>
      </c>
      <c r="D97" s="11">
        <v>166462440</v>
      </c>
      <c r="E97" s="11">
        <v>36468696</v>
      </c>
      <c r="F97" s="11">
        <v>25289616</v>
      </c>
    </row>
    <row r="98" spans="1:6" x14ac:dyDescent="0.25">
      <c r="A98" s="7">
        <v>5</v>
      </c>
      <c r="B98" s="7" t="s">
        <v>74</v>
      </c>
      <c r="C98" s="7" t="s">
        <v>83</v>
      </c>
      <c r="D98" s="7">
        <v>48480444</v>
      </c>
      <c r="E98" s="7">
        <v>591812</v>
      </c>
      <c r="F98" s="7">
        <v>470886</v>
      </c>
    </row>
    <row r="99" spans="1:6" x14ac:dyDescent="0.25">
      <c r="A99" s="7">
        <v>5</v>
      </c>
      <c r="B99" s="7" t="s">
        <v>74</v>
      </c>
      <c r="C99" s="7" t="s">
        <v>82</v>
      </c>
      <c r="D99" s="7">
        <v>46656796</v>
      </c>
      <c r="E99" s="7">
        <v>591812</v>
      </c>
      <c r="F99" s="7">
        <v>2032992</v>
      </c>
    </row>
    <row r="100" spans="1:6" x14ac:dyDescent="0.25">
      <c r="A100" s="7">
        <v>5</v>
      </c>
      <c r="B100" s="7" t="s">
        <v>74</v>
      </c>
      <c r="C100" s="7" t="s">
        <v>81</v>
      </c>
      <c r="D100" s="7">
        <v>45492216</v>
      </c>
      <c r="E100" s="7">
        <v>22992816</v>
      </c>
      <c r="F100" s="7">
        <v>2032992</v>
      </c>
    </row>
  </sheetData>
  <sortState xmlns:xlrd2="http://schemas.microsoft.com/office/spreadsheetml/2017/richdata2" ref="A2:F100">
    <sortCondition ref="B2:B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level1_memory</vt:lpstr>
      <vt:lpstr>Level3_memory</vt:lpstr>
      <vt:lpstr>Level5_memory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abodenho</dc:creator>
  <cp:lastModifiedBy>abodenho</cp:lastModifiedBy>
  <dcterms:created xsi:type="dcterms:W3CDTF">2015-06-05T18:19:34Z</dcterms:created>
  <dcterms:modified xsi:type="dcterms:W3CDTF">2024-12-18T09:16:42Z</dcterms:modified>
</cp:coreProperties>
</file>