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rnoh\Dropbox\Documenten\School\VUB\PhD\2022-2023\Analog Electronics\AE_2023\Final_Project\LTSpice\"/>
    </mc:Choice>
  </mc:AlternateContent>
  <xr:revisionPtr revIDLastSave="0" documentId="13_ncr:1_{9B53F7DC-2F68-44ED-951D-135996E348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F4" i="1"/>
  <c r="F5" i="1"/>
  <c r="B7" i="1"/>
  <c r="B10" i="1" s="1"/>
  <c r="B13" i="1" s="1"/>
  <c r="B16" i="1" s="1"/>
  <c r="F16" i="1" s="1"/>
  <c r="B8" i="1"/>
  <c r="B11" i="1" s="1"/>
  <c r="B14" i="1" s="1"/>
  <c r="B17" i="1" s="1"/>
  <c r="F17" i="1" s="1"/>
  <c r="B6" i="1"/>
  <c r="F6" i="1" s="1"/>
  <c r="B5" i="1"/>
  <c r="B4" i="1"/>
  <c r="B3" i="1"/>
  <c r="F7" i="1" l="1"/>
  <c r="F11" i="1"/>
  <c r="F8" i="1"/>
  <c r="B9" i="1"/>
  <c r="F10" i="1"/>
  <c r="F14" i="1"/>
  <c r="F13" i="1"/>
  <c r="B12" i="1" l="1"/>
  <c r="F9" i="1"/>
  <c r="B15" i="1" l="1"/>
  <c r="F12" i="1"/>
  <c r="B18" i="1" l="1"/>
  <c r="F18" i="1" s="1"/>
  <c r="F15" i="1"/>
</calcChain>
</file>

<file path=xl/sharedStrings.xml><?xml version="1.0" encoding="utf-8"?>
<sst xmlns="http://schemas.openxmlformats.org/spreadsheetml/2006/main" count="5" uniqueCount="5">
  <si>
    <t>Vin (V)</t>
  </si>
  <si>
    <t>Vout (dBvrms)</t>
  </si>
  <si>
    <t>Gain (dB)</t>
  </si>
  <si>
    <t>Vin_diff (V)</t>
  </si>
  <si>
    <t>Vin_diff (dBvrms)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</si>
</sst>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164" fontId="2" fillId="0" borderId="3" xfId="0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Sheet1!$D$3:$D$18</c:f>
              <c:numCache>
                <c:formatCode>0.0</c:formatCode>
                <c:ptCount val="16"/>
                <c:pt idx="0">
                  <c:v>-116.98970004336019</c:v>
                </c:pt>
                <c:pt idx="1">
                  <c:v>-110.32317323529111</c:v>
                </c:pt>
                <c:pt idx="2">
                  <c:v>-103.65653294757357</c:v>
                </c:pt>
                <c:pt idx="3">
                  <c:v>-96.989700043360187</c:v>
                </c:pt>
                <c:pt idx="4">
                  <c:v>-90.323173235291108</c:v>
                </c:pt>
                <c:pt idx="5">
                  <c:v>-83.656532947573567</c:v>
                </c:pt>
                <c:pt idx="6">
                  <c:v>-76.989700043360187</c:v>
                </c:pt>
                <c:pt idx="7">
                  <c:v>-70.323173235291108</c:v>
                </c:pt>
                <c:pt idx="8">
                  <c:v>-63.656532947573567</c:v>
                </c:pt>
                <c:pt idx="9">
                  <c:v>-56.989700043360187</c:v>
                </c:pt>
                <c:pt idx="10">
                  <c:v>-50.323173235291108</c:v>
                </c:pt>
                <c:pt idx="11">
                  <c:v>-43.656532947573567</c:v>
                </c:pt>
                <c:pt idx="12">
                  <c:v>-36.989700043360187</c:v>
                </c:pt>
                <c:pt idx="13">
                  <c:v>-30.323173235291108</c:v>
                </c:pt>
                <c:pt idx="14">
                  <c:v>-23.65653294757356</c:v>
                </c:pt>
                <c:pt idx="15">
                  <c:v>-16.989700043360187</c:v>
                </c:pt>
              </c:numCache>
            </c:numRef>
          </c:xVal>
          <c:yVal>
            <c:numRef>
              <c:f>Sheet1!$F$3:$F$18</c:f>
              <c:numCache>
                <c:formatCode>0.0</c:formatCode>
                <c:ptCount val="16"/>
                <c:pt idx="0">
                  <c:v>116.98970004336019</c:v>
                </c:pt>
                <c:pt idx="1">
                  <c:v>110.32317323529111</c:v>
                </c:pt>
                <c:pt idx="2">
                  <c:v>103.65653294757357</c:v>
                </c:pt>
                <c:pt idx="3">
                  <c:v>96.989700043360187</c:v>
                </c:pt>
                <c:pt idx="4">
                  <c:v>90.323173235291108</c:v>
                </c:pt>
                <c:pt idx="5">
                  <c:v>83.656532947573567</c:v>
                </c:pt>
                <c:pt idx="6">
                  <c:v>76.989700043360187</c:v>
                </c:pt>
                <c:pt idx="7">
                  <c:v>70.323173235291108</c:v>
                </c:pt>
                <c:pt idx="8">
                  <c:v>63.656532947573567</c:v>
                </c:pt>
                <c:pt idx="9">
                  <c:v>56.989700043360187</c:v>
                </c:pt>
                <c:pt idx="10">
                  <c:v>50.323173235291108</c:v>
                </c:pt>
                <c:pt idx="11">
                  <c:v>43.656532947573567</c:v>
                </c:pt>
                <c:pt idx="12">
                  <c:v>36.989700043360187</c:v>
                </c:pt>
                <c:pt idx="13">
                  <c:v>30.323173235291108</c:v>
                </c:pt>
                <c:pt idx="14">
                  <c:v>23.65653294757356</c:v>
                </c:pt>
                <c:pt idx="15">
                  <c:v>16.989700043360187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E-4EC3-9779-623C9704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79440"/>
        <c:axId val="824678456"/>
      </c:scatterChart>
      <c:valAx>
        <c:axId val="8246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(dBvrms)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4678456"/>
        <c:crosses val="autoZero"/>
        <c:crossBetween val="midCat"/>
        <c:majorUnit val="10"/>
      </c:valAx>
      <c:valAx>
        <c:axId val="8246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46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Sheet1!$D$3:$D$18</c:f>
              <c:numCache>
                <c:formatCode>0.0</c:formatCode>
                <c:ptCount val="16"/>
                <c:pt idx="0">
                  <c:v>-116.98970004336019</c:v>
                </c:pt>
                <c:pt idx="1">
                  <c:v>-110.32317323529111</c:v>
                </c:pt>
                <c:pt idx="2">
                  <c:v>-103.65653294757357</c:v>
                </c:pt>
                <c:pt idx="3">
                  <c:v>-96.989700043360187</c:v>
                </c:pt>
                <c:pt idx="4">
                  <c:v>-90.323173235291108</c:v>
                </c:pt>
                <c:pt idx="5">
                  <c:v>-83.656532947573567</c:v>
                </c:pt>
                <c:pt idx="6">
                  <c:v>-76.989700043360187</c:v>
                </c:pt>
                <c:pt idx="7">
                  <c:v>-70.323173235291108</c:v>
                </c:pt>
                <c:pt idx="8">
                  <c:v>-63.656532947573567</c:v>
                </c:pt>
                <c:pt idx="9">
                  <c:v>-56.989700043360187</c:v>
                </c:pt>
                <c:pt idx="10">
                  <c:v>-50.323173235291108</c:v>
                </c:pt>
                <c:pt idx="11">
                  <c:v>-43.656532947573567</c:v>
                </c:pt>
                <c:pt idx="12">
                  <c:v>-36.989700043360187</c:v>
                </c:pt>
                <c:pt idx="13">
                  <c:v>-30.323173235291108</c:v>
                </c:pt>
                <c:pt idx="14">
                  <c:v>-23.65653294757356</c:v>
                </c:pt>
                <c:pt idx="15">
                  <c:v>-16.989700043360187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E-4EC3-9779-623C9704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79440"/>
        <c:axId val="824678456"/>
      </c:scatterChart>
      <c:valAx>
        <c:axId val="8246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(dBvrms)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4678456"/>
        <c:crosses val="autoZero"/>
        <c:crossBetween val="midCat"/>
        <c:majorUnit val="10"/>
      </c:valAx>
      <c:valAx>
        <c:axId val="8246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(dBvrms)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46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200024</xdr:rowOff>
    </xdr:from>
    <xdr:to>
      <xdr:col>15</xdr:col>
      <xdr:colOff>600074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7C0A-64F1-4619-A685-C38B19BBD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19</xdr:row>
      <xdr:rowOff>9524</xdr:rowOff>
    </xdr:from>
    <xdr:to>
      <xdr:col>16</xdr:col>
      <xdr:colOff>9524</xdr:colOff>
      <xdr:row>36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35AC3-ED1A-4DAD-953E-B487EEDFA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tabSelected="1" workbookViewId="0">
      <selection activeCell="E23" sqref="E23"/>
    </sheetView>
  </sheetViews>
  <sheetFormatPr defaultRowHeight="14.4" x14ac:dyDescent="0.3"/>
  <cols>
    <col min="1" max="1" width="3.109375" customWidth="1"/>
    <col min="2" max="2" width="12" bestFit="1" customWidth="1"/>
    <col min="3" max="3" width="11" bestFit="1" customWidth="1"/>
    <col min="4" max="4" width="15.88671875" bestFit="1" customWidth="1"/>
    <col min="5" max="5" width="13.88671875" bestFit="1" customWidth="1"/>
  </cols>
  <sheetData>
    <row r="1" spans="2:6" ht="15" thickBot="1" x14ac:dyDescent="0.35"/>
    <row r="2" spans="2:6" ht="15" thickBot="1" x14ac:dyDescent="0.35">
      <c r="B2" s="7" t="s">
        <v>0</v>
      </c>
      <c r="C2" s="7" t="s">
        <v>3</v>
      </c>
      <c r="D2" s="7" t="s">
        <v>4</v>
      </c>
      <c r="E2" s="8" t="s">
        <v>1</v>
      </c>
      <c r="F2" s="7" t="s">
        <v>2</v>
      </c>
    </row>
    <row r="3" spans="2:6" x14ac:dyDescent="0.3">
      <c r="B3" s="9">
        <f>0.000001</f>
        <v>9.9999999999999995E-7</v>
      </c>
      <c r="C3" s="9">
        <f>B3*2</f>
        <v>1.9999999999999999E-6</v>
      </c>
      <c r="D3" s="10">
        <f>20*LOG10(C3/SQRT(2))</f>
        <v>-116.98970004336019</v>
      </c>
      <c r="E3" s="4">
        <v>0</v>
      </c>
      <c r="F3" s="1">
        <f>E3-D3</f>
        <v>116.98970004336019</v>
      </c>
    </row>
    <row r="4" spans="2:6" x14ac:dyDescent="0.3">
      <c r="B4" s="11">
        <f>0.0000021544</f>
        <v>2.1544000000000001E-6</v>
      </c>
      <c r="C4" s="11">
        <f t="shared" ref="C4:C18" si="0">B4*2</f>
        <v>4.3088000000000001E-6</v>
      </c>
      <c r="D4" s="12">
        <f t="shared" ref="D4:D18" si="1">20*LOG10(C4/SQRT(2))</f>
        <v>-110.32317323529111</v>
      </c>
      <c r="E4" s="5">
        <v>0</v>
      </c>
      <c r="F4" s="2">
        <f t="shared" ref="F4:F18" si="2">E4-D4</f>
        <v>110.32317323529111</v>
      </c>
    </row>
    <row r="5" spans="2:6" x14ac:dyDescent="0.3">
      <c r="B5" s="11">
        <f>0.0000046415</f>
        <v>4.6415000000000004E-6</v>
      </c>
      <c r="C5" s="11">
        <f t="shared" si="0"/>
        <v>9.2830000000000007E-6</v>
      </c>
      <c r="D5" s="12">
        <f t="shared" si="1"/>
        <v>-103.65653294757357</v>
      </c>
      <c r="E5" s="5">
        <v>0</v>
      </c>
      <c r="F5" s="2">
        <f t="shared" si="2"/>
        <v>103.65653294757357</v>
      </c>
    </row>
    <row r="6" spans="2:6" x14ac:dyDescent="0.3">
      <c r="B6" s="11">
        <f>10*B3</f>
        <v>9.9999999999999991E-6</v>
      </c>
      <c r="C6" s="11">
        <f t="shared" si="0"/>
        <v>1.9999999999999998E-5</v>
      </c>
      <c r="D6" s="12">
        <f t="shared" si="1"/>
        <v>-96.989700043360187</v>
      </c>
      <c r="E6" s="5">
        <v>0</v>
      </c>
      <c r="F6" s="2">
        <f t="shared" si="2"/>
        <v>96.989700043360187</v>
      </c>
    </row>
    <row r="7" spans="2:6" x14ac:dyDescent="0.3">
      <c r="B7" s="11">
        <f t="shared" ref="B7:C18" si="3">10*B4</f>
        <v>2.1544000000000002E-5</v>
      </c>
      <c r="C7" s="11">
        <f t="shared" si="0"/>
        <v>4.3088000000000005E-5</v>
      </c>
      <c r="D7" s="12">
        <f t="shared" si="1"/>
        <v>-90.323173235291108</v>
      </c>
      <c r="E7" s="5">
        <v>0</v>
      </c>
      <c r="F7" s="2">
        <f t="shared" si="2"/>
        <v>90.323173235291108</v>
      </c>
    </row>
    <row r="8" spans="2:6" x14ac:dyDescent="0.3">
      <c r="B8" s="11">
        <f t="shared" si="3"/>
        <v>4.6415000000000002E-5</v>
      </c>
      <c r="C8" s="11">
        <f t="shared" si="0"/>
        <v>9.2830000000000004E-5</v>
      </c>
      <c r="D8" s="12">
        <f t="shared" si="1"/>
        <v>-83.656532947573567</v>
      </c>
      <c r="E8" s="5">
        <v>0</v>
      </c>
      <c r="F8" s="2">
        <f t="shared" si="2"/>
        <v>83.656532947573567</v>
      </c>
    </row>
    <row r="9" spans="2:6" x14ac:dyDescent="0.3">
      <c r="B9" s="11">
        <f t="shared" si="3"/>
        <v>9.9999999999999991E-5</v>
      </c>
      <c r="C9" s="11">
        <f t="shared" si="0"/>
        <v>1.9999999999999998E-4</v>
      </c>
      <c r="D9" s="12">
        <f t="shared" si="1"/>
        <v>-76.989700043360187</v>
      </c>
      <c r="E9" s="5">
        <v>0</v>
      </c>
      <c r="F9" s="2">
        <f t="shared" si="2"/>
        <v>76.989700043360187</v>
      </c>
    </row>
    <row r="10" spans="2:6" x14ac:dyDescent="0.3">
      <c r="B10" s="11">
        <f t="shared" si="3"/>
        <v>2.1544000000000001E-4</v>
      </c>
      <c r="C10" s="11">
        <f t="shared" si="0"/>
        <v>4.3088000000000002E-4</v>
      </c>
      <c r="D10" s="12">
        <f t="shared" si="1"/>
        <v>-70.323173235291108</v>
      </c>
      <c r="E10" s="5">
        <v>0</v>
      </c>
      <c r="F10" s="2">
        <f t="shared" si="2"/>
        <v>70.323173235291108</v>
      </c>
    </row>
    <row r="11" spans="2:6" x14ac:dyDescent="0.3">
      <c r="B11" s="11">
        <f t="shared" si="3"/>
        <v>4.6415000000000003E-4</v>
      </c>
      <c r="C11" s="11">
        <f t="shared" si="0"/>
        <v>9.2830000000000007E-4</v>
      </c>
      <c r="D11" s="12">
        <f t="shared" si="1"/>
        <v>-63.656532947573567</v>
      </c>
      <c r="E11" s="5">
        <v>0</v>
      </c>
      <c r="F11" s="2">
        <f t="shared" si="2"/>
        <v>63.656532947573567</v>
      </c>
    </row>
    <row r="12" spans="2:6" x14ac:dyDescent="0.3">
      <c r="B12" s="11">
        <f t="shared" si="3"/>
        <v>1E-3</v>
      </c>
      <c r="C12" s="11">
        <f t="shared" si="0"/>
        <v>2E-3</v>
      </c>
      <c r="D12" s="12">
        <f t="shared" si="1"/>
        <v>-56.989700043360187</v>
      </c>
      <c r="E12" s="5">
        <v>0</v>
      </c>
      <c r="F12" s="2">
        <f t="shared" si="2"/>
        <v>56.989700043360187</v>
      </c>
    </row>
    <row r="13" spans="2:6" x14ac:dyDescent="0.3">
      <c r="B13" s="11">
        <f t="shared" si="3"/>
        <v>2.1543999999999999E-3</v>
      </c>
      <c r="C13" s="11">
        <f t="shared" si="0"/>
        <v>4.3087999999999998E-3</v>
      </c>
      <c r="D13" s="12">
        <f t="shared" si="1"/>
        <v>-50.323173235291108</v>
      </c>
      <c r="E13" s="5">
        <v>0</v>
      </c>
      <c r="F13" s="2">
        <f t="shared" si="2"/>
        <v>50.323173235291108</v>
      </c>
    </row>
    <row r="14" spans="2:6" x14ac:dyDescent="0.3">
      <c r="B14" s="11">
        <f t="shared" si="3"/>
        <v>4.6415000000000007E-3</v>
      </c>
      <c r="C14" s="11">
        <f t="shared" si="0"/>
        <v>9.2830000000000013E-3</v>
      </c>
      <c r="D14" s="12">
        <f t="shared" si="1"/>
        <v>-43.656532947573567</v>
      </c>
      <c r="E14" s="5">
        <v>0</v>
      </c>
      <c r="F14" s="2">
        <f t="shared" si="2"/>
        <v>43.656532947573567</v>
      </c>
    </row>
    <row r="15" spans="2:6" x14ac:dyDescent="0.3">
      <c r="B15" s="11">
        <f t="shared" si="3"/>
        <v>0.01</v>
      </c>
      <c r="C15" s="11">
        <f t="shared" si="0"/>
        <v>0.02</v>
      </c>
      <c r="D15" s="12">
        <f t="shared" si="1"/>
        <v>-36.989700043360187</v>
      </c>
      <c r="E15" s="5">
        <v>0</v>
      </c>
      <c r="F15" s="2">
        <f t="shared" si="2"/>
        <v>36.989700043360187</v>
      </c>
    </row>
    <row r="16" spans="2:6" x14ac:dyDescent="0.3">
      <c r="B16" s="11">
        <f t="shared" si="3"/>
        <v>2.1544000000000001E-2</v>
      </c>
      <c r="C16" s="11">
        <f t="shared" si="0"/>
        <v>4.3088000000000001E-2</v>
      </c>
      <c r="D16" s="12">
        <f t="shared" si="1"/>
        <v>-30.323173235291108</v>
      </c>
      <c r="E16" s="5">
        <v>0</v>
      </c>
      <c r="F16" s="2">
        <f t="shared" si="2"/>
        <v>30.323173235291108</v>
      </c>
    </row>
    <row r="17" spans="2:6" x14ac:dyDescent="0.3">
      <c r="B17" s="11">
        <f t="shared" si="3"/>
        <v>4.6415000000000005E-2</v>
      </c>
      <c r="C17" s="11">
        <f t="shared" si="0"/>
        <v>9.283000000000001E-2</v>
      </c>
      <c r="D17" s="12">
        <f t="shared" si="1"/>
        <v>-23.65653294757356</v>
      </c>
      <c r="E17" s="5">
        <v>0</v>
      </c>
      <c r="F17" s="2">
        <f t="shared" si="2"/>
        <v>23.65653294757356</v>
      </c>
    </row>
    <row r="18" spans="2:6" ht="15" thickBot="1" x14ac:dyDescent="0.35">
      <c r="B18" s="13">
        <f t="shared" si="3"/>
        <v>0.1</v>
      </c>
      <c r="C18" s="13">
        <f t="shared" si="0"/>
        <v>0.2</v>
      </c>
      <c r="D18" s="14">
        <f t="shared" si="1"/>
        <v>-16.989700043360187</v>
      </c>
      <c r="E18" s="6">
        <v>0</v>
      </c>
      <c r="F18" s="3">
        <f t="shared" si="2"/>
        <v>16.989700043360187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Moura Santana (----)</dc:creator>
  <cp:lastModifiedBy>Arno Hemelhof</cp:lastModifiedBy>
  <dcterms:created xsi:type="dcterms:W3CDTF">2015-06-05T18:17:20Z</dcterms:created>
  <dcterms:modified xsi:type="dcterms:W3CDTF">2023-11-30T22:55:48Z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eba32c-0974-4663-a3a1-3cd8c30938e9_Enabled">
    <vt:lpwstr>true</vt:lpwstr>
  </property>
  <property fmtid="{D5CDD505-2E9C-101B-9397-08002B2CF9AE}" pid="3" name="MSIP_Label_f0eba32c-0974-4663-a3a1-3cd8c30938e9_SetDate">
    <vt:lpwstr>2021-11-30T09:01:14Z</vt:lpwstr>
  </property>
  <property fmtid="{D5CDD505-2E9C-101B-9397-08002B2CF9AE}" pid="4" name="MSIP_Label_f0eba32c-0974-4663-a3a1-3cd8c30938e9_Method">
    <vt:lpwstr>Privileged</vt:lpwstr>
  </property>
  <property fmtid="{D5CDD505-2E9C-101B-9397-08002B2CF9AE}" pid="5" name="MSIP_Label_f0eba32c-0974-4663-a3a1-3cd8c30938e9_Name">
    <vt:lpwstr>Public - General - Unmarked</vt:lpwstr>
  </property>
  <property fmtid="{D5CDD505-2E9C-101B-9397-08002B2CF9AE}" pid="6" name="MSIP_Label_f0eba32c-0974-4663-a3a1-3cd8c30938e9_SiteId">
    <vt:lpwstr>a72d5a72-25ee-40f0-9bd1-067cb5b770d4</vt:lpwstr>
  </property>
  <property fmtid="{D5CDD505-2E9C-101B-9397-08002B2CF9AE}" pid="7" name="MSIP_Label_f0eba32c-0974-4663-a3a1-3cd8c30938e9_ActionId">
    <vt:lpwstr>539acd26-b2cd-47d0-a028-53ba8236d6e7</vt:lpwstr>
  </property>
  <property fmtid="{D5CDD505-2E9C-101B-9397-08002B2CF9AE}" pid="8" name="MSIP_Label_f0eba32c-0974-4663-a3a1-3cd8c30938e9_ContentBits">
    <vt:lpwstr>0</vt:lpwstr>
  </property>
</Properties>
</file>