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Project_02_Marketing_Campaign_Dashboard\"/>
    </mc:Choice>
  </mc:AlternateContent>
  <xr:revisionPtr revIDLastSave="0" documentId="13_ncr:1_{955C4BDB-FFB4-4C66-B934-97A01039B19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_data" sheetId="1" r:id="rId1"/>
    <sheet name="Sheet1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K11" i="1"/>
  <c r="K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2" i="1"/>
  <c r="L6" i="2"/>
  <c r="L5" i="2"/>
  <c r="K6" i="2"/>
  <c r="K5" i="2"/>
  <c r="J6" i="2"/>
  <c r="J5" i="2"/>
  <c r="I6" i="2"/>
  <c r="I5" i="2"/>
  <c r="H6" i="2"/>
  <c r="H5" i="2"/>
  <c r="L4" i="2"/>
  <c r="K4" i="2"/>
  <c r="J4" i="2"/>
  <c r="I4" i="2"/>
  <c r="H4" i="2"/>
</calcChain>
</file>

<file path=xl/sharedStrings.xml><?xml version="1.0" encoding="utf-8"?>
<sst xmlns="http://schemas.openxmlformats.org/spreadsheetml/2006/main" count="1771" uniqueCount="308">
  <si>
    <t>date</t>
  </si>
  <si>
    <t>campaign_id</t>
  </si>
  <si>
    <t>platform</t>
  </si>
  <si>
    <t>impressions</t>
  </si>
  <si>
    <t>clicks</t>
  </si>
  <si>
    <t>conversions</t>
  </si>
  <si>
    <t>spend_usd</t>
  </si>
  <si>
    <t>revenue_usd</t>
  </si>
  <si>
    <t>CAMP058</t>
  </si>
  <si>
    <t>CAMP141</t>
  </si>
  <si>
    <t>CAMP072</t>
  </si>
  <si>
    <t>CAMP280</t>
  </si>
  <si>
    <t>CAMP217</t>
  </si>
  <si>
    <t>CAMP048</t>
  </si>
  <si>
    <t>CAMP259</t>
  </si>
  <si>
    <t>CAMP288</t>
  </si>
  <si>
    <t>CAMP230</t>
  </si>
  <si>
    <t>CAMP004</t>
  </si>
  <si>
    <t>CAMP080</t>
  </si>
  <si>
    <t>CAMP053</t>
  </si>
  <si>
    <t>CAMP050</t>
  </si>
  <si>
    <t>CAMP136</t>
  </si>
  <si>
    <t>CAMP236</t>
  </si>
  <si>
    <t>CAMP194</t>
  </si>
  <si>
    <t>CAMP151</t>
  </si>
  <si>
    <t>CAMP186</t>
  </si>
  <si>
    <t>CAMP036</t>
  </si>
  <si>
    <t>CAMP117</t>
  </si>
  <si>
    <t>CAMP120</t>
  </si>
  <si>
    <t>CAMP143</t>
  </si>
  <si>
    <t>CAMP187</t>
  </si>
  <si>
    <t>CAMP182</t>
  </si>
  <si>
    <t>CAMP137</t>
  </si>
  <si>
    <t>CAMP037</t>
  </si>
  <si>
    <t>CAMP088</t>
  </si>
  <si>
    <t>CAMP126</t>
  </si>
  <si>
    <t>CAMP195</t>
  </si>
  <si>
    <t>CAMP286</t>
  </si>
  <si>
    <t>CAMP167</t>
  </si>
  <si>
    <t>CAMP017</t>
  </si>
  <si>
    <t>CAMP138</t>
  </si>
  <si>
    <t>CAMP291</t>
  </si>
  <si>
    <t>CAMP109</t>
  </si>
  <si>
    <t>CAMP203</t>
  </si>
  <si>
    <t>CAMP074</t>
  </si>
  <si>
    <t>CAMP127</t>
  </si>
  <si>
    <t>CAMP276</t>
  </si>
  <si>
    <t>CAMP300</t>
  </si>
  <si>
    <t>CAMP205</t>
  </si>
  <si>
    <t>CAMP071</t>
  </si>
  <si>
    <t>CAMP047</t>
  </si>
  <si>
    <t>CAMP079</t>
  </si>
  <si>
    <t>CAMP198</t>
  </si>
  <si>
    <t>CAMP240</t>
  </si>
  <si>
    <t>CAMP284</t>
  </si>
  <si>
    <t>CAMP059</t>
  </si>
  <si>
    <t>CAMP081</t>
  </si>
  <si>
    <t>CAMP135</t>
  </si>
  <si>
    <t>CAMP260</t>
  </si>
  <si>
    <t>CAMP153</t>
  </si>
  <si>
    <t>CAMP102</t>
  </si>
  <si>
    <t>CAMP083</t>
  </si>
  <si>
    <t>CAMP001</t>
  </si>
  <si>
    <t>CAMP251</t>
  </si>
  <si>
    <t>CAMP030</t>
  </si>
  <si>
    <t>CAMP041</t>
  </si>
  <si>
    <t>CAMP249</t>
  </si>
  <si>
    <t>CAMP065</t>
  </si>
  <si>
    <t>CAMP244</t>
  </si>
  <si>
    <t>CAMP103</t>
  </si>
  <si>
    <t>CAMP192</t>
  </si>
  <si>
    <t>CAMP232</t>
  </si>
  <si>
    <t>CAMP116</t>
  </si>
  <si>
    <t>CAMP011</t>
  </si>
  <si>
    <t>CAMP118</t>
  </si>
  <si>
    <t>CAMP031</t>
  </si>
  <si>
    <t>CAMP264</t>
  </si>
  <si>
    <t>CAMP068</t>
  </si>
  <si>
    <t>CAMP296</t>
  </si>
  <si>
    <t>CAMP243</t>
  </si>
  <si>
    <t>CAMP049</t>
  </si>
  <si>
    <t>CAMP221</t>
  </si>
  <si>
    <t>CAMP211</t>
  </si>
  <si>
    <t>CAMP028</t>
  </si>
  <si>
    <t>CAMP051</t>
  </si>
  <si>
    <t>CAMP174</t>
  </si>
  <si>
    <t>CAMP099</t>
  </si>
  <si>
    <t>CAMP094</t>
  </si>
  <si>
    <t>CAMP128</t>
  </si>
  <si>
    <t>CAMP282</t>
  </si>
  <si>
    <t>CAMP277</t>
  </si>
  <si>
    <t>CAMP122</t>
  </si>
  <si>
    <t>CAMP206</t>
  </si>
  <si>
    <t>CAMP285</t>
  </si>
  <si>
    <t>CAMP250</t>
  </si>
  <si>
    <t>CAMP152</t>
  </si>
  <si>
    <t>CAMP297</t>
  </si>
  <si>
    <t>CAMP032</t>
  </si>
  <si>
    <t>CAMP245</t>
  </si>
  <si>
    <t>CAMP042</t>
  </si>
  <si>
    <t>CAMP035</t>
  </si>
  <si>
    <t>CAMP207</t>
  </si>
  <si>
    <t>CAMP021</t>
  </si>
  <si>
    <t>CAMP215</t>
  </si>
  <si>
    <t>CAMP290</t>
  </si>
  <si>
    <t>CAMP134</t>
  </si>
  <si>
    <t>CAMP161</t>
  </si>
  <si>
    <t>CAMP154</t>
  </si>
  <si>
    <t>CAMP038</t>
  </si>
  <si>
    <t>CAMP289</t>
  </si>
  <si>
    <t>CAMP146</t>
  </si>
  <si>
    <t>CAMP279</t>
  </si>
  <si>
    <t>CAMP271</t>
  </si>
  <si>
    <t>CAMP054</t>
  </si>
  <si>
    <t>CAMP060</t>
  </si>
  <si>
    <t>CAMP145</t>
  </si>
  <si>
    <t>CAMP176</t>
  </si>
  <si>
    <t>CAMP129</t>
  </si>
  <si>
    <t>CAMP002</t>
  </si>
  <si>
    <t>CAMP227</t>
  </si>
  <si>
    <t>CAMP219</t>
  </si>
  <si>
    <t>CAMP077</t>
  </si>
  <si>
    <t>CAMP190</t>
  </si>
  <si>
    <t>CAMP076</t>
  </si>
  <si>
    <t>CAMP022</t>
  </si>
  <si>
    <t>CAMP091</t>
  </si>
  <si>
    <t>CAMP092</t>
  </si>
  <si>
    <t>CAMP056</t>
  </si>
  <si>
    <t>CAMP241</t>
  </si>
  <si>
    <t>CAMP180</t>
  </si>
  <si>
    <t>CAMP170</t>
  </si>
  <si>
    <t>CAMP223</t>
  </si>
  <si>
    <t>CAMP262</t>
  </si>
  <si>
    <t>CAMP023</t>
  </si>
  <si>
    <t>CAMP101</t>
  </si>
  <si>
    <t>CAMP210</t>
  </si>
  <si>
    <t>CAMP090</t>
  </si>
  <si>
    <t>CAMP155</t>
  </si>
  <si>
    <t>CAMP108</t>
  </si>
  <si>
    <t>CAMP165</t>
  </si>
  <si>
    <t>CAMP087</t>
  </si>
  <si>
    <t>CAMP172</t>
  </si>
  <si>
    <t>CAMP159</t>
  </si>
  <si>
    <t>CAMP295</t>
  </si>
  <si>
    <t>CAMP197</t>
  </si>
  <si>
    <t>CAMP125</t>
  </si>
  <si>
    <t>CAMP003</t>
  </si>
  <si>
    <t>CAMP113</t>
  </si>
  <si>
    <t>CAMP266</t>
  </si>
  <si>
    <t>CAMP234</t>
  </si>
  <si>
    <t>CAMP272</t>
  </si>
  <si>
    <t>CAMP163</t>
  </si>
  <si>
    <t>CAMP229</t>
  </si>
  <si>
    <t>CAMP267</t>
  </si>
  <si>
    <t>CAMP123</t>
  </si>
  <si>
    <t>CAMP040</t>
  </si>
  <si>
    <t>CAMP121</t>
  </si>
  <si>
    <t>CAMP164</t>
  </si>
  <si>
    <t>CAMP110</t>
  </si>
  <si>
    <t>CAMP209</t>
  </si>
  <si>
    <t>CAMP239</t>
  </si>
  <si>
    <t>CAMP106</t>
  </si>
  <si>
    <t>CAMP200</t>
  </si>
  <si>
    <t>CAMP224</t>
  </si>
  <si>
    <t>CAMP208</t>
  </si>
  <si>
    <t>CAMP274</t>
  </si>
  <si>
    <t>CAMP043</t>
  </si>
  <si>
    <t>CAMP070</t>
  </si>
  <si>
    <t>CAMP026</t>
  </si>
  <si>
    <t>CAMP168</t>
  </si>
  <si>
    <t>CAMP115</t>
  </si>
  <si>
    <t>CAMP132</t>
  </si>
  <si>
    <t>CAMP160</t>
  </si>
  <si>
    <t>CAMP193</t>
  </si>
  <si>
    <t>CAMP062</t>
  </si>
  <si>
    <t>CAMP178</t>
  </si>
  <si>
    <t>CAMP175</t>
  </si>
  <si>
    <t>CAMP268</t>
  </si>
  <si>
    <t>CAMP045</t>
  </si>
  <si>
    <t>CAMP254</t>
  </si>
  <si>
    <t>CAMP133</t>
  </si>
  <si>
    <t>CAMP142</t>
  </si>
  <si>
    <t>CAMP265</t>
  </si>
  <si>
    <t>CAMP124</t>
  </si>
  <si>
    <t>CAMP252</t>
  </si>
  <si>
    <t>CAMP157</t>
  </si>
  <si>
    <t>CAMP189</t>
  </si>
  <si>
    <t>CAMP233</t>
  </si>
  <si>
    <t>CAMP275</t>
  </si>
  <si>
    <t>CAMP248</t>
  </si>
  <si>
    <t>CAMP269</t>
  </si>
  <si>
    <t>CAMP052</t>
  </si>
  <si>
    <t>CAMP024</t>
  </si>
  <si>
    <t>CAMP150</t>
  </si>
  <si>
    <t>CAMP294</t>
  </si>
  <si>
    <t>CAMP246</t>
  </si>
  <si>
    <t>CAMP095</t>
  </si>
  <si>
    <t>CAMP214</t>
  </si>
  <si>
    <t>CAMP231</t>
  </si>
  <si>
    <t>CAMP220</t>
  </si>
  <si>
    <t>CAMP089</t>
  </si>
  <si>
    <t>CAMP119</t>
  </si>
  <si>
    <t>CAMP158</t>
  </si>
  <si>
    <t>CAMP292</t>
  </si>
  <si>
    <t>CAMP064</t>
  </si>
  <si>
    <t>CAMP156</t>
  </si>
  <si>
    <t>CAMP140</t>
  </si>
  <si>
    <t>CAMP253</t>
  </si>
  <si>
    <t>CAMP166</t>
  </si>
  <si>
    <t>CAMP014</t>
  </si>
  <si>
    <t>CAMP179</t>
  </si>
  <si>
    <t>CAMP130</t>
  </si>
  <si>
    <t>CAMP278</t>
  </si>
  <si>
    <t>CAMP148</t>
  </si>
  <si>
    <t>CAMP283</t>
  </si>
  <si>
    <t>CAMP061</t>
  </si>
  <si>
    <t>CAMP256</t>
  </si>
  <si>
    <t>CAMP261</t>
  </si>
  <si>
    <t>CAMP213</t>
  </si>
  <si>
    <t>CAMP075</t>
  </si>
  <si>
    <t>CAMP171</t>
  </si>
  <si>
    <t>CAMP097</t>
  </si>
  <si>
    <t>CAMP293</t>
  </si>
  <si>
    <t>CAMP078</t>
  </si>
  <si>
    <t>CAMP008</t>
  </si>
  <si>
    <t>CAMP039</t>
  </si>
  <si>
    <t>CAMP204</t>
  </si>
  <si>
    <t>CAMP169</t>
  </si>
  <si>
    <t>CAMP184</t>
  </si>
  <si>
    <t>CAMP093</t>
  </si>
  <si>
    <t>CAMP131</t>
  </si>
  <si>
    <t>CAMP005</t>
  </si>
  <si>
    <t>CAMP055</t>
  </si>
  <si>
    <t>CAMP012</t>
  </si>
  <si>
    <t>CAMP255</t>
  </si>
  <si>
    <t>CAMP181</t>
  </si>
  <si>
    <t>CAMP098</t>
  </si>
  <si>
    <t>CAMP018</t>
  </si>
  <si>
    <t>CAMP257</t>
  </si>
  <si>
    <t>CAMP191</t>
  </si>
  <si>
    <t>CAMP114</t>
  </si>
  <si>
    <t>CAMP238</t>
  </si>
  <si>
    <t>CAMP199</t>
  </si>
  <si>
    <t>CAMP228</t>
  </si>
  <si>
    <t>CAMP107</t>
  </si>
  <si>
    <t>CAMP067</t>
  </si>
  <si>
    <t>CAMP033</t>
  </si>
  <si>
    <t>CAMP016</t>
  </si>
  <si>
    <t>CAMP034</t>
  </si>
  <si>
    <t>CAMP212</t>
  </si>
  <si>
    <t>CAMP044</t>
  </si>
  <si>
    <t>CAMP063</t>
  </si>
  <si>
    <t>CAMP247</t>
  </si>
  <si>
    <t>CAMP218</t>
  </si>
  <si>
    <t>CAMP111</t>
  </si>
  <si>
    <t>CAMP177</t>
  </si>
  <si>
    <t>CAMP149</t>
  </si>
  <si>
    <t>CAMP100</t>
  </si>
  <si>
    <t>CAMP029</t>
  </si>
  <si>
    <t>CAMP298</t>
  </si>
  <si>
    <t>CAMP225</t>
  </si>
  <si>
    <t>CAMP027</t>
  </si>
  <si>
    <t>CAMP299</t>
  </si>
  <si>
    <t>CAMP201</t>
  </si>
  <si>
    <t>CAMP066</t>
  </si>
  <si>
    <t>CAMP010</t>
  </si>
  <si>
    <t>CAMP020</t>
  </si>
  <si>
    <t>CAMP085</t>
  </si>
  <si>
    <t>CAMP226</t>
  </si>
  <si>
    <t>CAMP196</t>
  </si>
  <si>
    <t>CAMP263</t>
  </si>
  <si>
    <t>CAMP015</t>
  </si>
  <si>
    <t>CAMP235</t>
  </si>
  <si>
    <t>CAMP009</t>
  </si>
  <si>
    <t>CAMP096</t>
  </si>
  <si>
    <t>CAMP104</t>
  </si>
  <si>
    <t>CAMP025</t>
  </si>
  <si>
    <t>CAMP082</t>
  </si>
  <si>
    <t>CAMP188</t>
  </si>
  <si>
    <t>CAMP147</t>
  </si>
  <si>
    <t>CAMP258</t>
  </si>
  <si>
    <t>CAMP173</t>
  </si>
  <si>
    <t>CAMP202</t>
  </si>
  <si>
    <t>CAMP057</t>
  </si>
  <si>
    <t>CAMP105</t>
  </si>
  <si>
    <t>CAMP242</t>
  </si>
  <si>
    <t>Meta</t>
  </si>
  <si>
    <t>Google</t>
  </si>
  <si>
    <t>Linkedin</t>
  </si>
  <si>
    <t>ctr</t>
  </si>
  <si>
    <t>cvr(imp)</t>
  </si>
  <si>
    <t>cvr(click)</t>
  </si>
  <si>
    <t>cpc</t>
  </si>
  <si>
    <t>cpa</t>
  </si>
  <si>
    <t>roas</t>
  </si>
  <si>
    <t>roi</t>
  </si>
  <si>
    <t>Row Labels</t>
  </si>
  <si>
    <t>Grand Total</t>
  </si>
  <si>
    <t>Sum of impressions</t>
  </si>
  <si>
    <t>Sum of clicks</t>
  </si>
  <si>
    <t>Sum of conversions</t>
  </si>
  <si>
    <t>Sum of spend_usd</t>
  </si>
  <si>
    <t>Sum of revenue_usd</t>
  </si>
  <si>
    <t>CTR</t>
  </si>
  <si>
    <t>CPC</t>
  </si>
  <si>
    <t>CPA</t>
  </si>
  <si>
    <t>ROAS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</si>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</sst>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5" formatCode="m/d/yy;@"/>
    <numFmt numFmtId="169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44" fontId="0" fillId="0" borderId="0" xfId="1" applyFont="1"/>
    <xf numFmtId="10" fontId="0" fillId="0" borderId="0" xfId="2" applyNumberFormat="1" applyFont="1"/>
    <xf numFmtId="169" fontId="1" fillId="0" borderId="1" xfId="0" applyNumberFormat="1" applyFont="1" applyBorder="1" applyAlignment="1">
      <alignment horizontal="center" vertical="top"/>
    </xf>
    <xf numFmtId="169" fontId="0" fillId="0" borderId="0" xfId="0" applyNumberFormat="1"/>
    <xf numFmtId="2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4">
    <dxf>
      <numFmt numFmtId="14" formatCode="0.00%"/>
    </dxf>
    <dxf>
      <numFmt numFmtId="2" formatCode="0.00"/>
    </dxf>
    <dxf>
      <numFmt numFmtId="2" formatCode="0.00"/>
    </dxf>
    <dxf>
      <font>
        <sz val="10"/>
        <name val="Arial Unicode MS"/>
        <scheme val="none"/>
      </font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65" formatCode="m/d/yy;@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/>
              <a:t>Spend vs Conversions by Platform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Sum of spend_usd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Sheet1!$I$15:$I$18</c:f>
              <c:strCache>
                <c:ptCount val="3"/>
                <c:pt idx="0">
                  <c:v>Google</c:v>
                </c:pt>
                <c:pt idx="1">
                  <c:v>Linkedin</c:v>
                </c:pt>
                <c:pt idx="2">
                  <c:v>Meta</c:v>
                </c:pt>
              </c:strCache>
            </c:strRef>
          </c:cat>
          <c:val>
            <c:numRef>
              <c:f>Sheet1!$J$15:$J$18</c:f>
              <c:numCache>
                <c:formatCode>General</c:formatCode>
                <c:ptCount val="3"/>
                <c:pt idx="0">
                  <c:v>22336</c:v>
                </c:pt>
                <c:pt idx="1">
                  <c:v>15195</c:v>
                </c:pt>
                <c:pt idx="2">
                  <c:v>35634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8-4260-95A7-99EE2202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157935"/>
        <c:axId val="718470783"/>
      </c:barChart>
      <c:lineChart>
        <c:grouping val="standard"/>
        <c:varyColors val="0"/>
        <c:ser>
          <c:idx val="1"/>
          <c:order val="1"/>
          <c:tx>
            <c:strRef>
              <c:f>Sheet1!$K$14</c:f>
              <c:strCache>
                <c:ptCount val="1"/>
                <c:pt idx="0">
                  <c:v>Sum of conversions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Sheet1!$I$15:$I$18</c:f>
              <c:strCache>
                <c:ptCount val="3"/>
                <c:pt idx="0">
                  <c:v>Google</c:v>
                </c:pt>
                <c:pt idx="1">
                  <c:v>Linkedin</c:v>
                </c:pt>
                <c:pt idx="2">
                  <c:v>Meta</c:v>
                </c:pt>
              </c:strCache>
            </c:strRef>
          </c:cat>
          <c:val>
            <c:numRef>
              <c:f>Sheet1!$K$15:$K$18</c:f>
              <c:numCache>
                <c:formatCode>General</c:formatCode>
                <c:ptCount val="3"/>
                <c:pt idx="0">
                  <c:v>7458</c:v>
                </c:pt>
                <c:pt idx="1">
                  <c:v>4149</c:v>
                </c:pt>
                <c:pt idx="2">
                  <c:v>10874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8-4260-95A7-99EE2202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470367"/>
        <c:axId val="718468287"/>
      </c:lineChart>
      <c:catAx>
        <c:axId val="11571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18470783"/>
        <c:crosses val="autoZero"/>
        <c:auto val="1"/>
        <c:lblAlgn val="ctr"/>
        <c:lblOffset val="100"/>
        <c:noMultiLvlLbl val="0"/>
      </c:catAx>
      <c:valAx>
        <c:axId val="7184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57157935"/>
        <c:crosses val="autoZero"/>
        <c:crossBetween val="between"/>
      </c:valAx>
      <c:valAx>
        <c:axId val="7184682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18470367"/>
        <c:crosses val="max"/>
        <c:crossBetween val="between"/>
      </c:valAx>
      <c:catAx>
        <c:axId val="71847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84682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Sheet1!$A$16:$A$294</c:f>
              <c:strCache>
                <c:ptCount val="278"/>
                <c:pt idx="0">
                  <c:v>CAMP136</c:v>
                </c:pt>
                <c:pt idx="1">
                  <c:v>CAMP195</c:v>
                </c:pt>
                <c:pt idx="2">
                  <c:v>CAMP038</c:v>
                </c:pt>
                <c:pt idx="3">
                  <c:v>CAMP208</c:v>
                </c:pt>
                <c:pt idx="4">
                  <c:v>CAMP128</c:v>
                </c:pt>
                <c:pt idx="5">
                  <c:v>CAMP186</c:v>
                </c:pt>
                <c:pt idx="6">
                  <c:v>CAMP090</c:v>
                </c:pt>
                <c:pt idx="7">
                  <c:v>CAMP021</c:v>
                </c:pt>
                <c:pt idx="8">
                  <c:v>CAMP099</c:v>
                </c:pt>
                <c:pt idx="9">
                  <c:v>CAMP227</c:v>
                </c:pt>
                <c:pt idx="10">
                  <c:v>CAMP190</c:v>
                </c:pt>
                <c:pt idx="11">
                  <c:v>CAMP280</c:v>
                </c:pt>
                <c:pt idx="12">
                  <c:v>CAMP154</c:v>
                </c:pt>
                <c:pt idx="13">
                  <c:v>CAMP233</c:v>
                </c:pt>
                <c:pt idx="14">
                  <c:v>CAMP120</c:v>
                </c:pt>
                <c:pt idx="15">
                  <c:v>CAMP049</c:v>
                </c:pt>
                <c:pt idx="16">
                  <c:v>CAMP236</c:v>
                </c:pt>
                <c:pt idx="17">
                  <c:v>CAMP217</c:v>
                </c:pt>
                <c:pt idx="18">
                  <c:v>CAMP210</c:v>
                </c:pt>
                <c:pt idx="19">
                  <c:v>CAMP260</c:v>
                </c:pt>
                <c:pt idx="20">
                  <c:v>CAMP071</c:v>
                </c:pt>
                <c:pt idx="21">
                  <c:v>CAMP206</c:v>
                </c:pt>
                <c:pt idx="22">
                  <c:v>CAMP249</c:v>
                </c:pt>
                <c:pt idx="23">
                  <c:v>CAMP125</c:v>
                </c:pt>
                <c:pt idx="24">
                  <c:v>CAMP079</c:v>
                </c:pt>
                <c:pt idx="25">
                  <c:v>CAMP023</c:v>
                </c:pt>
                <c:pt idx="26">
                  <c:v>CAMP272</c:v>
                </c:pt>
                <c:pt idx="27">
                  <c:v>CAMP051</c:v>
                </c:pt>
                <c:pt idx="28">
                  <c:v>CAMP004</c:v>
                </c:pt>
                <c:pt idx="29">
                  <c:v>CAMP056</c:v>
                </c:pt>
                <c:pt idx="30">
                  <c:v>CAMP296</c:v>
                </c:pt>
                <c:pt idx="31">
                  <c:v>CAMP052</c:v>
                </c:pt>
                <c:pt idx="32">
                  <c:v>CAMP161</c:v>
                </c:pt>
                <c:pt idx="33">
                  <c:v>CAMP117</c:v>
                </c:pt>
                <c:pt idx="34">
                  <c:v>CAMP098</c:v>
                </c:pt>
                <c:pt idx="35">
                  <c:v>CAMP011</c:v>
                </c:pt>
                <c:pt idx="36">
                  <c:v>CAMP215</c:v>
                </c:pt>
                <c:pt idx="37">
                  <c:v>CAMP247</c:v>
                </c:pt>
                <c:pt idx="38">
                  <c:v>CAMP245</c:v>
                </c:pt>
                <c:pt idx="39">
                  <c:v>CAMP026</c:v>
                </c:pt>
                <c:pt idx="40">
                  <c:v>CAMP259</c:v>
                </c:pt>
                <c:pt idx="41">
                  <c:v>CAMP146</c:v>
                </c:pt>
                <c:pt idx="42">
                  <c:v>CAMP189</c:v>
                </c:pt>
                <c:pt idx="43">
                  <c:v>CAMP077</c:v>
                </c:pt>
                <c:pt idx="44">
                  <c:v>CAMP276</c:v>
                </c:pt>
                <c:pt idx="45">
                  <c:v>CAMP264</c:v>
                </c:pt>
                <c:pt idx="46">
                  <c:v>CAMP168</c:v>
                </c:pt>
                <c:pt idx="47">
                  <c:v>CAMP177</c:v>
                </c:pt>
                <c:pt idx="48">
                  <c:v>CAMP001</c:v>
                </c:pt>
                <c:pt idx="49">
                  <c:v>CAMP250</c:v>
                </c:pt>
                <c:pt idx="50">
                  <c:v>CAMP030</c:v>
                </c:pt>
                <c:pt idx="51">
                  <c:v>CAMP251</c:v>
                </c:pt>
                <c:pt idx="52">
                  <c:v>CAMP042</c:v>
                </c:pt>
                <c:pt idx="53">
                  <c:v>CAMP047</c:v>
                </c:pt>
                <c:pt idx="54">
                  <c:v>CAMP180</c:v>
                </c:pt>
                <c:pt idx="55">
                  <c:v>CAMP014</c:v>
                </c:pt>
                <c:pt idx="56">
                  <c:v>CAMP109</c:v>
                </c:pt>
                <c:pt idx="57">
                  <c:v>CAMP193</c:v>
                </c:pt>
                <c:pt idx="58">
                  <c:v>CAMP129</c:v>
                </c:pt>
                <c:pt idx="59">
                  <c:v>CAMP002</c:v>
                </c:pt>
                <c:pt idx="60">
                  <c:v>CAMP203</c:v>
                </c:pt>
                <c:pt idx="61">
                  <c:v>CAMP152</c:v>
                </c:pt>
                <c:pt idx="62">
                  <c:v>CAMP102</c:v>
                </c:pt>
                <c:pt idx="63">
                  <c:v>CAMP156</c:v>
                </c:pt>
                <c:pt idx="64">
                  <c:v>CAMP219</c:v>
                </c:pt>
                <c:pt idx="65">
                  <c:v>CAMP016</c:v>
                </c:pt>
                <c:pt idx="66">
                  <c:v>CAMP041</c:v>
                </c:pt>
                <c:pt idx="67">
                  <c:v>CAMP277</c:v>
                </c:pt>
                <c:pt idx="68">
                  <c:v>CAMP050</c:v>
                </c:pt>
                <c:pt idx="69">
                  <c:v>CAMP211</c:v>
                </c:pt>
                <c:pt idx="70">
                  <c:v>CAMP076</c:v>
                </c:pt>
                <c:pt idx="71">
                  <c:v>CAMP243</c:v>
                </c:pt>
                <c:pt idx="72">
                  <c:v>CAMP036</c:v>
                </c:pt>
                <c:pt idx="73">
                  <c:v>CAMP074</c:v>
                </c:pt>
                <c:pt idx="74">
                  <c:v>CAMP300</c:v>
                </c:pt>
                <c:pt idx="75">
                  <c:v>CAMP137</c:v>
                </c:pt>
                <c:pt idx="76">
                  <c:v>CAMP295</c:v>
                </c:pt>
                <c:pt idx="77">
                  <c:v>CAMP174</c:v>
                </c:pt>
                <c:pt idx="78">
                  <c:v>CAMP205</c:v>
                </c:pt>
                <c:pt idx="79">
                  <c:v>CAMP118</c:v>
                </c:pt>
                <c:pt idx="80">
                  <c:v>CAMP158</c:v>
                </c:pt>
                <c:pt idx="81">
                  <c:v>CAMP083</c:v>
                </c:pt>
                <c:pt idx="82">
                  <c:v>CAMP088</c:v>
                </c:pt>
                <c:pt idx="83">
                  <c:v>CAMP087</c:v>
                </c:pt>
                <c:pt idx="84">
                  <c:v>CAMP165</c:v>
                </c:pt>
                <c:pt idx="85">
                  <c:v>CAMP212</c:v>
                </c:pt>
                <c:pt idx="86">
                  <c:v>CAMP058</c:v>
                </c:pt>
                <c:pt idx="87">
                  <c:v>CAMP057</c:v>
                </c:pt>
                <c:pt idx="88">
                  <c:v>CAMP253</c:v>
                </c:pt>
                <c:pt idx="89">
                  <c:v>CAMP286</c:v>
                </c:pt>
                <c:pt idx="90">
                  <c:v>CAMP075</c:v>
                </c:pt>
                <c:pt idx="91">
                  <c:v>CAMP172</c:v>
                </c:pt>
                <c:pt idx="92">
                  <c:v>CAMP204</c:v>
                </c:pt>
                <c:pt idx="93">
                  <c:v>CAMP192</c:v>
                </c:pt>
                <c:pt idx="94">
                  <c:v>CAMP126</c:v>
                </c:pt>
                <c:pt idx="95">
                  <c:v>CAMP234</c:v>
                </c:pt>
                <c:pt idx="96">
                  <c:v>CAMP055</c:v>
                </c:pt>
                <c:pt idx="97">
                  <c:v>CAMP123</c:v>
                </c:pt>
                <c:pt idx="98">
                  <c:v>CAMP143</c:v>
                </c:pt>
                <c:pt idx="99">
                  <c:v>CAMP291</c:v>
                </c:pt>
                <c:pt idx="100">
                  <c:v>CAMP111</c:v>
                </c:pt>
                <c:pt idx="101">
                  <c:v>CAMP093</c:v>
                </c:pt>
                <c:pt idx="102">
                  <c:v>CAMP198</c:v>
                </c:pt>
                <c:pt idx="103">
                  <c:v>CAMP148</c:v>
                </c:pt>
                <c:pt idx="104">
                  <c:v>CAMP009</c:v>
                </c:pt>
                <c:pt idx="105">
                  <c:v>CAMP200</c:v>
                </c:pt>
                <c:pt idx="106">
                  <c:v>CAMP226</c:v>
                </c:pt>
                <c:pt idx="107">
                  <c:v>CAMP224</c:v>
                </c:pt>
                <c:pt idx="108">
                  <c:v>CAMP065</c:v>
                </c:pt>
                <c:pt idx="109">
                  <c:v>CAMP106</c:v>
                </c:pt>
                <c:pt idx="110">
                  <c:v>CAMP054</c:v>
                </c:pt>
                <c:pt idx="111">
                  <c:v>CAMP175</c:v>
                </c:pt>
                <c:pt idx="112">
                  <c:v>CAMP138</c:v>
                </c:pt>
                <c:pt idx="113">
                  <c:v>CAMP059</c:v>
                </c:pt>
                <c:pt idx="114">
                  <c:v>CAMP181</c:v>
                </c:pt>
                <c:pt idx="115">
                  <c:v>CAMP214</c:v>
                </c:pt>
                <c:pt idx="116">
                  <c:v>CAMP248</c:v>
                </c:pt>
                <c:pt idx="117">
                  <c:v>CAMP063</c:v>
                </c:pt>
                <c:pt idx="118">
                  <c:v>CAMP188</c:v>
                </c:pt>
                <c:pt idx="119">
                  <c:v>CAMP141</c:v>
                </c:pt>
                <c:pt idx="120">
                  <c:v>CAMP116</c:v>
                </c:pt>
                <c:pt idx="121">
                  <c:v>CAMP232</c:v>
                </c:pt>
                <c:pt idx="122">
                  <c:v>CAMP240</c:v>
                </c:pt>
                <c:pt idx="123">
                  <c:v>CAMP032</c:v>
                </c:pt>
                <c:pt idx="124">
                  <c:v>CAMP081</c:v>
                </c:pt>
                <c:pt idx="125">
                  <c:v>CAMP155</c:v>
                </c:pt>
                <c:pt idx="126">
                  <c:v>CAMP221</c:v>
                </c:pt>
                <c:pt idx="127">
                  <c:v>CAMP039</c:v>
                </c:pt>
                <c:pt idx="128">
                  <c:v>CAMP290</c:v>
                </c:pt>
                <c:pt idx="129">
                  <c:v>CAMP283</c:v>
                </c:pt>
                <c:pt idx="130">
                  <c:v>CAMP166</c:v>
                </c:pt>
                <c:pt idx="131">
                  <c:v>CAMP179</c:v>
                </c:pt>
                <c:pt idx="132">
                  <c:v>CAMP094</c:v>
                </c:pt>
                <c:pt idx="133">
                  <c:v>CAMP028</c:v>
                </c:pt>
                <c:pt idx="134">
                  <c:v>CAMP159</c:v>
                </c:pt>
                <c:pt idx="135">
                  <c:v>CAMP135</c:v>
                </c:pt>
                <c:pt idx="136">
                  <c:v>CAMP024</c:v>
                </c:pt>
                <c:pt idx="137">
                  <c:v>CAMP134</c:v>
                </c:pt>
                <c:pt idx="138">
                  <c:v>CAMP037</c:v>
                </c:pt>
                <c:pt idx="139">
                  <c:v>CAMP005</c:v>
                </c:pt>
                <c:pt idx="140">
                  <c:v>CAMP207</c:v>
                </c:pt>
                <c:pt idx="141">
                  <c:v>CAMP012</c:v>
                </c:pt>
                <c:pt idx="142">
                  <c:v>CAMP191</c:v>
                </c:pt>
                <c:pt idx="143">
                  <c:v>CAMP140</c:v>
                </c:pt>
                <c:pt idx="144">
                  <c:v>CAMP035</c:v>
                </c:pt>
                <c:pt idx="145">
                  <c:v>CAMP096</c:v>
                </c:pt>
                <c:pt idx="146">
                  <c:v>CAMP167</c:v>
                </c:pt>
                <c:pt idx="147">
                  <c:v>CAMP252</c:v>
                </c:pt>
                <c:pt idx="148">
                  <c:v>CAMP246</c:v>
                </c:pt>
                <c:pt idx="149">
                  <c:v>CAMP097</c:v>
                </c:pt>
                <c:pt idx="150">
                  <c:v>CAMP010</c:v>
                </c:pt>
                <c:pt idx="151">
                  <c:v>CAMP095</c:v>
                </c:pt>
                <c:pt idx="152">
                  <c:v>CAMP255</c:v>
                </c:pt>
                <c:pt idx="153">
                  <c:v>CAMP263</c:v>
                </c:pt>
                <c:pt idx="154">
                  <c:v>CAMP231</c:v>
                </c:pt>
                <c:pt idx="155">
                  <c:v>CAMP267</c:v>
                </c:pt>
                <c:pt idx="156">
                  <c:v>CAMP078</c:v>
                </c:pt>
                <c:pt idx="157">
                  <c:v>CAMP289</c:v>
                </c:pt>
                <c:pt idx="158">
                  <c:v>CAMP108</c:v>
                </c:pt>
                <c:pt idx="159">
                  <c:v>CAMP199</c:v>
                </c:pt>
                <c:pt idx="160">
                  <c:v>CAMP230</c:v>
                </c:pt>
                <c:pt idx="161">
                  <c:v>CAMP235</c:v>
                </c:pt>
                <c:pt idx="162">
                  <c:v>CAMP184</c:v>
                </c:pt>
                <c:pt idx="163">
                  <c:v>CAMP045</c:v>
                </c:pt>
                <c:pt idx="164">
                  <c:v>CAMP124</c:v>
                </c:pt>
                <c:pt idx="165">
                  <c:v>CAMP209</c:v>
                </c:pt>
                <c:pt idx="166">
                  <c:v>CAMP266</c:v>
                </c:pt>
                <c:pt idx="167">
                  <c:v>CAMP202</c:v>
                </c:pt>
                <c:pt idx="168">
                  <c:v>CAMP031</c:v>
                </c:pt>
                <c:pt idx="169">
                  <c:v>CAMP080</c:v>
                </c:pt>
                <c:pt idx="170">
                  <c:v>CAMP284</c:v>
                </c:pt>
                <c:pt idx="171">
                  <c:v>CAMP085</c:v>
                </c:pt>
                <c:pt idx="172">
                  <c:v>CAMP262</c:v>
                </c:pt>
                <c:pt idx="173">
                  <c:v>CAMP218</c:v>
                </c:pt>
                <c:pt idx="174">
                  <c:v>CAMP288</c:v>
                </c:pt>
                <c:pt idx="175">
                  <c:v>CAMP105</c:v>
                </c:pt>
                <c:pt idx="176">
                  <c:v>CAMP171</c:v>
                </c:pt>
                <c:pt idx="177">
                  <c:v>CAMP223</c:v>
                </c:pt>
                <c:pt idx="178">
                  <c:v>CAMP040</c:v>
                </c:pt>
                <c:pt idx="179">
                  <c:v>CAMP017</c:v>
                </c:pt>
                <c:pt idx="180">
                  <c:v>CAMP153</c:v>
                </c:pt>
                <c:pt idx="181">
                  <c:v>CAMP053</c:v>
                </c:pt>
                <c:pt idx="182">
                  <c:v>CAMP044</c:v>
                </c:pt>
                <c:pt idx="183">
                  <c:v>CAMP220</c:v>
                </c:pt>
                <c:pt idx="184">
                  <c:v>CAMP229</c:v>
                </c:pt>
                <c:pt idx="185">
                  <c:v>CAMP121</c:v>
                </c:pt>
                <c:pt idx="186">
                  <c:v>CAMP178</c:v>
                </c:pt>
                <c:pt idx="187">
                  <c:v>CAMP157</c:v>
                </c:pt>
                <c:pt idx="188">
                  <c:v>CAMP241</c:v>
                </c:pt>
                <c:pt idx="189">
                  <c:v>CAMP091</c:v>
                </c:pt>
                <c:pt idx="190">
                  <c:v>CAMP293</c:v>
                </c:pt>
                <c:pt idx="191">
                  <c:v>CAMP242</c:v>
                </c:pt>
                <c:pt idx="192">
                  <c:v>CAMP194</c:v>
                </c:pt>
                <c:pt idx="193">
                  <c:v>CAMP022</c:v>
                </c:pt>
                <c:pt idx="194">
                  <c:v>CAMP068</c:v>
                </c:pt>
                <c:pt idx="195">
                  <c:v>CAMP265</c:v>
                </c:pt>
                <c:pt idx="196">
                  <c:v>CAMP299</c:v>
                </c:pt>
                <c:pt idx="197">
                  <c:v>CAMP027</c:v>
                </c:pt>
                <c:pt idx="198">
                  <c:v>CAMP115</c:v>
                </c:pt>
                <c:pt idx="199">
                  <c:v>CAMP271</c:v>
                </c:pt>
                <c:pt idx="200">
                  <c:v>CAMP256</c:v>
                </c:pt>
                <c:pt idx="201">
                  <c:v>CAMP151</c:v>
                </c:pt>
                <c:pt idx="202">
                  <c:v>CAMP114</c:v>
                </c:pt>
                <c:pt idx="203">
                  <c:v>CAMP278</c:v>
                </c:pt>
                <c:pt idx="204">
                  <c:v>CAMP015</c:v>
                </c:pt>
                <c:pt idx="205">
                  <c:v>CAMP298</c:v>
                </c:pt>
                <c:pt idx="206">
                  <c:v>CAMP127</c:v>
                </c:pt>
                <c:pt idx="207">
                  <c:v>CAMP067</c:v>
                </c:pt>
                <c:pt idx="208">
                  <c:v>CAMP213</c:v>
                </c:pt>
                <c:pt idx="209">
                  <c:v>CAMP228</c:v>
                </c:pt>
                <c:pt idx="210">
                  <c:v>CAMP244</c:v>
                </c:pt>
                <c:pt idx="211">
                  <c:v>CAMP160</c:v>
                </c:pt>
                <c:pt idx="212">
                  <c:v>CAMP048</c:v>
                </c:pt>
                <c:pt idx="213">
                  <c:v>CAMP043</c:v>
                </c:pt>
                <c:pt idx="214">
                  <c:v>CAMP132</c:v>
                </c:pt>
                <c:pt idx="215">
                  <c:v>CAMP061</c:v>
                </c:pt>
                <c:pt idx="216">
                  <c:v>CAMP187</c:v>
                </c:pt>
                <c:pt idx="217">
                  <c:v>CAMP101</c:v>
                </c:pt>
                <c:pt idx="218">
                  <c:v>CAMP089</c:v>
                </c:pt>
                <c:pt idx="219">
                  <c:v>CAMP103</c:v>
                </c:pt>
                <c:pt idx="220">
                  <c:v>CAMP060</c:v>
                </c:pt>
                <c:pt idx="221">
                  <c:v>CAMP070</c:v>
                </c:pt>
                <c:pt idx="222">
                  <c:v>CAMP020</c:v>
                </c:pt>
                <c:pt idx="223">
                  <c:v>CAMP003</c:v>
                </c:pt>
                <c:pt idx="224">
                  <c:v>CAMP164</c:v>
                </c:pt>
                <c:pt idx="225">
                  <c:v>CAMP034</c:v>
                </c:pt>
                <c:pt idx="226">
                  <c:v>CAMP274</c:v>
                </c:pt>
                <c:pt idx="227">
                  <c:v>CAMP173</c:v>
                </c:pt>
                <c:pt idx="228">
                  <c:v>CAMP150</c:v>
                </c:pt>
                <c:pt idx="229">
                  <c:v>CAMP147</c:v>
                </c:pt>
                <c:pt idx="230">
                  <c:v>CAMP292</c:v>
                </c:pt>
                <c:pt idx="231">
                  <c:v>CAMP268</c:v>
                </c:pt>
                <c:pt idx="232">
                  <c:v>CAMP269</c:v>
                </c:pt>
                <c:pt idx="233">
                  <c:v>CAMP119</c:v>
                </c:pt>
                <c:pt idx="234">
                  <c:v>CAMP092</c:v>
                </c:pt>
                <c:pt idx="235">
                  <c:v>CAMP064</c:v>
                </c:pt>
                <c:pt idx="236">
                  <c:v>CAMP294</c:v>
                </c:pt>
                <c:pt idx="237">
                  <c:v>CAMP033</c:v>
                </c:pt>
                <c:pt idx="238">
                  <c:v>CAMP239</c:v>
                </c:pt>
                <c:pt idx="239">
                  <c:v>CAMP170</c:v>
                </c:pt>
                <c:pt idx="240">
                  <c:v>CAMP258</c:v>
                </c:pt>
                <c:pt idx="241">
                  <c:v>CAMP275</c:v>
                </c:pt>
                <c:pt idx="242">
                  <c:v>CAMP169</c:v>
                </c:pt>
                <c:pt idx="243">
                  <c:v>CAMP225</c:v>
                </c:pt>
                <c:pt idx="244">
                  <c:v>CAMP107</c:v>
                </c:pt>
                <c:pt idx="245">
                  <c:v>CAMP196</c:v>
                </c:pt>
                <c:pt idx="246">
                  <c:v>CAMP261</c:v>
                </c:pt>
                <c:pt idx="247">
                  <c:v>CAMP197</c:v>
                </c:pt>
                <c:pt idx="248">
                  <c:v>CAMP285</c:v>
                </c:pt>
                <c:pt idx="249">
                  <c:v>CAMP238</c:v>
                </c:pt>
                <c:pt idx="250">
                  <c:v>CAMP130</c:v>
                </c:pt>
                <c:pt idx="251">
                  <c:v>CAMP104</c:v>
                </c:pt>
                <c:pt idx="252">
                  <c:v>CAMP182</c:v>
                </c:pt>
                <c:pt idx="253">
                  <c:v>CAMP279</c:v>
                </c:pt>
                <c:pt idx="254">
                  <c:v>CAMP025</c:v>
                </c:pt>
                <c:pt idx="255">
                  <c:v>CAMP201</c:v>
                </c:pt>
                <c:pt idx="256">
                  <c:v>CAMP163</c:v>
                </c:pt>
                <c:pt idx="257">
                  <c:v>CAMP029</c:v>
                </c:pt>
                <c:pt idx="258">
                  <c:v>CAMP131</c:v>
                </c:pt>
                <c:pt idx="259">
                  <c:v>CAMP122</c:v>
                </c:pt>
                <c:pt idx="260">
                  <c:v>CAMP176</c:v>
                </c:pt>
                <c:pt idx="261">
                  <c:v>CAMP100</c:v>
                </c:pt>
                <c:pt idx="262">
                  <c:v>CAMP254</c:v>
                </c:pt>
                <c:pt idx="263">
                  <c:v>CAMP008</c:v>
                </c:pt>
                <c:pt idx="264">
                  <c:v>CAMP018</c:v>
                </c:pt>
                <c:pt idx="265">
                  <c:v>CAMP257</c:v>
                </c:pt>
                <c:pt idx="266">
                  <c:v>CAMP082</c:v>
                </c:pt>
                <c:pt idx="267">
                  <c:v>CAMP062</c:v>
                </c:pt>
                <c:pt idx="268">
                  <c:v>CAMP066</c:v>
                </c:pt>
                <c:pt idx="269">
                  <c:v>CAMP110</c:v>
                </c:pt>
                <c:pt idx="270">
                  <c:v>CAMP282</c:v>
                </c:pt>
                <c:pt idx="271">
                  <c:v>CAMP072</c:v>
                </c:pt>
                <c:pt idx="272">
                  <c:v>CAMP149</c:v>
                </c:pt>
                <c:pt idx="273">
                  <c:v>CAMP145</c:v>
                </c:pt>
                <c:pt idx="274">
                  <c:v>CAMP133</c:v>
                </c:pt>
                <c:pt idx="275">
                  <c:v>CAMP142</c:v>
                </c:pt>
                <c:pt idx="276">
                  <c:v>CAMP297</c:v>
                </c:pt>
                <c:pt idx="277">
                  <c:v>CAMP113</c:v>
                </c:pt>
              </c:strCache>
            </c:strRef>
          </c:cat>
          <c:val>
            <c:numRef>
              <c:f>Sheet1!$B$16:$B$294</c:f>
              <c:numCache>
                <c:formatCode>General</c:formatCode>
                <c:ptCount val="278"/>
                <c:pt idx="0">
                  <c:v>1142</c:v>
                </c:pt>
                <c:pt idx="1">
                  <c:v>995</c:v>
                </c:pt>
                <c:pt idx="2">
                  <c:v>971</c:v>
                </c:pt>
                <c:pt idx="3">
                  <c:v>839</c:v>
                </c:pt>
                <c:pt idx="4">
                  <c:v>833</c:v>
                </c:pt>
                <c:pt idx="5">
                  <c:v>829</c:v>
                </c:pt>
                <c:pt idx="6">
                  <c:v>813</c:v>
                </c:pt>
                <c:pt idx="7">
                  <c:v>664</c:v>
                </c:pt>
                <c:pt idx="8">
                  <c:v>651</c:v>
                </c:pt>
                <c:pt idx="9">
                  <c:v>639</c:v>
                </c:pt>
                <c:pt idx="10">
                  <c:v>617</c:v>
                </c:pt>
                <c:pt idx="11">
                  <c:v>613</c:v>
                </c:pt>
                <c:pt idx="12">
                  <c:v>598</c:v>
                </c:pt>
                <c:pt idx="13">
                  <c:v>576</c:v>
                </c:pt>
                <c:pt idx="14">
                  <c:v>561</c:v>
                </c:pt>
                <c:pt idx="15">
                  <c:v>556</c:v>
                </c:pt>
                <c:pt idx="16">
                  <c:v>544</c:v>
                </c:pt>
                <c:pt idx="17">
                  <c:v>542</c:v>
                </c:pt>
                <c:pt idx="18">
                  <c:v>541</c:v>
                </c:pt>
                <c:pt idx="19">
                  <c:v>536</c:v>
                </c:pt>
                <c:pt idx="20">
                  <c:v>529</c:v>
                </c:pt>
                <c:pt idx="21">
                  <c:v>525</c:v>
                </c:pt>
                <c:pt idx="22">
                  <c:v>520</c:v>
                </c:pt>
                <c:pt idx="23">
                  <c:v>517</c:v>
                </c:pt>
                <c:pt idx="24">
                  <c:v>512</c:v>
                </c:pt>
                <c:pt idx="25">
                  <c:v>510</c:v>
                </c:pt>
                <c:pt idx="26">
                  <c:v>509</c:v>
                </c:pt>
                <c:pt idx="27">
                  <c:v>506</c:v>
                </c:pt>
                <c:pt idx="28">
                  <c:v>501</c:v>
                </c:pt>
                <c:pt idx="29">
                  <c:v>493</c:v>
                </c:pt>
                <c:pt idx="30">
                  <c:v>486</c:v>
                </c:pt>
                <c:pt idx="31">
                  <c:v>484</c:v>
                </c:pt>
                <c:pt idx="32">
                  <c:v>475</c:v>
                </c:pt>
                <c:pt idx="33">
                  <c:v>473</c:v>
                </c:pt>
                <c:pt idx="34">
                  <c:v>466</c:v>
                </c:pt>
                <c:pt idx="35">
                  <c:v>464</c:v>
                </c:pt>
                <c:pt idx="36">
                  <c:v>464</c:v>
                </c:pt>
                <c:pt idx="37">
                  <c:v>463</c:v>
                </c:pt>
                <c:pt idx="38">
                  <c:v>458</c:v>
                </c:pt>
                <c:pt idx="39">
                  <c:v>458</c:v>
                </c:pt>
                <c:pt idx="40">
                  <c:v>457</c:v>
                </c:pt>
                <c:pt idx="41">
                  <c:v>456</c:v>
                </c:pt>
                <c:pt idx="42">
                  <c:v>453</c:v>
                </c:pt>
                <c:pt idx="43">
                  <c:v>441</c:v>
                </c:pt>
                <c:pt idx="44">
                  <c:v>438</c:v>
                </c:pt>
                <c:pt idx="45">
                  <c:v>436</c:v>
                </c:pt>
                <c:pt idx="46">
                  <c:v>427</c:v>
                </c:pt>
                <c:pt idx="47">
                  <c:v>421</c:v>
                </c:pt>
                <c:pt idx="48">
                  <c:v>419</c:v>
                </c:pt>
                <c:pt idx="49">
                  <c:v>415</c:v>
                </c:pt>
                <c:pt idx="50">
                  <c:v>414</c:v>
                </c:pt>
                <c:pt idx="51">
                  <c:v>410</c:v>
                </c:pt>
                <c:pt idx="52">
                  <c:v>407</c:v>
                </c:pt>
                <c:pt idx="53">
                  <c:v>406</c:v>
                </c:pt>
                <c:pt idx="54">
                  <c:v>403</c:v>
                </c:pt>
                <c:pt idx="55">
                  <c:v>400</c:v>
                </c:pt>
                <c:pt idx="56">
                  <c:v>400</c:v>
                </c:pt>
                <c:pt idx="57">
                  <c:v>394</c:v>
                </c:pt>
                <c:pt idx="58">
                  <c:v>390</c:v>
                </c:pt>
                <c:pt idx="59">
                  <c:v>390</c:v>
                </c:pt>
                <c:pt idx="60">
                  <c:v>390</c:v>
                </c:pt>
                <c:pt idx="61">
                  <c:v>389</c:v>
                </c:pt>
                <c:pt idx="62">
                  <c:v>388</c:v>
                </c:pt>
                <c:pt idx="63">
                  <c:v>381</c:v>
                </c:pt>
                <c:pt idx="64">
                  <c:v>381</c:v>
                </c:pt>
                <c:pt idx="65">
                  <c:v>374</c:v>
                </c:pt>
                <c:pt idx="66">
                  <c:v>373</c:v>
                </c:pt>
                <c:pt idx="67">
                  <c:v>371</c:v>
                </c:pt>
                <c:pt idx="68">
                  <c:v>369</c:v>
                </c:pt>
                <c:pt idx="69">
                  <c:v>368</c:v>
                </c:pt>
                <c:pt idx="70">
                  <c:v>363</c:v>
                </c:pt>
                <c:pt idx="71">
                  <c:v>362</c:v>
                </c:pt>
                <c:pt idx="72">
                  <c:v>362</c:v>
                </c:pt>
                <c:pt idx="73">
                  <c:v>357</c:v>
                </c:pt>
                <c:pt idx="74">
                  <c:v>353</c:v>
                </c:pt>
                <c:pt idx="75">
                  <c:v>351</c:v>
                </c:pt>
                <c:pt idx="76">
                  <c:v>350</c:v>
                </c:pt>
                <c:pt idx="77">
                  <c:v>343</c:v>
                </c:pt>
                <c:pt idx="78">
                  <c:v>341</c:v>
                </c:pt>
                <c:pt idx="79">
                  <c:v>339</c:v>
                </c:pt>
                <c:pt idx="80">
                  <c:v>335</c:v>
                </c:pt>
                <c:pt idx="81">
                  <c:v>334</c:v>
                </c:pt>
                <c:pt idx="82">
                  <c:v>332</c:v>
                </c:pt>
                <c:pt idx="83">
                  <c:v>332</c:v>
                </c:pt>
                <c:pt idx="84">
                  <c:v>330</c:v>
                </c:pt>
                <c:pt idx="85">
                  <c:v>329</c:v>
                </c:pt>
                <c:pt idx="86">
                  <c:v>329</c:v>
                </c:pt>
                <c:pt idx="87">
                  <c:v>326</c:v>
                </c:pt>
                <c:pt idx="88">
                  <c:v>317</c:v>
                </c:pt>
                <c:pt idx="89">
                  <c:v>316</c:v>
                </c:pt>
                <c:pt idx="90">
                  <c:v>315</c:v>
                </c:pt>
                <c:pt idx="91">
                  <c:v>315</c:v>
                </c:pt>
                <c:pt idx="92">
                  <c:v>313</c:v>
                </c:pt>
                <c:pt idx="93">
                  <c:v>313</c:v>
                </c:pt>
                <c:pt idx="94">
                  <c:v>312</c:v>
                </c:pt>
                <c:pt idx="95">
                  <c:v>306</c:v>
                </c:pt>
                <c:pt idx="96">
                  <c:v>302</c:v>
                </c:pt>
                <c:pt idx="97">
                  <c:v>300</c:v>
                </c:pt>
                <c:pt idx="98">
                  <c:v>299</c:v>
                </c:pt>
                <c:pt idx="99">
                  <c:v>295</c:v>
                </c:pt>
                <c:pt idx="100">
                  <c:v>293</c:v>
                </c:pt>
                <c:pt idx="101">
                  <c:v>287</c:v>
                </c:pt>
                <c:pt idx="102">
                  <c:v>286</c:v>
                </c:pt>
                <c:pt idx="103">
                  <c:v>285</c:v>
                </c:pt>
                <c:pt idx="104">
                  <c:v>282</c:v>
                </c:pt>
                <c:pt idx="105">
                  <c:v>282</c:v>
                </c:pt>
                <c:pt idx="106">
                  <c:v>281</c:v>
                </c:pt>
                <c:pt idx="107">
                  <c:v>280</c:v>
                </c:pt>
                <c:pt idx="108">
                  <c:v>277</c:v>
                </c:pt>
                <c:pt idx="109">
                  <c:v>274</c:v>
                </c:pt>
                <c:pt idx="110">
                  <c:v>274</c:v>
                </c:pt>
                <c:pt idx="111">
                  <c:v>273</c:v>
                </c:pt>
                <c:pt idx="112">
                  <c:v>273</c:v>
                </c:pt>
                <c:pt idx="113">
                  <c:v>272</c:v>
                </c:pt>
                <c:pt idx="114">
                  <c:v>268</c:v>
                </c:pt>
                <c:pt idx="115">
                  <c:v>266</c:v>
                </c:pt>
                <c:pt idx="116">
                  <c:v>264</c:v>
                </c:pt>
                <c:pt idx="117">
                  <c:v>263</c:v>
                </c:pt>
                <c:pt idx="118">
                  <c:v>263</c:v>
                </c:pt>
                <c:pt idx="119">
                  <c:v>262</c:v>
                </c:pt>
                <c:pt idx="120">
                  <c:v>260</c:v>
                </c:pt>
                <c:pt idx="121">
                  <c:v>260</c:v>
                </c:pt>
                <c:pt idx="122">
                  <c:v>257</c:v>
                </c:pt>
                <c:pt idx="123">
                  <c:v>255</c:v>
                </c:pt>
                <c:pt idx="124">
                  <c:v>253</c:v>
                </c:pt>
                <c:pt idx="125">
                  <c:v>253</c:v>
                </c:pt>
                <c:pt idx="126">
                  <c:v>251</c:v>
                </c:pt>
                <c:pt idx="127">
                  <c:v>249</c:v>
                </c:pt>
                <c:pt idx="128">
                  <c:v>248</c:v>
                </c:pt>
                <c:pt idx="129">
                  <c:v>247</c:v>
                </c:pt>
                <c:pt idx="130">
                  <c:v>247</c:v>
                </c:pt>
                <c:pt idx="131">
                  <c:v>245</c:v>
                </c:pt>
                <c:pt idx="132">
                  <c:v>245</c:v>
                </c:pt>
                <c:pt idx="133">
                  <c:v>245</c:v>
                </c:pt>
                <c:pt idx="134">
                  <c:v>243</c:v>
                </c:pt>
                <c:pt idx="135">
                  <c:v>241</c:v>
                </c:pt>
                <c:pt idx="136">
                  <c:v>239</c:v>
                </c:pt>
                <c:pt idx="137">
                  <c:v>233</c:v>
                </c:pt>
                <c:pt idx="138">
                  <c:v>231</c:v>
                </c:pt>
                <c:pt idx="139">
                  <c:v>229</c:v>
                </c:pt>
                <c:pt idx="140">
                  <c:v>225</c:v>
                </c:pt>
                <c:pt idx="141">
                  <c:v>225</c:v>
                </c:pt>
                <c:pt idx="142">
                  <c:v>224</c:v>
                </c:pt>
                <c:pt idx="143">
                  <c:v>224</c:v>
                </c:pt>
                <c:pt idx="144">
                  <c:v>221</c:v>
                </c:pt>
                <c:pt idx="145">
                  <c:v>215</c:v>
                </c:pt>
                <c:pt idx="146">
                  <c:v>215</c:v>
                </c:pt>
                <c:pt idx="147">
                  <c:v>214</c:v>
                </c:pt>
                <c:pt idx="148">
                  <c:v>213</c:v>
                </c:pt>
                <c:pt idx="149">
                  <c:v>210</c:v>
                </c:pt>
                <c:pt idx="150">
                  <c:v>205</c:v>
                </c:pt>
                <c:pt idx="151">
                  <c:v>204</c:v>
                </c:pt>
                <c:pt idx="152">
                  <c:v>200</c:v>
                </c:pt>
                <c:pt idx="153">
                  <c:v>199</c:v>
                </c:pt>
                <c:pt idx="154">
                  <c:v>198</c:v>
                </c:pt>
                <c:pt idx="155">
                  <c:v>197</c:v>
                </c:pt>
                <c:pt idx="156">
                  <c:v>196</c:v>
                </c:pt>
                <c:pt idx="157">
                  <c:v>196</c:v>
                </c:pt>
                <c:pt idx="158">
                  <c:v>196</c:v>
                </c:pt>
                <c:pt idx="159">
                  <c:v>194</c:v>
                </c:pt>
                <c:pt idx="160">
                  <c:v>194</c:v>
                </c:pt>
                <c:pt idx="161">
                  <c:v>193</c:v>
                </c:pt>
                <c:pt idx="162">
                  <c:v>192</c:v>
                </c:pt>
                <c:pt idx="163">
                  <c:v>190</c:v>
                </c:pt>
                <c:pt idx="164">
                  <c:v>187</c:v>
                </c:pt>
                <c:pt idx="165">
                  <c:v>187</c:v>
                </c:pt>
                <c:pt idx="166">
                  <c:v>182</c:v>
                </c:pt>
                <c:pt idx="167">
                  <c:v>181</c:v>
                </c:pt>
                <c:pt idx="168">
                  <c:v>176</c:v>
                </c:pt>
                <c:pt idx="169">
                  <c:v>176</c:v>
                </c:pt>
                <c:pt idx="170">
                  <c:v>174</c:v>
                </c:pt>
                <c:pt idx="171">
                  <c:v>174</c:v>
                </c:pt>
                <c:pt idx="172">
                  <c:v>171</c:v>
                </c:pt>
                <c:pt idx="173">
                  <c:v>168</c:v>
                </c:pt>
                <c:pt idx="174">
                  <c:v>165</c:v>
                </c:pt>
                <c:pt idx="175">
                  <c:v>163</c:v>
                </c:pt>
                <c:pt idx="176">
                  <c:v>163</c:v>
                </c:pt>
                <c:pt idx="177">
                  <c:v>161</c:v>
                </c:pt>
                <c:pt idx="178">
                  <c:v>159</c:v>
                </c:pt>
                <c:pt idx="179">
                  <c:v>158</c:v>
                </c:pt>
                <c:pt idx="180">
                  <c:v>156</c:v>
                </c:pt>
                <c:pt idx="181">
                  <c:v>155</c:v>
                </c:pt>
                <c:pt idx="182">
                  <c:v>153</c:v>
                </c:pt>
                <c:pt idx="183">
                  <c:v>153</c:v>
                </c:pt>
                <c:pt idx="184">
                  <c:v>153</c:v>
                </c:pt>
                <c:pt idx="185">
                  <c:v>152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146</c:v>
                </c:pt>
                <c:pt idx="190">
                  <c:v>145</c:v>
                </c:pt>
                <c:pt idx="191">
                  <c:v>141</c:v>
                </c:pt>
                <c:pt idx="192">
                  <c:v>140</c:v>
                </c:pt>
                <c:pt idx="193">
                  <c:v>140</c:v>
                </c:pt>
                <c:pt idx="194">
                  <c:v>139</c:v>
                </c:pt>
                <c:pt idx="195">
                  <c:v>139</c:v>
                </c:pt>
                <c:pt idx="196">
                  <c:v>138</c:v>
                </c:pt>
                <c:pt idx="197">
                  <c:v>138</c:v>
                </c:pt>
                <c:pt idx="198">
                  <c:v>138</c:v>
                </c:pt>
                <c:pt idx="199">
                  <c:v>138</c:v>
                </c:pt>
                <c:pt idx="200">
                  <c:v>136</c:v>
                </c:pt>
                <c:pt idx="201">
                  <c:v>133</c:v>
                </c:pt>
                <c:pt idx="202">
                  <c:v>131</c:v>
                </c:pt>
                <c:pt idx="203">
                  <c:v>130</c:v>
                </c:pt>
                <c:pt idx="204">
                  <c:v>128</c:v>
                </c:pt>
                <c:pt idx="205">
                  <c:v>128</c:v>
                </c:pt>
                <c:pt idx="206">
                  <c:v>125</c:v>
                </c:pt>
                <c:pt idx="207">
                  <c:v>124</c:v>
                </c:pt>
                <c:pt idx="208">
                  <c:v>124</c:v>
                </c:pt>
                <c:pt idx="209">
                  <c:v>121</c:v>
                </c:pt>
                <c:pt idx="210">
                  <c:v>121</c:v>
                </c:pt>
                <c:pt idx="211">
                  <c:v>119</c:v>
                </c:pt>
                <c:pt idx="212">
                  <c:v>118</c:v>
                </c:pt>
                <c:pt idx="213">
                  <c:v>118</c:v>
                </c:pt>
                <c:pt idx="214">
                  <c:v>118</c:v>
                </c:pt>
                <c:pt idx="215">
                  <c:v>117</c:v>
                </c:pt>
                <c:pt idx="216">
                  <c:v>117</c:v>
                </c:pt>
                <c:pt idx="217">
                  <c:v>114</c:v>
                </c:pt>
                <c:pt idx="218">
                  <c:v>113</c:v>
                </c:pt>
                <c:pt idx="219">
                  <c:v>113</c:v>
                </c:pt>
                <c:pt idx="220">
                  <c:v>110</c:v>
                </c:pt>
                <c:pt idx="221">
                  <c:v>109</c:v>
                </c:pt>
                <c:pt idx="222">
                  <c:v>106</c:v>
                </c:pt>
                <c:pt idx="223">
                  <c:v>104</c:v>
                </c:pt>
                <c:pt idx="224">
                  <c:v>102</c:v>
                </c:pt>
                <c:pt idx="225">
                  <c:v>99</c:v>
                </c:pt>
                <c:pt idx="226">
                  <c:v>98</c:v>
                </c:pt>
                <c:pt idx="227">
                  <c:v>96</c:v>
                </c:pt>
                <c:pt idx="228">
                  <c:v>95</c:v>
                </c:pt>
                <c:pt idx="229">
                  <c:v>94</c:v>
                </c:pt>
                <c:pt idx="230">
                  <c:v>93</c:v>
                </c:pt>
                <c:pt idx="231">
                  <c:v>93</c:v>
                </c:pt>
                <c:pt idx="232">
                  <c:v>91</c:v>
                </c:pt>
                <c:pt idx="233">
                  <c:v>88</c:v>
                </c:pt>
                <c:pt idx="234">
                  <c:v>84</c:v>
                </c:pt>
                <c:pt idx="235">
                  <c:v>83</c:v>
                </c:pt>
                <c:pt idx="236">
                  <c:v>83</c:v>
                </c:pt>
                <c:pt idx="237">
                  <c:v>78</c:v>
                </c:pt>
                <c:pt idx="238">
                  <c:v>78</c:v>
                </c:pt>
                <c:pt idx="239">
                  <c:v>78</c:v>
                </c:pt>
                <c:pt idx="240">
                  <c:v>78</c:v>
                </c:pt>
                <c:pt idx="241">
                  <c:v>76</c:v>
                </c:pt>
                <c:pt idx="242">
                  <c:v>75</c:v>
                </c:pt>
                <c:pt idx="243">
                  <c:v>75</c:v>
                </c:pt>
                <c:pt idx="244">
                  <c:v>72</c:v>
                </c:pt>
                <c:pt idx="245">
                  <c:v>72</c:v>
                </c:pt>
                <c:pt idx="246">
                  <c:v>71</c:v>
                </c:pt>
                <c:pt idx="247">
                  <c:v>69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65</c:v>
                </c:pt>
                <c:pt idx="253">
                  <c:v>65</c:v>
                </c:pt>
                <c:pt idx="254">
                  <c:v>64</c:v>
                </c:pt>
                <c:pt idx="255">
                  <c:v>63</c:v>
                </c:pt>
                <c:pt idx="256">
                  <c:v>62</c:v>
                </c:pt>
                <c:pt idx="257">
                  <c:v>57</c:v>
                </c:pt>
                <c:pt idx="258">
                  <c:v>55</c:v>
                </c:pt>
                <c:pt idx="259">
                  <c:v>54</c:v>
                </c:pt>
                <c:pt idx="260">
                  <c:v>53</c:v>
                </c:pt>
                <c:pt idx="261">
                  <c:v>53</c:v>
                </c:pt>
                <c:pt idx="262">
                  <c:v>52</c:v>
                </c:pt>
                <c:pt idx="263">
                  <c:v>47</c:v>
                </c:pt>
                <c:pt idx="264">
                  <c:v>46</c:v>
                </c:pt>
                <c:pt idx="265">
                  <c:v>44</c:v>
                </c:pt>
                <c:pt idx="266">
                  <c:v>42</c:v>
                </c:pt>
                <c:pt idx="267">
                  <c:v>38</c:v>
                </c:pt>
                <c:pt idx="268">
                  <c:v>30</c:v>
                </c:pt>
                <c:pt idx="269">
                  <c:v>30</c:v>
                </c:pt>
                <c:pt idx="270">
                  <c:v>29</c:v>
                </c:pt>
                <c:pt idx="271">
                  <c:v>25</c:v>
                </c:pt>
                <c:pt idx="272">
                  <c:v>22</c:v>
                </c:pt>
                <c:pt idx="273">
                  <c:v>20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0-463F-8D80-8C96A8584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471567"/>
        <c:axId val="1106467823"/>
      </c:barChart>
      <c:catAx>
        <c:axId val="11064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6467823"/>
        <c:crosses val="autoZero"/>
        <c:auto val="1"/>
        <c:lblAlgn val="ctr"/>
        <c:lblOffset val="100"/>
        <c:noMultiLvlLbl val="0"/>
      </c:catAx>
      <c:valAx>
        <c:axId val="11064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64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254934</xdr:colOff>
      <xdr:row>11</xdr:row>
      <xdr:rowOff>77040</xdr:rowOff>
    </xdr:from>
    <xdr:to>
      <xdr:col>19</xdr:col>
      <xdr:colOff>426384</xdr:colOff>
      <xdr:row>25</xdr:row>
      <xdr:rowOff>153240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1A9E6-36FA-4F31-BF99-858DEFB69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1057275</xdr:colOff>
      <xdr:row>15</xdr:row>
      <xdr:rowOff>147637</xdr:rowOff>
    </xdr:from>
    <xdr:to>
      <xdr:col>7</xdr:col>
      <xdr:colOff>104775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A44DC-EF12-4F4B-9077-34CBDCEF9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6.566132870372" createdVersion="7" refreshedVersion="7" minRefreshableVersion="3" recordCount="725" xr:uid="{BBAA3079-2C34-44F4-AE1E-8EEC497EB279}">
  <cacheSource type="worksheet">
    <worksheetSource name="ad_data"/>
  </cacheSource>
  <cacheFields count="15">
    <cacheField name="date" numFmtId="165">
      <sharedItems containsSemiMixedTypes="0" containsNonDate="0" containsDate="1" containsString="0" minDate="2024-01-09T00:00:00" maxDate="2024-12-10T00:00:00" count="41">
        <d v="2024-09-17T00:00:00"/>
        <d v="2024-09-30T00:00:00"/>
        <d v="2024-09-29T00:00:00"/>
        <d v="2024-09-27T00:00:00"/>
        <d v="2024-07-09T00:00:00"/>
        <d v="2024-09-23T00:00:00"/>
        <d v="2024-09-24T00:00:00"/>
        <d v="2024-09-06T00:00:00"/>
        <d v="2024-09-15T00:00:00"/>
        <d v="2024-09-25T00:00:00"/>
        <d v="2024-01-09T00:00:00"/>
        <d v="2024-09-04T00:00:00"/>
        <d v="2024-09-26T00:00:00"/>
        <d v="2024-09-19T00:00:00"/>
        <d v="2024-09-11T00:00:00"/>
        <d v="2024-09-21T00:00:00"/>
        <d v="2024-09-20T00:00:00"/>
        <d v="2024-03-09T00:00:00"/>
        <d v="2024-09-09T00:00:00"/>
        <d v="2024-09-03T00:00:00"/>
        <d v="2024-09-05T00:00:00"/>
        <d v="2024-09-28T00:00:00"/>
        <d v="2024-09-14T00:00:00"/>
        <d v="2024-09-22T00:00:00"/>
        <d v="2024-09-02T00:00:00"/>
        <d v="2024-09-13T00:00:00"/>
        <d v="2024-09-12T00:00:00"/>
        <d v="2024-11-09T00:00:00"/>
        <d v="2024-09-16T00:00:00"/>
        <d v="2024-04-09T00:00:00"/>
        <d v="2024-08-09T00:00:00"/>
        <d v="2024-09-18T00:00:00"/>
        <d v="2024-09-01T00:00:00"/>
        <d v="2024-09-08T00:00:00"/>
        <d v="2024-09-10T00:00:00"/>
        <d v="2024-05-09T00:00:00"/>
        <d v="2024-06-09T00:00:00"/>
        <d v="2024-09-07T00:00:00"/>
        <d v="2024-02-09T00:00:00"/>
        <d v="2024-12-09T00:00:00"/>
        <d v="2024-10-09T00:00:00"/>
      </sharedItems>
      <fieldGroup base="0">
        <rangePr groupBy="days" startDate="2024-01-09T00:00:00" endDate="2024-12-10T00:00:00"/>
        <groupItems count="368">
          <s v="&lt;09/0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12/2024"/>
        </groupItems>
      </fieldGroup>
    </cacheField>
    <cacheField name="campaign_id" numFmtId="0">
      <sharedItems count="278">
        <s v="CAMP242"/>
        <s v="CAMP245"/>
        <s v="CAMP094"/>
        <s v="CAMP265"/>
        <s v="CAMP055"/>
        <s v="CAMP272"/>
        <s v="CAMP177"/>
        <s v="CAMP026"/>
        <s v="CAMP291"/>
        <s v="CAMP207"/>
        <s v="CAMP051"/>
        <s v="CAMP250"/>
        <s v="CAMP011"/>
        <s v="CAMP247"/>
        <s v="CAMP295"/>
        <s v="CAMP219"/>
        <s v="CAMP289"/>
        <s v="CAMP099"/>
        <s v="CAMP188"/>
        <s v="CAMP038"/>
        <s v="CAMP054"/>
        <s v="CAMP260"/>
        <s v="CAMP033"/>
        <s v="CAMP263"/>
        <s v="CAMP128"/>
        <s v="CAMP075"/>
        <s v="CAMP092"/>
        <s v="CAMP136"/>
        <s v="CAMP189"/>
        <s v="CAMP030"/>
        <s v="CAMP140"/>
        <s v="CAMP280"/>
        <s v="CAMP227"/>
        <s v="CAMP091"/>
        <s v="CAMP024"/>
        <s v="CAMP049"/>
        <s v="CAMP171"/>
        <s v="CAMP172"/>
        <s v="CAMP300"/>
        <s v="CAMP141"/>
        <s v="CAMP266"/>
        <s v="CAMP220"/>
        <s v="CAMP134"/>
        <s v="CAMP120"/>
        <s v="CAMP021"/>
        <s v="CAMP296"/>
        <s v="CAMP205"/>
        <s v="CAMP028"/>
        <s v="CAMP090"/>
        <s v="CAMP005"/>
        <s v="CAMP166"/>
        <s v="CAMP206"/>
        <s v="CAMP211"/>
        <s v="CAMP214"/>
        <s v="CAMP117"/>
        <s v="CAMP283"/>
        <s v="CAMP056"/>
        <s v="CAMP191"/>
        <s v="CAMP286"/>
        <s v="CAMP251"/>
        <s v="CAMP050"/>
        <s v="CAMP224"/>
        <s v="CAMP215"/>
        <s v="CAMP210"/>
        <s v="CAMP154"/>
        <s v="CAMP145"/>
        <s v="CAMP158"/>
        <s v="CAMP186"/>
        <s v="CAMP233"/>
        <s v="CAMP208"/>
        <s v="CAMP146"/>
        <s v="CAMP248"/>
        <s v="CAMP181"/>
        <s v="CAMP002"/>
        <s v="CAMP190"/>
        <s v="CAMP192"/>
        <s v="CAMP200"/>
        <s v="CAMP184"/>
        <s v="CAMP255"/>
        <s v="CAMP269"/>
        <s v="CAMP241"/>
        <s v="CAMP167"/>
        <s v="CAMP138"/>
        <s v="CAMP076"/>
        <s v="CAMP232"/>
        <s v="CAMP168"/>
        <s v="CAMP115"/>
        <s v="CAMP294"/>
        <s v="CAMP179"/>
        <s v="CAMP116"/>
        <s v="CAMP009"/>
        <s v="CAMP152"/>
        <s v="CAMP036"/>
        <s v="CAMP126"/>
        <s v="CAMP234"/>
        <s v="CAMP195"/>
        <s v="CAMP111"/>
        <s v="CAMP259"/>
        <s v="CAMP264"/>
        <s v="CAMP124"/>
        <s v="CAMP243"/>
        <s v="CAMP044"/>
        <s v="CAMP199"/>
        <s v="CAMP173"/>
        <s v="CAMP137"/>
        <s v="CAMP034"/>
        <s v="CAMP042"/>
        <s v="CAMP095"/>
        <s v="CAMP014"/>
        <s v="CAMP129"/>
        <s v="CAMP267"/>
        <s v="CAMP043"/>
        <s v="CAMP003"/>
        <s v="CAMP087"/>
        <s v="CAMP106"/>
        <s v="CAMP194"/>
        <s v="CAMP252"/>
        <s v="CAMP197"/>
        <s v="CAMP276"/>
        <s v="CAMP155"/>
        <s v="CAMP253"/>
        <s v="CAMP143"/>
        <s v="CAMP001"/>
        <s v="CAMP065"/>
        <s v="CAMP165"/>
        <s v="CAMP108"/>
        <s v="CAMP148"/>
        <s v="CAMP213"/>
        <s v="CAMP012"/>
        <s v="CAMP053"/>
        <s v="CAMP047"/>
        <s v="CAMP293"/>
        <s v="CAMP288"/>
        <s v="CAMP217"/>
        <s v="CAMP077"/>
        <s v="CAMP198"/>
        <s v="CAMP125"/>
        <s v="CAMP187"/>
        <s v="CAMP231"/>
        <s v="CAMP175"/>
        <s v="CAMP037"/>
        <s v="CAMP105"/>
        <s v="CAMP256"/>
        <s v="CAMP074"/>
        <s v="CAMP157"/>
        <s v="CAMP236"/>
        <s v="CAMP061"/>
        <s v="CAMP161"/>
        <s v="CAMP102"/>
        <s v="CAMP277"/>
        <s v="CAMP078"/>
        <s v="CAMP170"/>
        <s v="CAMP249"/>
        <s v="CAMP058"/>
        <s v="CAMP290"/>
        <s v="CAMP048"/>
        <s v="CAMP103"/>
        <s v="CAMP079"/>
        <s v="CAMP052"/>
        <s v="CAMP240"/>
        <s v="CAMP268"/>
        <s v="CAMP238"/>
        <s v="CAMP004"/>
        <s v="CAMP023"/>
        <s v="CAMP169"/>
        <s v="CAMP100"/>
        <s v="CAMP045"/>
        <s v="CAMP228"/>
        <s v="CAMP071"/>
        <s v="CAMP225"/>
        <s v="CAMP029"/>
        <s v="CAMP057"/>
        <s v="CAMP223"/>
        <s v="CAMP271"/>
        <s v="CAMP121"/>
        <s v="CAMP114"/>
        <s v="CAMP082"/>
        <s v="CAMP109"/>
        <s v="CAMP174"/>
        <s v="CAMP132"/>
        <s v="CAMP180"/>
        <s v="CAMP261"/>
        <s v="CAMP193"/>
        <s v="CAMP258"/>
        <s v="CAMP041"/>
        <s v="CAMP088"/>
        <s v="CAMP119"/>
        <s v="CAMP089"/>
        <s v="CAMP031"/>
        <s v="CAMP018"/>
        <s v="CAMP040"/>
        <s v="CAMP063"/>
        <s v="CAMP130"/>
        <s v="CAMP060"/>
        <s v="CAMP022"/>
        <s v="CAMP156"/>
        <s v="CAMP070"/>
        <s v="CAMP027"/>
        <s v="CAMP093"/>
        <s v="CAMP118"/>
        <s v="CAMP039"/>
        <s v="CAMP059"/>
        <s v="CAMP107"/>
        <s v="CAMP204"/>
        <s v="CAMP244"/>
        <s v="CAMP147"/>
        <s v="CAMP010"/>
        <s v="CAMP257"/>
        <s v="CAMP229"/>
        <s v="CAMP035"/>
        <s v="CAMP097"/>
        <s v="CAMP098"/>
        <s v="CAMP299"/>
        <s v="CAMP081"/>
        <s v="CAMP221"/>
        <s v="CAMP178"/>
        <s v="CAMP159"/>
        <s v="CAMP151"/>
        <s v="CAMP285"/>
        <s v="CAMP085"/>
        <s v="CAMP209"/>
        <s v="CAMP104"/>
        <s v="CAMP150"/>
        <s v="CAMP278"/>
        <s v="CAMP068"/>
        <s v="CAMP202"/>
        <s v="CAMP149"/>
        <s v="CAMP080"/>
        <s v="CAMP203"/>
        <s v="CAMP153"/>
        <s v="CAMP163"/>
        <s v="CAMP218"/>
        <s v="CAMP067"/>
        <s v="CAMP226"/>
        <s v="CAMP164"/>
        <s v="CAMP254"/>
        <s v="CAMP066"/>
        <s v="CAMP083"/>
        <s v="CAMP096"/>
        <s v="CAMP298"/>
        <s v="CAMP284"/>
        <s v="CAMP135"/>
        <s v="CAMP016"/>
        <s v="CAMP282"/>
        <s v="CAMP101"/>
        <s v="CAMP127"/>
        <s v="CAMP279"/>
        <s v="CAMP160"/>
        <s v="CAMP196"/>
        <s v="CAMP064"/>
        <s v="CAMP262"/>
        <s v="CAMP292"/>
        <s v="CAMP062"/>
        <s v="CAMP230"/>
        <s v="CAMP123"/>
        <s v="CAMP235"/>
        <s v="CAMP212"/>
        <s v="CAMP032"/>
        <s v="CAMP274"/>
        <s v="CAMP072"/>
        <s v="CAMP008"/>
        <s v="CAMP176"/>
        <s v="CAMP275"/>
        <s v="CAMP182"/>
        <s v="CAMP017"/>
        <s v="CAMP110"/>
        <s v="CAMP015"/>
        <s v="CAMP142"/>
        <s v="CAMP297"/>
        <s v="CAMP020"/>
        <s v="CAMP246"/>
        <s v="CAMP239"/>
        <s v="CAMP025"/>
        <s v="CAMP201"/>
        <s v="CAMP131"/>
        <s v="CAMP122"/>
        <s v="CAMP113"/>
        <s v="CAMP133"/>
      </sharedItems>
    </cacheField>
    <cacheField name="platform" numFmtId="0">
      <sharedItems count="3">
        <s v="Google"/>
        <s v="Meta"/>
        <s v="Linkedin"/>
      </sharedItems>
    </cacheField>
    <cacheField name="impressions" numFmtId="1">
      <sharedItems containsSemiMixedTypes="0" containsString="0" containsNumber="1" containsInteger="1" minValue="1890" maxValue="21778"/>
    </cacheField>
    <cacheField name="clicks" numFmtId="1">
      <sharedItems containsSemiMixedTypes="0" containsString="0" containsNumber="1" containsInteger="1" minValue="0" maxValue="650"/>
    </cacheField>
    <cacheField name="conversions" numFmtId="1">
      <sharedItems containsSemiMixedTypes="0" containsString="0" containsNumber="1" containsInteger="1" minValue="0" maxValue="238"/>
    </cacheField>
    <cacheField name="spend_usd" numFmtId="44">
      <sharedItems containsSemiMixedTypes="0" containsString="0" containsNumber="1" containsInteger="1" minValue="10" maxValue="458" count="228">
        <n v="141"/>
        <n v="458"/>
        <n v="70"/>
        <n v="139"/>
        <n v="163"/>
        <n v="111"/>
        <n v="231"/>
        <n v="363"/>
        <n v="112"/>
        <n v="192"/>
        <n v="50"/>
        <n v="115"/>
        <n v="183"/>
        <n v="174"/>
        <n v="229"/>
        <n v="242"/>
        <n v="371"/>
        <n v="100"/>
        <n v="175"/>
        <n v="234"/>
        <n v="135"/>
        <n v="258"/>
        <n v="78"/>
        <n v="199"/>
        <n v="414"/>
        <n v="219"/>
        <n v="84"/>
        <n v="145"/>
        <n v="335"/>
        <n v="276"/>
        <n v="150"/>
        <n v="264"/>
        <n v="215"/>
        <n v="128"/>
        <n v="146"/>
        <n v="421"/>
        <n v="77"/>
        <n v="40"/>
        <n v="147"/>
        <n v="109"/>
        <n v="134"/>
        <n v="153"/>
        <n v="123"/>
        <n v="305"/>
        <n v="168"/>
        <n v="120"/>
        <n v="214"/>
        <n v="177"/>
        <n v="171"/>
        <n v="230"/>
        <n v="217"/>
        <n v="148"/>
        <n v="114"/>
        <n v="58"/>
        <n v="207"/>
        <n v="412"/>
        <n v="81"/>
        <n v="336"/>
        <n v="105"/>
        <n v="154"/>
        <n v="85"/>
        <n v="98"/>
        <n v="48"/>
        <n v="59"/>
        <n v="96"/>
        <n v="224"/>
        <n v="95"/>
        <n v="10"/>
        <n v="182"/>
        <n v="151"/>
        <n v="113"/>
        <n v="69"/>
        <n v="205"/>
        <n v="79"/>
        <n v="71"/>
        <n v="157"/>
        <n v="117"/>
        <n v="162"/>
        <n v="91"/>
        <n v="57"/>
        <n v="66"/>
        <n v="203"/>
        <n v="237"/>
        <n v="122"/>
        <n v="83"/>
        <n v="106"/>
        <n v="121"/>
        <n v="68"/>
        <n v="193"/>
        <n v="248"/>
        <n v="127"/>
        <n v="255"/>
        <n v="374"/>
        <n v="284"/>
        <n v="262"/>
        <n v="338"/>
        <n v="61"/>
        <n v="60"/>
        <n v="73"/>
        <n v="23"/>
        <n v="104"/>
        <n v="130"/>
        <n v="204"/>
        <n v="131"/>
        <n v="211"/>
        <n v="206"/>
        <n v="118"/>
        <n v="197"/>
        <n v="252"/>
        <n v="256"/>
        <n v="97"/>
        <n v="47"/>
        <n v="76"/>
        <n v="125"/>
        <n v="152"/>
        <n v="333"/>
        <n v="116"/>
        <n v="124"/>
        <n v="225"/>
        <n v="155"/>
        <n v="160"/>
        <n v="29"/>
        <n v="64"/>
        <n v="187"/>
        <n v="165"/>
        <n v="108"/>
        <n v="87"/>
        <n v="94"/>
        <n v="92"/>
        <n v="89"/>
        <n v="202"/>
        <n v="62"/>
        <n v="41"/>
        <n v="24"/>
        <n v="88"/>
        <n v="53"/>
        <n v="65"/>
        <n v="36"/>
        <n v="80"/>
        <n v="166"/>
        <n v="63"/>
        <n v="386"/>
        <n v="161"/>
        <n v="67"/>
        <n v="181"/>
        <n v="82"/>
        <n v="75"/>
        <n v="173"/>
        <n v="102"/>
        <n v="198"/>
        <n v="72"/>
        <n v="42"/>
        <n v="164"/>
        <n v="201"/>
        <n v="43"/>
        <n v="25"/>
        <n v="176"/>
        <n v="22"/>
        <n v="324"/>
        <n v="136"/>
        <n v="55"/>
        <n v="143"/>
        <n v="35"/>
        <n v="74"/>
        <n v="46"/>
        <n v="107"/>
        <n v="49"/>
        <n v="133"/>
        <n v="86"/>
        <n v="110"/>
        <n v="17"/>
        <n v="34"/>
        <n v="137"/>
        <n v="156"/>
        <n v="189"/>
        <n v="99"/>
        <n v="93"/>
        <n v="132"/>
        <n v="194"/>
        <n v="15"/>
        <n v="21"/>
        <n v="16"/>
        <n v="159"/>
        <n v="37"/>
        <n v="138"/>
        <n v="44"/>
        <n v="51"/>
        <n v="158"/>
        <n v="39"/>
        <n v="30"/>
        <n v="54"/>
        <n v="56"/>
        <n v="38"/>
        <n v="33"/>
        <n v="52"/>
        <n v="103"/>
        <n v="14"/>
        <n v="26"/>
        <n v="28"/>
        <n v="31"/>
        <n v="19"/>
        <n v="178"/>
        <n v="249"/>
        <n v="208"/>
        <n v="216"/>
        <n v="27"/>
        <n v="275"/>
        <n v="245"/>
        <n v="20"/>
        <n v="170"/>
        <n v="101"/>
        <n v="11"/>
        <n v="329"/>
        <n v="13"/>
        <n v="18"/>
        <n v="172"/>
        <n v="12"/>
        <n v="144"/>
        <n v="119"/>
        <n v="45"/>
        <n v="32"/>
        <n v="185"/>
        <n v="347"/>
        <n v="319"/>
        <n v="266"/>
        <n v="179"/>
        <n v="169"/>
        <n v="167"/>
      </sharedItems>
    </cacheField>
    <cacheField name="revenue_usd" numFmtId="44">
      <sharedItems containsSemiMixedTypes="0" containsString="0" containsNumber="1" containsInteger="1" minValue="20" maxValue="5222"/>
    </cacheField>
    <cacheField name="ctr" numFmtId="10">
      <sharedItems containsSemiMixedTypes="0" containsString="0" containsNumber="1" minValue="0" maxValue="5.2388451443569552E-2"/>
    </cacheField>
    <cacheField name="cvr(imp)" numFmtId="10">
      <sharedItems containsSemiMixedTypes="0" containsString="0" containsNumber="1" minValue="0" maxValue="1.994750656167979E-2"/>
    </cacheField>
    <cacheField name="cvr(click)" numFmtId="10">
      <sharedItems containsSemiMixedTypes="0" containsString="0" containsNumber="1" minValue="0" maxValue="0.46484375"/>
    </cacheField>
    <cacheField name="cpc" numFmtId="2">
      <sharedItems containsSemiMixedTypes="0" containsString="0" containsNumber="1" minValue="0" maxValue="1.6666666666666667"/>
    </cacheField>
    <cacheField name="cpa" numFmtId="2">
      <sharedItems containsSemiMixedTypes="0" containsString="0" containsNumber="1" minValue="0" maxValue="50.833333333333336"/>
    </cacheField>
    <cacheField name="roas" numFmtId="2">
      <sharedItems containsSemiMixedTypes="0" containsString="0" containsNumber="1" minValue="5.7636887608069162E-2" maxValue="155.19999999999999"/>
    </cacheField>
    <cacheField name="roi" numFmtId="10">
      <sharedItems containsSemiMixedTypes="0" containsString="0" containsNumber="1" minValue="-0.94236311239193082" maxValue="154.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5">
  <r>
    <x v="0"/>
    <x v="0"/>
    <x v="0"/>
    <n v="14087"/>
    <n v="512"/>
    <n v="238"/>
    <x v="0"/>
    <n v="5222"/>
    <n v="3.6345566834670266E-2"/>
    <n v="1.6895009583303755E-2"/>
    <n v="0.46484375"/>
    <n v="0.275390625"/>
    <n v="21.941176470588236"/>
    <n v="37.035460992907801"/>
    <n v="36.035460992907801"/>
  </r>
  <r>
    <x v="1"/>
    <x v="1"/>
    <x v="1"/>
    <n v="16018"/>
    <n v="650"/>
    <n v="176"/>
    <x v="1"/>
    <n v="4354"/>
    <n v="4.0579348233237611E-2"/>
    <n v="1.0987638906230491E-2"/>
    <n v="0.27076923076923076"/>
    <n v="0.70461538461538464"/>
    <n v="24.738636363636363"/>
    <n v="9.5065502183406121"/>
    <n v="8.5065502183406121"/>
  </r>
  <r>
    <x v="2"/>
    <x v="2"/>
    <x v="0"/>
    <n v="13205"/>
    <n v="343"/>
    <n v="130"/>
    <x v="2"/>
    <n v="3910"/>
    <n v="2.597500946611132E-2"/>
    <n v="9.8447557743279058E-3"/>
    <n v="0.37900874635568516"/>
    <n v="0.20408163265306123"/>
    <n v="30.076923076923077"/>
    <n v="55.857142857142854"/>
    <n v="54.857142857142854"/>
  </r>
  <r>
    <x v="3"/>
    <x v="3"/>
    <x v="2"/>
    <n v="16374"/>
    <n v="545"/>
    <n v="186"/>
    <x v="3"/>
    <n v="3826"/>
    <n v="3.3284475387809945E-2"/>
    <n v="1.1359472334188348E-2"/>
    <n v="0.34128440366972479"/>
    <n v="0.25504587155963304"/>
    <n v="20.56989247311828"/>
    <n v="27.525179856115109"/>
    <n v="26.525179856115109"/>
  </r>
  <r>
    <x v="4"/>
    <x v="4"/>
    <x v="0"/>
    <n v="13692"/>
    <n v="504"/>
    <n v="103"/>
    <x v="4"/>
    <n v="3697"/>
    <n v="3.6809815950920248E-2"/>
    <n v="7.5226409582237804E-3"/>
    <n v="0.20436507936507936"/>
    <n v="0.32341269841269843"/>
    <n v="35.893203883495147"/>
    <n v="22.680981595092025"/>
    <n v="21.680981595092025"/>
  </r>
  <r>
    <x v="5"/>
    <x v="5"/>
    <x v="1"/>
    <n v="13952"/>
    <n v="306"/>
    <n v="109"/>
    <x v="5"/>
    <n v="3694"/>
    <n v="2.1932339449541285E-2"/>
    <n v="7.8125E-3"/>
    <n v="0.3562091503267974"/>
    <n v="0.36274509803921567"/>
    <n v="33.889908256880737"/>
    <n v="33.27927927927928"/>
    <n v="32.27927927927928"/>
  </r>
  <r>
    <x v="6"/>
    <x v="6"/>
    <x v="1"/>
    <n v="9525"/>
    <n v="499"/>
    <n v="190"/>
    <x v="6"/>
    <n v="3638"/>
    <n v="5.2388451443569552E-2"/>
    <n v="1.994750656167979E-2"/>
    <n v="0.38076152304609218"/>
    <n v="0.46292585170340683"/>
    <n v="19.147368421052633"/>
    <n v="15.74891774891775"/>
    <n v="14.74891774891775"/>
  </r>
  <r>
    <x v="6"/>
    <x v="7"/>
    <x v="2"/>
    <n v="17319"/>
    <n v="586"/>
    <n v="120"/>
    <x v="7"/>
    <n v="3219"/>
    <n v="3.38356718055315E-2"/>
    <n v="6.9288065130781226E-3"/>
    <n v="0.20477815699658702"/>
    <n v="0.61945392491467577"/>
    <n v="26.824999999999999"/>
    <n v="8.8677685950413228"/>
    <n v="7.8677685950413228"/>
  </r>
  <r>
    <x v="7"/>
    <x v="8"/>
    <x v="0"/>
    <n v="12481"/>
    <n v="251"/>
    <n v="74"/>
    <x v="8"/>
    <n v="3090"/>
    <n v="2.0110568063456454E-2"/>
    <n v="5.9290120983895517E-3"/>
    <n v="0.29482071713147412"/>
    <n v="0.44621513944223107"/>
    <n v="41.756756756756758"/>
    <n v="27.589285714285715"/>
    <n v="26.589285714285715"/>
  </r>
  <r>
    <x v="5"/>
    <x v="9"/>
    <x v="1"/>
    <n v="10869"/>
    <n v="442"/>
    <n v="104"/>
    <x v="9"/>
    <n v="3079"/>
    <n v="4.0666114637961173E-2"/>
    <n v="9.5684975618732168E-3"/>
    <n v="0.23529411764705882"/>
    <n v="0.43438914027149322"/>
    <n v="29.60576923076923"/>
    <n v="16.036458333333332"/>
    <n v="15.036458333333334"/>
  </r>
  <r>
    <x v="2"/>
    <x v="10"/>
    <x v="1"/>
    <n v="10317"/>
    <n v="266"/>
    <n v="92"/>
    <x v="10"/>
    <n v="3030"/>
    <n v="2.5782688766114181E-2"/>
    <n v="8.9173209266259577E-3"/>
    <n v="0.34586466165413532"/>
    <n v="0.18796992481203006"/>
    <n v="32.934782608695649"/>
    <n v="60.6"/>
    <n v="59.6"/>
  </r>
  <r>
    <x v="8"/>
    <x v="11"/>
    <x v="0"/>
    <n v="13316"/>
    <n v="424"/>
    <n v="90"/>
    <x v="11"/>
    <n v="2976"/>
    <n v="3.184139381195554E-2"/>
    <n v="6.7587864223490534E-3"/>
    <n v="0.21226415094339623"/>
    <n v="0.27122641509433965"/>
    <n v="33.06666666666667"/>
    <n v="25.878260869565217"/>
    <n v="24.878260869565217"/>
  </r>
  <r>
    <x v="3"/>
    <x v="8"/>
    <x v="1"/>
    <n v="11399"/>
    <n v="381"/>
    <n v="77"/>
    <x v="12"/>
    <n v="2940"/>
    <n v="3.3423984560049129E-2"/>
    <n v="6.7549785068865692E-3"/>
    <n v="0.20209973753280841"/>
    <n v="0.48031496062992124"/>
    <n v="38.18181818181818"/>
    <n v="16.065573770491802"/>
    <n v="15.065573770491802"/>
  </r>
  <r>
    <x v="8"/>
    <x v="12"/>
    <x v="1"/>
    <n v="10073"/>
    <n v="251"/>
    <n v="74"/>
    <x v="13"/>
    <n v="2755"/>
    <n v="2.4918097885436315E-2"/>
    <n v="7.3463714881366032E-3"/>
    <n v="0.29482071713147412"/>
    <n v="0.69322709163346619"/>
    <n v="37.229729729729726"/>
    <n v="15.833333333333334"/>
    <n v="14.833333333333334"/>
  </r>
  <r>
    <x v="9"/>
    <x v="13"/>
    <x v="0"/>
    <n v="10525"/>
    <n v="524"/>
    <n v="97"/>
    <x v="14"/>
    <n v="2655"/>
    <n v="4.9786223277909741E-2"/>
    <n v="9.2161520190023761E-3"/>
    <n v="0.1851145038167939"/>
    <n v="0.43702290076335876"/>
    <n v="27.371134020618555"/>
    <n v="11.593886462882097"/>
    <n v="10.593886462882097"/>
  </r>
  <r>
    <x v="10"/>
    <x v="14"/>
    <x v="1"/>
    <n v="11160"/>
    <n v="344"/>
    <n v="120"/>
    <x v="15"/>
    <n v="2639"/>
    <n v="3.0824372759856632E-2"/>
    <n v="1.0752688172043012E-2"/>
    <n v="0.34883720930232559"/>
    <n v="0.70348837209302328"/>
    <n v="21.991666666666667"/>
    <n v="10.904958677685951"/>
    <n v="9.9049586776859506"/>
  </r>
  <r>
    <x v="0"/>
    <x v="15"/>
    <x v="0"/>
    <n v="16495"/>
    <n v="526"/>
    <n v="90"/>
    <x v="16"/>
    <n v="2596"/>
    <n v="3.1888451045771447E-2"/>
    <n v="5.4561988481357983E-3"/>
    <n v="0.17110266159695817"/>
    <n v="0.70532319391634979"/>
    <n v="28.844444444444445"/>
    <n v="6.9973045822102424"/>
    <n v="5.9973045822102424"/>
  </r>
  <r>
    <x v="11"/>
    <x v="16"/>
    <x v="2"/>
    <n v="9634"/>
    <n v="338"/>
    <n v="72"/>
    <x v="17"/>
    <n v="2508"/>
    <n v="3.5084077226489513E-2"/>
    <n v="7.4735312435125593E-3"/>
    <n v="0.21301775147928995"/>
    <n v="0.29585798816568049"/>
    <n v="34.833333333333336"/>
    <n v="25.08"/>
    <n v="24.08"/>
  </r>
  <r>
    <x v="2"/>
    <x v="17"/>
    <x v="1"/>
    <n v="12461"/>
    <n v="312"/>
    <n v="80"/>
    <x v="14"/>
    <n v="2485"/>
    <n v="2.5038118931064921E-2"/>
    <n v="6.4200304951448515E-3"/>
    <n v="0.25641025641025639"/>
    <n v="0.73397435897435892"/>
    <n v="31.0625"/>
    <n v="10.851528384279476"/>
    <n v="9.8515283842794759"/>
  </r>
  <r>
    <x v="12"/>
    <x v="18"/>
    <x v="2"/>
    <n v="13191"/>
    <n v="297"/>
    <n v="85"/>
    <x v="18"/>
    <n v="2449"/>
    <n v="2.2515351375938141E-2"/>
    <n v="6.4437874308240469E-3"/>
    <n v="0.28619528619528617"/>
    <n v="0.58922558922558921"/>
    <n v="28.811764705882354"/>
    <n v="13.994285714285715"/>
    <n v="12.994285714285715"/>
  </r>
  <r>
    <x v="13"/>
    <x v="19"/>
    <x v="0"/>
    <n v="11600"/>
    <n v="329"/>
    <n v="89"/>
    <x v="19"/>
    <n v="2401"/>
    <n v="2.836206896551724E-2"/>
    <n v="7.6724137931034487E-3"/>
    <n v="0.27051671732522797"/>
    <n v="0.71124620060790278"/>
    <n v="26.977528089887642"/>
    <n v="10.260683760683762"/>
    <n v="9.2606837606837615"/>
  </r>
  <r>
    <x v="14"/>
    <x v="20"/>
    <x v="0"/>
    <n v="15546"/>
    <n v="486"/>
    <n v="59"/>
    <x v="20"/>
    <n v="2395"/>
    <n v="3.1262060980316482E-2"/>
    <n v="3.795188472919079E-3"/>
    <n v="0.12139917695473251"/>
    <n v="0.27777777777777779"/>
    <n v="40.593220338983052"/>
    <n v="17.74074074074074"/>
    <n v="16.74074074074074"/>
  </r>
  <r>
    <x v="1"/>
    <x v="21"/>
    <x v="1"/>
    <n v="13004"/>
    <n v="441"/>
    <n v="97"/>
    <x v="21"/>
    <n v="2235"/>
    <n v="3.3912642263918796E-2"/>
    <n v="7.4592433097508456E-3"/>
    <n v="0.2199546485260771"/>
    <n v="0.58503401360544216"/>
    <n v="23.041237113402062"/>
    <n v="8.6627906976744189"/>
    <n v="7.6627906976744189"/>
  </r>
  <r>
    <x v="15"/>
    <x v="22"/>
    <x v="1"/>
    <n v="13179"/>
    <n v="344"/>
    <n v="75"/>
    <x v="22"/>
    <n v="2227"/>
    <n v="2.6102132179983306E-2"/>
    <n v="5.6908718415661277E-3"/>
    <n v="0.21802325581395349"/>
    <n v="0.22674418604651161"/>
    <n v="29.693333333333332"/>
    <n v="28.551282051282051"/>
    <n v="27.551282051282051"/>
  </r>
  <r>
    <x v="16"/>
    <x v="23"/>
    <x v="0"/>
    <n v="13838"/>
    <n v="420"/>
    <n v="87"/>
    <x v="23"/>
    <n v="2144"/>
    <n v="3.0351206821795058E-2"/>
    <n v="6.2870356988004045E-3"/>
    <n v="0.20714285714285716"/>
    <n v="0.47380952380952379"/>
    <n v="24.643678160919539"/>
    <n v="10.773869346733669"/>
    <n v="9.7738693467336688"/>
  </r>
  <r>
    <x v="17"/>
    <x v="24"/>
    <x v="1"/>
    <n v="15087"/>
    <n v="587"/>
    <n v="97"/>
    <x v="24"/>
    <n v="2076"/>
    <n v="3.8907668853980247E-2"/>
    <n v="6.4293762842182007E-3"/>
    <n v="0.16524701873935263"/>
    <n v="0.70528109028960817"/>
    <n v="21.402061855670102"/>
    <n v="5.0144927536231885"/>
    <n v="4.0144927536231885"/>
  </r>
  <r>
    <x v="18"/>
    <x v="25"/>
    <x v="0"/>
    <n v="12401"/>
    <n v="341"/>
    <n v="91"/>
    <x v="25"/>
    <n v="2076"/>
    <n v="2.749778243690025E-2"/>
    <n v="7.3381178937182486E-3"/>
    <n v="0.26686217008797652"/>
    <n v="0.64222873900293254"/>
    <n v="22.813186813186814"/>
    <n v="9.4794520547945211"/>
    <n v="8.4794520547945211"/>
  </r>
  <r>
    <x v="19"/>
    <x v="26"/>
    <x v="0"/>
    <n v="8273"/>
    <n v="175"/>
    <n v="71"/>
    <x v="26"/>
    <n v="2073"/>
    <n v="2.1153148797292395E-2"/>
    <n v="8.5821346549014872E-3"/>
    <n v="0.40571428571428569"/>
    <n v="0.48"/>
    <n v="29.197183098591548"/>
    <n v="24.678571428571427"/>
    <n v="23.678571428571427"/>
  </r>
  <r>
    <x v="20"/>
    <x v="27"/>
    <x v="0"/>
    <n v="7628"/>
    <n v="188"/>
    <n v="63"/>
    <x v="27"/>
    <n v="2063"/>
    <n v="2.4646040901940221E-2"/>
    <n v="8.2590456213948605E-3"/>
    <n v="0.33510638297872342"/>
    <n v="0.77127659574468088"/>
    <n v="32.746031746031747"/>
    <n v="14.227586206896552"/>
    <n v="13.227586206896552"/>
  </r>
  <r>
    <x v="21"/>
    <x v="28"/>
    <x v="2"/>
    <n v="9100"/>
    <n v="355"/>
    <n v="110"/>
    <x v="28"/>
    <n v="2060"/>
    <n v="3.9010989010989011E-2"/>
    <n v="1.2087912087912088E-2"/>
    <n v="0.30985915492957744"/>
    <n v="0.94366197183098588"/>
    <n v="18.727272727272727"/>
    <n v="6.1492537313432836"/>
    <n v="5.1492537313432836"/>
  </r>
  <r>
    <x v="4"/>
    <x v="27"/>
    <x v="0"/>
    <n v="12014"/>
    <n v="423"/>
    <n v="100"/>
    <x v="29"/>
    <n v="2048"/>
    <n v="3.5208922923256204E-2"/>
    <n v="8.3236224404861E-3"/>
    <n v="0.2364066193853428"/>
    <n v="0.65248226950354615"/>
    <n v="20.48"/>
    <n v="7.4202898550724639"/>
    <n v="6.4202898550724639"/>
  </r>
  <r>
    <x v="19"/>
    <x v="29"/>
    <x v="0"/>
    <n v="9346"/>
    <n v="289"/>
    <n v="67"/>
    <x v="9"/>
    <n v="2040"/>
    <n v="3.0922319708966403E-2"/>
    <n v="7.1688422854697198E-3"/>
    <n v="0.23183391003460208"/>
    <n v="0.66435986159169547"/>
    <n v="30.447761194029852"/>
    <n v="10.625"/>
    <n v="9.625"/>
  </r>
  <r>
    <x v="1"/>
    <x v="30"/>
    <x v="1"/>
    <n v="11284"/>
    <n v="204"/>
    <n v="50"/>
    <x v="30"/>
    <n v="2036"/>
    <n v="1.8078695498050336E-2"/>
    <n v="4.4310528181495928E-3"/>
    <n v="0.24509803921568626"/>
    <n v="0.73529411764705888"/>
    <n v="40.72"/>
    <n v="13.573333333333334"/>
    <n v="12.573333333333334"/>
  </r>
  <r>
    <x v="22"/>
    <x v="31"/>
    <x v="1"/>
    <n v="11094"/>
    <n v="488"/>
    <n v="70"/>
    <x v="31"/>
    <n v="1988"/>
    <n v="4.3987741121326841E-2"/>
    <n v="6.3097169641247522E-3"/>
    <n v="0.14344262295081966"/>
    <n v="0.54098360655737709"/>
    <n v="28.4"/>
    <n v="7.5303030303030303"/>
    <n v="6.5303030303030303"/>
  </r>
  <r>
    <x v="23"/>
    <x v="32"/>
    <x v="1"/>
    <n v="14120"/>
    <n v="262"/>
    <n v="64"/>
    <x v="32"/>
    <n v="1953"/>
    <n v="1.8555240793201134E-2"/>
    <n v="4.5325779036827192E-3"/>
    <n v="0.24427480916030533"/>
    <n v="0.82061068702290074"/>
    <n v="30.515625"/>
    <n v="9.083720930232559"/>
    <n v="8.083720930232559"/>
  </r>
  <r>
    <x v="7"/>
    <x v="5"/>
    <x v="0"/>
    <n v="6664"/>
    <n v="230"/>
    <n v="57"/>
    <x v="33"/>
    <n v="1942"/>
    <n v="3.4513805522208882E-2"/>
    <n v="8.5534213685474186E-3"/>
    <n v="0.24782608695652175"/>
    <n v="0.55652173913043479"/>
    <n v="34.070175438596493"/>
    <n v="15.171875"/>
    <n v="14.171875"/>
  </r>
  <r>
    <x v="24"/>
    <x v="33"/>
    <x v="1"/>
    <n v="17897"/>
    <n v="446"/>
    <n v="75"/>
    <x v="34"/>
    <n v="1920"/>
    <n v="2.4920377716935799E-2"/>
    <n v="4.1906464770631946E-3"/>
    <n v="0.16816143497757849"/>
    <n v="0.3273542600896861"/>
    <n v="25.6"/>
    <n v="13.150684931506849"/>
    <n v="12.150684931506849"/>
  </r>
  <r>
    <x v="6"/>
    <x v="34"/>
    <x v="1"/>
    <n v="11765"/>
    <n v="431"/>
    <n v="81"/>
    <x v="8"/>
    <n v="1908"/>
    <n v="3.6634084147896304E-2"/>
    <n v="6.8848278793030172E-3"/>
    <n v="0.18793503480278423"/>
    <n v="0.25986078886310904"/>
    <n v="23.555555555555557"/>
    <n v="17.035714285714285"/>
    <n v="16.035714285714285"/>
  </r>
  <r>
    <x v="9"/>
    <x v="35"/>
    <x v="1"/>
    <n v="16182"/>
    <n v="607"/>
    <n v="75"/>
    <x v="35"/>
    <n v="1887"/>
    <n v="3.7510814485230505E-2"/>
    <n v="4.6347793845012975E-3"/>
    <n v="0.12355848434925865"/>
    <n v="0.69357495881383857"/>
    <n v="25.16"/>
    <n v="4.4821852731591445"/>
    <n v="3.4821852731591449"/>
  </r>
  <r>
    <x v="17"/>
    <x v="10"/>
    <x v="0"/>
    <n v="11310"/>
    <n v="271"/>
    <n v="74"/>
    <x v="36"/>
    <n v="1883"/>
    <n v="2.3961096374889478E-2"/>
    <n v="6.54288240495137E-3"/>
    <n v="0.27306273062730629"/>
    <n v="0.28413284132841327"/>
    <n v="25.445945945945947"/>
    <n v="24.454545454545453"/>
    <n v="23.454545454545453"/>
  </r>
  <r>
    <x v="25"/>
    <x v="36"/>
    <x v="1"/>
    <n v="9597"/>
    <n v="269"/>
    <n v="61"/>
    <x v="37"/>
    <n v="1857"/>
    <n v="2.8029592581014902E-2"/>
    <n v="6.356152964468063E-3"/>
    <n v="0.22676579925650558"/>
    <n v="0.14869888475836432"/>
    <n v="30.442622950819672"/>
    <n v="46.424999999999997"/>
    <n v="45.424999999999997"/>
  </r>
  <r>
    <x v="22"/>
    <x v="37"/>
    <x v="1"/>
    <n v="15545"/>
    <n v="283"/>
    <n v="61"/>
    <x v="38"/>
    <n v="1852"/>
    <n v="1.8205210678674814E-2"/>
    <n v="3.9240913477002247E-3"/>
    <n v="0.21554770318021202"/>
    <n v="0.51943462897526504"/>
    <n v="30.360655737704917"/>
    <n v="12.598639455782314"/>
    <n v="11.598639455782314"/>
  </r>
  <r>
    <x v="26"/>
    <x v="38"/>
    <x v="1"/>
    <n v="7186"/>
    <n v="180"/>
    <n v="36"/>
    <x v="39"/>
    <n v="1830"/>
    <n v="2.5048705816866128E-2"/>
    <n v="5.0097411633732254E-3"/>
    <n v="0.2"/>
    <n v="0.60555555555555551"/>
    <n v="50.833333333333336"/>
    <n v="16.788990825688074"/>
    <n v="15.788990825688073"/>
  </r>
  <r>
    <x v="24"/>
    <x v="39"/>
    <x v="0"/>
    <n v="9297"/>
    <n v="332"/>
    <n v="75"/>
    <x v="20"/>
    <n v="1826"/>
    <n v="3.5710444229321285E-2"/>
    <n v="8.0671184252984838E-3"/>
    <n v="0.22590361445783133"/>
    <n v="0.40662650602409639"/>
    <n v="24.346666666666668"/>
    <n v="13.525925925925925"/>
    <n v="12.525925925925925"/>
  </r>
  <r>
    <x v="16"/>
    <x v="40"/>
    <x v="1"/>
    <n v="9156"/>
    <n v="347"/>
    <n v="74"/>
    <x v="40"/>
    <n v="1819"/>
    <n v="3.7898645696810833E-2"/>
    <n v="8.0821319353429448E-3"/>
    <n v="0.2132564841498559"/>
    <n v="0.3861671469740634"/>
    <n v="24.581081081081081"/>
    <n v="13.574626865671641"/>
    <n v="12.574626865671641"/>
  </r>
  <r>
    <x v="18"/>
    <x v="41"/>
    <x v="2"/>
    <n v="9917"/>
    <n v="374"/>
    <n v="118"/>
    <x v="41"/>
    <n v="1792"/>
    <n v="3.7713018049813453E-2"/>
    <n v="1.1898759705556115E-2"/>
    <n v="0.31550802139037432"/>
    <n v="0.40909090909090912"/>
    <n v="15.186440677966102"/>
    <n v="11.712418300653594"/>
    <n v="10.712418300653594"/>
  </r>
  <r>
    <x v="8"/>
    <x v="42"/>
    <x v="0"/>
    <n v="8448"/>
    <n v="288"/>
    <n v="109"/>
    <x v="42"/>
    <n v="1792"/>
    <n v="3.4090909090909088E-2"/>
    <n v="1.2902462121212122E-2"/>
    <n v="0.37847222222222221"/>
    <n v="0.42708333333333331"/>
    <n v="16.440366972477065"/>
    <n v="14.56910569105691"/>
    <n v="13.56910569105691"/>
  </r>
  <r>
    <x v="26"/>
    <x v="43"/>
    <x v="2"/>
    <n v="19329"/>
    <n v="503"/>
    <n v="66"/>
    <x v="43"/>
    <n v="1789"/>
    <n v="2.6023074137306638E-2"/>
    <n v="3.4145584355114076E-3"/>
    <n v="0.1312127236580517"/>
    <n v="0.6063618290258449"/>
    <n v="27.106060606060606"/>
    <n v="5.8655737704918032"/>
    <n v="4.8655737704918032"/>
  </r>
  <r>
    <x v="9"/>
    <x v="44"/>
    <x v="1"/>
    <n v="10055"/>
    <n v="369"/>
    <n v="67"/>
    <x v="44"/>
    <n v="1785"/>
    <n v="3.6698160119343612E-2"/>
    <n v="6.6633515663848831E-3"/>
    <n v="0.18157181571815717"/>
    <n v="0.45528455284552843"/>
    <n v="26.64179104477612"/>
    <n v="10.625"/>
    <n v="9.625"/>
  </r>
  <r>
    <x v="24"/>
    <x v="45"/>
    <x v="0"/>
    <n v="8640"/>
    <n v="232"/>
    <n v="56"/>
    <x v="45"/>
    <n v="1782"/>
    <n v="2.6851851851851852E-2"/>
    <n v="6.4814814814814813E-3"/>
    <n v="0.2413793103448276"/>
    <n v="0.51724137931034486"/>
    <n v="31.821428571428573"/>
    <n v="14.85"/>
    <n v="13.85"/>
  </r>
  <r>
    <x v="21"/>
    <x v="44"/>
    <x v="2"/>
    <n v="11417"/>
    <n v="257"/>
    <n v="63"/>
    <x v="46"/>
    <n v="1771"/>
    <n v="2.2510291670316197E-2"/>
    <n v="5.5180870631514412E-3"/>
    <n v="0.24513618677042801"/>
    <n v="0.83268482490272377"/>
    <n v="28.111111111111111"/>
    <n v="8.2757009345794401"/>
    <n v="7.2757009345794392"/>
  </r>
  <r>
    <x v="27"/>
    <x v="46"/>
    <x v="0"/>
    <n v="10932"/>
    <n v="379"/>
    <n v="89"/>
    <x v="47"/>
    <n v="1766"/>
    <n v="3.4668862056348337E-2"/>
    <n v="8.1412367361873399E-3"/>
    <n v="0.23482849604221637"/>
    <n v="0.46701846965699206"/>
    <n v="19.842696629213481"/>
    <n v="9.9774011299435035"/>
    <n v="8.9774011299435035"/>
  </r>
  <r>
    <x v="16"/>
    <x v="47"/>
    <x v="0"/>
    <n v="10715"/>
    <n v="318"/>
    <n v="63"/>
    <x v="48"/>
    <n v="1765"/>
    <n v="2.9678021465235651E-2"/>
    <n v="5.8796080261315914E-3"/>
    <n v="0.19811320754716982"/>
    <n v="0.53773584905660377"/>
    <n v="28.015873015873016"/>
    <n v="10.321637426900585"/>
    <n v="9.3216374269005851"/>
  </r>
  <r>
    <x v="12"/>
    <x v="48"/>
    <x v="0"/>
    <n v="14066"/>
    <n v="445"/>
    <n v="72"/>
    <x v="49"/>
    <n v="1759"/>
    <n v="3.1636570453575999E-2"/>
    <n v="5.1187260059718468E-3"/>
    <n v="0.16179775280898875"/>
    <n v="0.5168539325842697"/>
    <n v="24.430555555555557"/>
    <n v="7.6478260869565213"/>
    <n v="6.6478260869565213"/>
  </r>
  <r>
    <x v="28"/>
    <x v="49"/>
    <x v="1"/>
    <n v="10551"/>
    <n v="400"/>
    <n v="109"/>
    <x v="50"/>
    <n v="1751"/>
    <n v="3.7911098474078288E-2"/>
    <n v="1.0330774334186332E-2"/>
    <n v="0.27250000000000002"/>
    <n v="0.54249999999999998"/>
    <n v="16.064220183486238"/>
    <n v="8.0691244239631335"/>
    <n v="7.0691244239631335"/>
  </r>
  <r>
    <x v="15"/>
    <x v="50"/>
    <x v="0"/>
    <n v="10551"/>
    <n v="495"/>
    <n v="91"/>
    <x v="51"/>
    <n v="1751"/>
    <n v="4.691498436167188E-2"/>
    <n v="8.6247749028528099E-3"/>
    <n v="0.18383838383838383"/>
    <n v="0.29898989898989897"/>
    <n v="19.241758241758241"/>
    <n v="11.831081081081081"/>
    <n v="10.831081081081081"/>
  </r>
  <r>
    <x v="18"/>
    <x v="51"/>
    <x v="1"/>
    <n v="9976"/>
    <n v="347"/>
    <n v="54"/>
    <x v="52"/>
    <n v="1738"/>
    <n v="3.4783480352846834E-2"/>
    <n v="5.41299117882919E-3"/>
    <n v="0.15561959654178675"/>
    <n v="0.32853025936599423"/>
    <n v="32.185185185185183"/>
    <n v="15.245614035087719"/>
    <n v="14.245614035087719"/>
  </r>
  <r>
    <x v="29"/>
    <x v="52"/>
    <x v="0"/>
    <n v="7890"/>
    <n v="155"/>
    <n v="50"/>
    <x v="53"/>
    <n v="1725"/>
    <n v="1.9645120405576678E-2"/>
    <n v="6.3371356147021544E-3"/>
    <n v="0.32258064516129031"/>
    <n v="0.37419354838709679"/>
    <n v="34.5"/>
    <n v="29.741379310344829"/>
    <n v="28.741379310344829"/>
  </r>
  <r>
    <x v="7"/>
    <x v="53"/>
    <x v="1"/>
    <n v="13266"/>
    <n v="515"/>
    <n v="156"/>
    <x v="54"/>
    <n v="1723"/>
    <n v="3.8821046283732848E-2"/>
    <n v="1.1759384893713252E-2"/>
    <n v="0.30291262135922331"/>
    <n v="0.40194174757281553"/>
    <n v="11.044871794871796"/>
    <n v="8.3236714975845416"/>
    <n v="7.3236714975845407"/>
  </r>
  <r>
    <x v="15"/>
    <x v="54"/>
    <x v="2"/>
    <n v="10926"/>
    <n v="404"/>
    <n v="70"/>
    <x v="55"/>
    <n v="1717"/>
    <n v="3.697602050155592E-2"/>
    <n v="6.4067362255171151E-3"/>
    <n v="0.17326732673267325"/>
    <n v="1.0198019801980198"/>
    <n v="24.528571428571428"/>
    <n v="4.1674757281553401"/>
    <n v="3.1674757281553396"/>
  </r>
  <r>
    <x v="16"/>
    <x v="55"/>
    <x v="0"/>
    <n v="10939"/>
    <n v="293"/>
    <n v="86"/>
    <x v="56"/>
    <n v="1695"/>
    <n v="2.6784898071121676E-2"/>
    <n v="7.8617789560288878E-3"/>
    <n v="0.29351535836177473"/>
    <n v="0.2764505119453925"/>
    <n v="19.709302325581394"/>
    <n v="20.925925925925927"/>
    <n v="19.925925925925927"/>
  </r>
  <r>
    <x v="30"/>
    <x v="56"/>
    <x v="1"/>
    <n v="14917"/>
    <n v="548"/>
    <n v="51"/>
    <x v="57"/>
    <n v="1684"/>
    <n v="3.6736609237782394E-2"/>
    <n v="3.418918013005296E-3"/>
    <n v="9.3065693430656932E-2"/>
    <n v="0.61313868613138689"/>
    <n v="33.019607843137258"/>
    <n v="5.0119047619047619"/>
    <n v="4.0119047619047619"/>
  </r>
  <r>
    <x v="0"/>
    <x v="57"/>
    <x v="0"/>
    <n v="8182"/>
    <n v="304"/>
    <n v="106"/>
    <x v="58"/>
    <n v="1654"/>
    <n v="3.7154729894891228E-2"/>
    <n v="1.2955267660718651E-2"/>
    <n v="0.34868421052631576"/>
    <n v="0.34539473684210525"/>
    <n v="15.60377358490566"/>
    <n v="15.752380952380953"/>
    <n v="14.752380952380953"/>
  </r>
  <r>
    <x v="15"/>
    <x v="58"/>
    <x v="0"/>
    <n v="14198"/>
    <n v="415"/>
    <n v="64"/>
    <x v="59"/>
    <n v="1637"/>
    <n v="2.9229468939287222E-2"/>
    <n v="4.507677137625018E-3"/>
    <n v="0.15421686746987953"/>
    <n v="0.37108433734939761"/>
    <n v="25.578125"/>
    <n v="10.629870129870129"/>
    <n v="9.6298701298701292"/>
  </r>
  <r>
    <x v="31"/>
    <x v="11"/>
    <x v="1"/>
    <n v="13214"/>
    <n v="289"/>
    <n v="70"/>
    <x v="60"/>
    <n v="1623"/>
    <n v="2.187074315120327E-2"/>
    <n v="5.297411835931588E-3"/>
    <n v="0.24221453287197231"/>
    <n v="0.29411764705882354"/>
    <n v="23.185714285714287"/>
    <n v="19.094117647058823"/>
    <n v="18.094117647058823"/>
  </r>
  <r>
    <x v="16"/>
    <x v="45"/>
    <x v="0"/>
    <n v="11477"/>
    <n v="262"/>
    <n v="103"/>
    <x v="61"/>
    <n v="1622"/>
    <n v="2.2828265226104382E-2"/>
    <n v="8.9744706804914184E-3"/>
    <n v="0.3931297709923664"/>
    <n v="0.37404580152671757"/>
    <n v="15.74757281553398"/>
    <n v="16.551020408163264"/>
    <n v="15.551020408163266"/>
  </r>
  <r>
    <x v="32"/>
    <x v="59"/>
    <x v="0"/>
    <n v="8331"/>
    <n v="155"/>
    <n v="49"/>
    <x v="62"/>
    <n v="1613"/>
    <n v="1.8605209458648422E-2"/>
    <n v="5.8816468611211136E-3"/>
    <n v="0.31612903225806449"/>
    <n v="0.30967741935483872"/>
    <n v="32.918367346938773"/>
    <n v="33.604166666666664"/>
    <n v="32.604166666666664"/>
  </r>
  <r>
    <x v="28"/>
    <x v="60"/>
    <x v="0"/>
    <n v="12164"/>
    <n v="215"/>
    <n v="63"/>
    <x v="10"/>
    <n v="1609"/>
    <n v="1.7675106872739231E-2"/>
    <n v="5.1792173627096347E-3"/>
    <n v="0.2930232558139535"/>
    <n v="0.23255813953488372"/>
    <n v="25.539682539682541"/>
    <n v="32.18"/>
    <n v="31.18"/>
  </r>
  <r>
    <x v="5"/>
    <x v="61"/>
    <x v="0"/>
    <n v="9924"/>
    <n v="279"/>
    <n v="80"/>
    <x v="48"/>
    <n v="1607"/>
    <n v="2.8113663845223701E-2"/>
    <n v="8.0612656187021361E-3"/>
    <n v="0.28673835125448027"/>
    <n v="0.61290322580645162"/>
    <n v="20.087499999999999"/>
    <n v="9.3976608187134509"/>
    <n v="8.3976608187134509"/>
  </r>
  <r>
    <x v="24"/>
    <x v="44"/>
    <x v="1"/>
    <n v="9113"/>
    <n v="197"/>
    <n v="55"/>
    <x v="63"/>
    <n v="1602"/>
    <n v="2.1617469548995939E-2"/>
    <n v="6.0353341380445513E-3"/>
    <n v="0.27918781725888325"/>
    <n v="0.29949238578680204"/>
    <n v="29.127272727272729"/>
    <n v="27.152542372881356"/>
    <n v="26.152542372881356"/>
  </r>
  <r>
    <x v="6"/>
    <x v="34"/>
    <x v="1"/>
    <n v="7814"/>
    <n v="181"/>
    <n v="57"/>
    <x v="64"/>
    <n v="1594"/>
    <n v="2.3163552597901205E-2"/>
    <n v="7.2945994369081136E-3"/>
    <n v="0.31491712707182318"/>
    <n v="0.53038674033149169"/>
    <n v="27.964912280701753"/>
    <n v="16.604166666666668"/>
    <n v="15.604166666666666"/>
  </r>
  <r>
    <x v="22"/>
    <x v="62"/>
    <x v="0"/>
    <n v="10964"/>
    <n v="411"/>
    <n v="62"/>
    <x v="65"/>
    <n v="1584"/>
    <n v="3.7486318861729297E-2"/>
    <n v="5.6548704852243704E-3"/>
    <n v="0.15085158150851583"/>
    <n v="0.54501216545012166"/>
    <n v="25.548387096774192"/>
    <n v="7.0714285714285712"/>
    <n v="6.0714285714285712"/>
  </r>
  <r>
    <x v="6"/>
    <x v="63"/>
    <x v="1"/>
    <n v="10154"/>
    <n v="226"/>
    <n v="58"/>
    <x v="42"/>
    <n v="1579"/>
    <n v="2.225723852668899E-2"/>
    <n v="5.7120346661414219E-3"/>
    <n v="0.25663716814159293"/>
    <n v="0.54424778761061943"/>
    <n v="27.224137931034484"/>
    <n v="12.83739837398374"/>
    <n v="11.83739837398374"/>
  </r>
  <r>
    <x v="28"/>
    <x v="13"/>
    <x v="2"/>
    <n v="15454"/>
    <n v="428"/>
    <n v="87"/>
    <x v="19"/>
    <n v="1567"/>
    <n v="2.7695095121004272E-2"/>
    <n v="5.6296104568396531E-3"/>
    <n v="0.20327102803738317"/>
    <n v="0.54672897196261683"/>
    <n v="18.011494252873565"/>
    <n v="6.6965811965811968"/>
    <n v="5.6965811965811968"/>
  </r>
  <r>
    <x v="7"/>
    <x v="64"/>
    <x v="1"/>
    <n v="8834"/>
    <n v="275"/>
    <n v="67"/>
    <x v="66"/>
    <n v="1558"/>
    <n v="3.1129726058410686E-2"/>
    <n v="7.5843332578673312E-3"/>
    <n v="0.24363636363636362"/>
    <n v="0.34545454545454546"/>
    <n v="23.253731343283583"/>
    <n v="16.399999999999999"/>
    <n v="15.4"/>
  </r>
  <r>
    <x v="22"/>
    <x v="65"/>
    <x v="1"/>
    <n v="10319"/>
    <n v="180"/>
    <n v="54"/>
    <x v="67"/>
    <n v="1552"/>
    <n v="1.7443550731660044E-2"/>
    <n v="5.2330652194980138E-3"/>
    <n v="0.3"/>
    <n v="5.5555555555555552E-2"/>
    <n v="28.74074074074074"/>
    <n v="155.19999999999999"/>
    <n v="154.19999999999999"/>
  </r>
  <r>
    <x v="12"/>
    <x v="66"/>
    <x v="1"/>
    <n v="13240"/>
    <n v="205"/>
    <n v="57"/>
    <x v="58"/>
    <n v="1529"/>
    <n v="1.5483383685800604E-2"/>
    <n v="4.3051359516616313E-3"/>
    <n v="0.2780487804878049"/>
    <n v="0.51219512195121952"/>
    <n v="26.82456140350877"/>
    <n v="14.561904761904762"/>
    <n v="13.561904761904762"/>
  </r>
  <r>
    <x v="13"/>
    <x v="67"/>
    <x v="0"/>
    <n v="11165"/>
    <n v="501"/>
    <n v="74"/>
    <x v="28"/>
    <n v="1528"/>
    <n v="4.4872369010300048E-2"/>
    <n v="6.6278549037169726E-3"/>
    <n v="0.14770459081836326"/>
    <n v="0.66866267465069862"/>
    <n v="20.648648648648649"/>
    <n v="4.5611940298507463"/>
    <n v="3.5611940298507463"/>
  </r>
  <r>
    <x v="28"/>
    <x v="68"/>
    <x v="1"/>
    <n v="13257"/>
    <n v="194"/>
    <n v="44"/>
    <x v="5"/>
    <n v="1527"/>
    <n v="1.4633778381232556E-2"/>
    <n v="3.3190012823414044E-3"/>
    <n v="0.22680412371134021"/>
    <n v="0.57216494845360821"/>
    <n v="34.704545454545453"/>
    <n v="13.756756756756756"/>
    <n v="12.756756756756756"/>
  </r>
  <r>
    <x v="33"/>
    <x v="69"/>
    <x v="0"/>
    <n v="10897"/>
    <n v="359"/>
    <n v="109"/>
    <x v="68"/>
    <n v="1523"/>
    <n v="3.2944847205652932E-2"/>
    <n v="1.0002753051298522E-2"/>
    <n v="0.30362116991643456"/>
    <n v="0.50696378830083566"/>
    <n v="13.972477064220184"/>
    <n v="8.3681318681318686"/>
    <n v="7.3681318681318677"/>
  </r>
  <r>
    <x v="0"/>
    <x v="70"/>
    <x v="0"/>
    <n v="10889"/>
    <n v="268"/>
    <n v="45"/>
    <x v="69"/>
    <n v="1512"/>
    <n v="2.4611993755165762E-2"/>
    <n v="4.1326108917255945E-3"/>
    <n v="0.16791044776119404"/>
    <n v="0.56343283582089554"/>
    <n v="33.6"/>
    <n v="10.013245033112582"/>
    <n v="9.0132450331125824"/>
  </r>
  <r>
    <x v="31"/>
    <x v="71"/>
    <x v="2"/>
    <n v="10847"/>
    <n v="189"/>
    <n v="58"/>
    <x v="70"/>
    <n v="1501"/>
    <n v="1.7424172582280816E-2"/>
    <n v="5.3471005808057529E-3"/>
    <n v="0.30687830687830686"/>
    <n v="0.59788359788359791"/>
    <n v="25.879310344827587"/>
    <n v="13.283185840707965"/>
    <n v="12.283185840707965"/>
  </r>
  <r>
    <x v="2"/>
    <x v="72"/>
    <x v="0"/>
    <n v="10980"/>
    <n v="252"/>
    <n v="53"/>
    <x v="71"/>
    <n v="1501"/>
    <n v="2.2950819672131147E-2"/>
    <n v="4.8269581056466304E-3"/>
    <n v="0.21031746031746032"/>
    <n v="0.27380952380952384"/>
    <n v="28.320754716981131"/>
    <n v="21.753623188405797"/>
    <n v="20.753623188405797"/>
  </r>
  <r>
    <x v="25"/>
    <x v="73"/>
    <x v="2"/>
    <n v="9037"/>
    <n v="342"/>
    <n v="59"/>
    <x v="72"/>
    <n v="1494"/>
    <n v="3.7844417395153256E-2"/>
    <n v="6.5287152816200069E-3"/>
    <n v="0.17251461988304093"/>
    <n v="0.59941520467836262"/>
    <n v="25.322033898305083"/>
    <n v="7.2878048780487807"/>
    <n v="6.2878048780487807"/>
  </r>
  <r>
    <x v="28"/>
    <x v="74"/>
    <x v="1"/>
    <n v="10425"/>
    <n v="450"/>
    <n v="85"/>
    <x v="15"/>
    <n v="1490"/>
    <n v="4.3165467625899283E-2"/>
    <n v="8.1534772182254196E-3"/>
    <n v="0.18888888888888888"/>
    <n v="0.5377777777777778"/>
    <n v="17.529411764705884"/>
    <n v="6.1570247933884295"/>
    <n v="5.1570247933884295"/>
  </r>
  <r>
    <x v="24"/>
    <x v="58"/>
    <x v="0"/>
    <n v="7856"/>
    <n v="303"/>
    <n v="59"/>
    <x v="73"/>
    <n v="1490"/>
    <n v="3.8569246435845216E-2"/>
    <n v="7.5101832993890024E-3"/>
    <n v="0.19471947194719472"/>
    <n v="0.26072607260726072"/>
    <n v="25.254237288135592"/>
    <n v="18.860759493670887"/>
    <n v="17.860759493670887"/>
  </r>
  <r>
    <x v="25"/>
    <x v="75"/>
    <x v="0"/>
    <n v="10227"/>
    <n v="280"/>
    <n v="55"/>
    <x v="74"/>
    <n v="1482"/>
    <n v="2.7378507871321012E-2"/>
    <n v="5.3779211890094851E-3"/>
    <n v="0.19642857142857142"/>
    <n v="0.25357142857142856"/>
    <n v="26.945454545454545"/>
    <n v="20.87323943661972"/>
    <n v="19.87323943661972"/>
  </r>
  <r>
    <x v="0"/>
    <x v="76"/>
    <x v="2"/>
    <n v="10964"/>
    <n v="265"/>
    <n v="82"/>
    <x v="75"/>
    <n v="1480"/>
    <n v="2.4170010944910617E-2"/>
    <n v="7.4790222546515872E-3"/>
    <n v="0.30943396226415093"/>
    <n v="0.59245283018867922"/>
    <n v="18.048780487804876"/>
    <n v="9.4267515923566876"/>
    <n v="8.4267515923566876"/>
  </r>
  <r>
    <x v="30"/>
    <x v="77"/>
    <x v="2"/>
    <n v="11539"/>
    <n v="314"/>
    <n v="63"/>
    <x v="76"/>
    <n v="1478"/>
    <n v="2.7212063437039604E-2"/>
    <n v="5.4597452118901116E-3"/>
    <n v="0.20063694267515925"/>
    <n v="0.37261146496815284"/>
    <n v="23.460317460317459"/>
    <n v="12.632478632478632"/>
    <n v="11.632478632478632"/>
  </r>
  <r>
    <x v="34"/>
    <x v="78"/>
    <x v="2"/>
    <n v="14885"/>
    <n v="255"/>
    <n v="78"/>
    <x v="77"/>
    <n v="1475"/>
    <n v="1.7131340275445078E-2"/>
    <n v="5.2401746724890829E-3"/>
    <n v="0.30588235294117649"/>
    <n v="0.63529411764705879"/>
    <n v="18.910256410256409"/>
    <n v="9.1049382716049383"/>
    <n v="8.1049382716049383"/>
  </r>
  <r>
    <x v="13"/>
    <x v="79"/>
    <x v="1"/>
    <n v="11988"/>
    <n v="380"/>
    <n v="63"/>
    <x v="78"/>
    <n v="1461"/>
    <n v="3.1698365031698365E-2"/>
    <n v="5.2552552552552556E-3"/>
    <n v="0.16578947368421051"/>
    <n v="0.23947368421052631"/>
    <n v="23.19047619047619"/>
    <n v="16.054945054945055"/>
    <n v="15.054945054945055"/>
  </r>
  <r>
    <x v="23"/>
    <x v="63"/>
    <x v="1"/>
    <n v="11417"/>
    <n v="397"/>
    <n v="73"/>
    <x v="13"/>
    <n v="1460"/>
    <n v="3.4772707366208286E-2"/>
    <n v="6.3939738985723041E-3"/>
    <n v="0.18387909319899245"/>
    <n v="0.43828715365239296"/>
    <n v="20"/>
    <n v="8.3908045977011501"/>
    <n v="7.3908045977011492"/>
  </r>
  <r>
    <x v="5"/>
    <x v="80"/>
    <x v="1"/>
    <n v="9649"/>
    <n v="131"/>
    <n v="42"/>
    <x v="79"/>
    <n v="1456"/>
    <n v="1.3576536428645456E-2"/>
    <n v="4.3527826717794588E-3"/>
    <n v="0.32061068702290074"/>
    <n v="0.4351145038167939"/>
    <n v="34.666666666666664"/>
    <n v="25.543859649122808"/>
    <n v="24.543859649122808"/>
  </r>
  <r>
    <x v="19"/>
    <x v="81"/>
    <x v="1"/>
    <n v="7075"/>
    <n v="197"/>
    <n v="52"/>
    <x v="80"/>
    <n v="1441"/>
    <n v="2.784452296819788E-2"/>
    <n v="7.3498233215547699E-3"/>
    <n v="0.26395939086294418"/>
    <n v="0.3350253807106599"/>
    <n v="27.71153846153846"/>
    <n v="21.833333333333332"/>
    <n v="20.833333333333332"/>
  </r>
  <r>
    <x v="7"/>
    <x v="82"/>
    <x v="1"/>
    <n v="9033"/>
    <n v="290"/>
    <n v="87"/>
    <x v="81"/>
    <n v="1440"/>
    <n v="3.2104505701317392E-2"/>
    <n v="9.6313517103952181E-3"/>
    <n v="0.3"/>
    <n v="0.7"/>
    <n v="16.551724137931036"/>
    <n v="7.0935960591133007"/>
    <n v="6.0935960591133007"/>
  </r>
  <r>
    <x v="26"/>
    <x v="83"/>
    <x v="1"/>
    <n v="13351"/>
    <n v="312"/>
    <n v="61"/>
    <x v="9"/>
    <n v="1438"/>
    <n v="2.3369036027263874E-2"/>
    <n v="4.5689461463560782E-3"/>
    <n v="0.19551282051282051"/>
    <n v="0.61538461538461542"/>
    <n v="23.57377049180328"/>
    <n v="7.489583333333333"/>
    <n v="6.489583333333333"/>
  </r>
  <r>
    <x v="25"/>
    <x v="84"/>
    <x v="1"/>
    <n v="11558"/>
    <n v="408"/>
    <n v="56"/>
    <x v="82"/>
    <n v="1429"/>
    <n v="3.530022495241391E-2"/>
    <n v="4.8451289150372038E-3"/>
    <n v="0.13725490196078433"/>
    <n v="0.58088235294117652"/>
    <n v="25.517857142857142"/>
    <n v="6.0295358649789028"/>
    <n v="5.0295358649789028"/>
  </r>
  <r>
    <x v="35"/>
    <x v="85"/>
    <x v="0"/>
    <n v="17237"/>
    <n v="479"/>
    <n v="70"/>
    <x v="46"/>
    <n v="1413"/>
    <n v="2.7789058420838893E-2"/>
    <n v="4.0610315020015086E-3"/>
    <n v="0.14613778705636743"/>
    <n v="0.44676409185803756"/>
    <n v="20.185714285714287"/>
    <n v="6.6028037383177569"/>
    <n v="5.6028037383177569"/>
  </r>
  <r>
    <x v="1"/>
    <x v="86"/>
    <x v="0"/>
    <n v="11321"/>
    <n v="224"/>
    <n v="45"/>
    <x v="83"/>
    <n v="1391"/>
    <n v="1.9786237964844095E-2"/>
    <n v="3.9749138768660009E-3"/>
    <n v="0.20089285714285715"/>
    <n v="0.5446428571428571"/>
    <n v="30.911111111111111"/>
    <n v="11.401639344262295"/>
    <n v="10.401639344262295"/>
  </r>
  <r>
    <x v="3"/>
    <x v="87"/>
    <x v="2"/>
    <n v="12167"/>
    <n v="197"/>
    <n v="63"/>
    <x v="84"/>
    <n v="1373"/>
    <n v="1.6191337223637709E-2"/>
    <n v="5.177940330401907E-3"/>
    <n v="0.31979695431472083"/>
    <n v="0.42131979695431471"/>
    <n v="21.793650793650794"/>
    <n v="16.542168674698797"/>
    <n v="15.542168674698795"/>
  </r>
  <r>
    <x v="36"/>
    <x v="67"/>
    <x v="1"/>
    <n v="10011"/>
    <n v="301"/>
    <n v="85"/>
    <x v="85"/>
    <n v="1370"/>
    <n v="3.0066926380980921E-2"/>
    <n v="8.4906602736989304E-3"/>
    <n v="0.28239202657807311"/>
    <n v="0.35215946843853818"/>
    <n v="16.117647058823529"/>
    <n v="12.924528301886792"/>
    <n v="11.924528301886792"/>
  </r>
  <r>
    <x v="24"/>
    <x v="69"/>
    <x v="0"/>
    <n v="13135"/>
    <n v="281"/>
    <n v="42"/>
    <x v="86"/>
    <n v="1365"/>
    <n v="2.1393224210125617E-2"/>
    <n v="3.1975637609440426E-3"/>
    <n v="0.1494661921708185"/>
    <n v="0.4306049822064057"/>
    <n v="32.5"/>
    <n v="11.28099173553719"/>
    <n v="10.28099173553719"/>
  </r>
  <r>
    <x v="27"/>
    <x v="88"/>
    <x v="1"/>
    <n v="11051"/>
    <n v="275"/>
    <n v="58"/>
    <x v="23"/>
    <n v="1350"/>
    <n v="2.4884625825717131E-2"/>
    <n v="5.2483938105148857E-3"/>
    <n v="0.21090909090909091"/>
    <n v="0.72363636363636363"/>
    <n v="23.275862068965516"/>
    <n v="6.78391959798995"/>
    <n v="5.78391959798995"/>
  </r>
  <r>
    <x v="21"/>
    <x v="89"/>
    <x v="1"/>
    <n v="9114"/>
    <n v="271"/>
    <n v="65"/>
    <x v="87"/>
    <n v="1329"/>
    <n v="2.9734474434935265E-2"/>
    <n v="7.1318850120693439E-3"/>
    <n v="0.23985239852398524"/>
    <n v="0.25092250922509224"/>
    <n v="20.446153846153845"/>
    <n v="19.544117647058822"/>
    <n v="18.544117647058822"/>
  </r>
  <r>
    <x v="15"/>
    <x v="90"/>
    <x v="2"/>
    <n v="11809"/>
    <n v="271"/>
    <n v="57"/>
    <x v="88"/>
    <n v="1308"/>
    <n v="2.2948598526547549E-2"/>
    <n v="4.8268269963587093E-3"/>
    <n v="0.21033210332103322"/>
    <n v="0.71217712177121772"/>
    <n v="22.94736842105263"/>
    <n v="6.7772020725388602"/>
    <n v="5.7772020725388602"/>
  </r>
  <r>
    <x v="21"/>
    <x v="91"/>
    <x v="1"/>
    <n v="15540"/>
    <n v="401"/>
    <n v="45"/>
    <x v="89"/>
    <n v="1299"/>
    <n v="2.5804375804375803E-2"/>
    <n v="2.8957528957528956E-3"/>
    <n v="0.11221945137157108"/>
    <n v="0.61845386533665836"/>
    <n v="28.866666666666667"/>
    <n v="5.237903225806452"/>
    <n v="4.237903225806452"/>
  </r>
  <r>
    <x v="6"/>
    <x v="92"/>
    <x v="0"/>
    <n v="8836"/>
    <n v="201"/>
    <n v="36"/>
    <x v="90"/>
    <n v="1299"/>
    <n v="2.2747849705749206E-2"/>
    <n v="4.074241738343142E-3"/>
    <n v="0.17910447761194029"/>
    <n v="0.63184079601990051"/>
    <n v="36.083333333333336"/>
    <n v="10.228346456692913"/>
    <n v="9.228346456692913"/>
  </r>
  <r>
    <x v="25"/>
    <x v="93"/>
    <x v="1"/>
    <n v="11928"/>
    <n v="397"/>
    <n v="67"/>
    <x v="91"/>
    <n v="1292"/>
    <n v="3.3283031522468143E-2"/>
    <n v="5.6170355466130112E-3"/>
    <n v="0.16876574307304787"/>
    <n v="0.64231738035264485"/>
    <n v="19.28358208955224"/>
    <n v="5.0666666666666664"/>
    <n v="4.0666666666666664"/>
  </r>
  <r>
    <x v="14"/>
    <x v="5"/>
    <x v="2"/>
    <n v="6859"/>
    <n v="173"/>
    <n v="46"/>
    <x v="5"/>
    <n v="1287"/>
    <n v="2.5222335617436944E-2"/>
    <n v="6.7065169849832339E-3"/>
    <n v="0.26589595375722541"/>
    <n v="0.64161849710982655"/>
    <n v="27.978260869565219"/>
    <n v="11.594594594594595"/>
    <n v="10.594594594594595"/>
  </r>
  <r>
    <x v="18"/>
    <x v="70"/>
    <x v="1"/>
    <n v="6159"/>
    <n v="176"/>
    <n v="37"/>
    <x v="60"/>
    <n v="1287"/>
    <n v="2.8576067543432376E-2"/>
    <n v="6.0074687449261244E-3"/>
    <n v="0.21022727272727273"/>
    <n v="0.48295454545454547"/>
    <n v="34.783783783783782"/>
    <n v="15.141176470588235"/>
    <n v="14.141176470588235"/>
  </r>
  <r>
    <x v="12"/>
    <x v="94"/>
    <x v="0"/>
    <n v="13575"/>
    <n v="400"/>
    <n v="69"/>
    <x v="36"/>
    <n v="1272"/>
    <n v="2.9465930018416207E-2"/>
    <n v="5.0828729281767954E-3"/>
    <n v="0.17249999999999999"/>
    <n v="0.1925"/>
    <n v="18.434782608695652"/>
    <n v="16.519480519480521"/>
    <n v="15.519480519480519"/>
  </r>
  <r>
    <x v="3"/>
    <x v="95"/>
    <x v="2"/>
    <n v="14592"/>
    <n v="469"/>
    <n v="60"/>
    <x v="92"/>
    <n v="1271"/>
    <n v="3.2140899122807015E-2"/>
    <n v="4.1118421052631577E-3"/>
    <n v="0.1279317697228145"/>
    <n v="0.79744136460554371"/>
    <n v="21.183333333333334"/>
    <n v="3.3983957219251337"/>
    <n v="2.3983957219251337"/>
  </r>
  <r>
    <x v="8"/>
    <x v="96"/>
    <x v="1"/>
    <n v="12113"/>
    <n v="337"/>
    <n v="53"/>
    <x v="31"/>
    <n v="1234"/>
    <n v="2.7821348963923059E-2"/>
    <n v="4.3754643771154959E-3"/>
    <n v="0.15727002967359049"/>
    <n v="0.78338278931750738"/>
    <n v="23.283018867924529"/>
    <n v="4.6742424242424239"/>
    <n v="3.6742424242424243"/>
  </r>
  <r>
    <x v="33"/>
    <x v="12"/>
    <x v="1"/>
    <n v="11386"/>
    <n v="316"/>
    <n v="39"/>
    <x v="45"/>
    <n v="1224"/>
    <n v="2.7753381345512033E-2"/>
    <n v="3.4252590901106624E-3"/>
    <n v="0.12341772151898735"/>
    <n v="0.379746835443038"/>
    <n v="31.384615384615383"/>
    <n v="10.199999999999999"/>
    <n v="9.1999999999999993"/>
  </r>
  <r>
    <x v="37"/>
    <x v="97"/>
    <x v="1"/>
    <n v="8194"/>
    <n v="315"/>
    <n v="46"/>
    <x v="78"/>
    <n v="1223"/>
    <n v="3.8442762997315111E-2"/>
    <n v="5.6138638027825238E-3"/>
    <n v="0.14603174603174604"/>
    <n v="0.28888888888888886"/>
    <n v="26.586956521739129"/>
    <n v="13.43956043956044"/>
    <n v="12.43956043956044"/>
  </r>
  <r>
    <x v="38"/>
    <x v="98"/>
    <x v="1"/>
    <n v="13184"/>
    <n v="333"/>
    <n v="61"/>
    <x v="93"/>
    <n v="1220"/>
    <n v="2.5257888349514562E-2"/>
    <n v="4.6268203883495142E-3"/>
    <n v="0.18318318318318319"/>
    <n v="0.85285285285285284"/>
    <n v="20"/>
    <n v="4.295774647887324"/>
    <n v="3.295774647887324"/>
  </r>
  <r>
    <x v="8"/>
    <x v="48"/>
    <x v="1"/>
    <n v="11318"/>
    <n v="314"/>
    <n v="61"/>
    <x v="94"/>
    <n v="1217"/>
    <n v="2.7743417564940802E-2"/>
    <n v="5.3896448135713022E-3"/>
    <n v="0.19426751592356689"/>
    <n v="0.83439490445859876"/>
    <n v="19.950819672131146"/>
    <n v="4.6450381679389317"/>
    <n v="3.6450381679389312"/>
  </r>
  <r>
    <x v="19"/>
    <x v="53"/>
    <x v="2"/>
    <n v="7544"/>
    <n v="266"/>
    <n v="53"/>
    <x v="63"/>
    <n v="1216"/>
    <n v="3.5259809119830329E-2"/>
    <n v="7.0254506892895013E-3"/>
    <n v="0.19924812030075187"/>
    <n v="0.22180451127819548"/>
    <n v="22.943396226415093"/>
    <n v="20.610169491525422"/>
    <n v="19.610169491525422"/>
  </r>
  <r>
    <x v="25"/>
    <x v="46"/>
    <x v="0"/>
    <n v="9439"/>
    <n v="147"/>
    <n v="43"/>
    <x v="73"/>
    <n v="1215"/>
    <n v="1.5573683652929335E-2"/>
    <n v="4.555567327047357E-3"/>
    <n v="0.29251700680272108"/>
    <n v="0.5374149659863946"/>
    <n v="28.255813953488371"/>
    <n v="15.379746835443038"/>
    <n v="14.379746835443038"/>
  </r>
  <r>
    <x v="19"/>
    <x v="99"/>
    <x v="0"/>
    <n v="9954"/>
    <n v="256"/>
    <n v="41"/>
    <x v="22"/>
    <n v="1212"/>
    <n v="2.5718304199316859E-2"/>
    <n v="4.1189471569218405E-3"/>
    <n v="0.16015625"/>
    <n v="0.3046875"/>
    <n v="29.560975609756099"/>
    <n v="15.538461538461538"/>
    <n v="14.538461538461538"/>
  </r>
  <r>
    <x v="12"/>
    <x v="19"/>
    <x v="2"/>
    <n v="15112"/>
    <n v="490"/>
    <n v="70"/>
    <x v="95"/>
    <n v="1195"/>
    <n v="3.2424563260984647E-2"/>
    <n v="4.6320804658549495E-3"/>
    <n v="0.14285714285714285"/>
    <n v="0.68979591836734699"/>
    <n v="17.071428571428573"/>
    <n v="3.5355029585798818"/>
    <n v="2.5355029585798818"/>
  </r>
  <r>
    <x v="11"/>
    <x v="100"/>
    <x v="0"/>
    <n v="13743"/>
    <n v="182"/>
    <n v="32"/>
    <x v="96"/>
    <n v="1189"/>
    <n v="1.3243105581023066E-2"/>
    <n v="2.3284581241359236E-3"/>
    <n v="0.17582417582417584"/>
    <n v="0.33516483516483514"/>
    <n v="37.15625"/>
    <n v="19.491803278688526"/>
    <n v="18.491803278688526"/>
  </r>
  <r>
    <x v="8"/>
    <x v="101"/>
    <x v="1"/>
    <n v="6849"/>
    <n v="188"/>
    <n v="53"/>
    <x v="45"/>
    <n v="1180"/>
    <n v="2.7449262666082639E-2"/>
    <n v="7.7383559643743613E-3"/>
    <n v="0.28191489361702127"/>
    <n v="0.63829787234042556"/>
    <n v="22.264150943396228"/>
    <n v="9.8333333333333339"/>
    <n v="8.8333333333333339"/>
  </r>
  <r>
    <x v="12"/>
    <x v="102"/>
    <x v="1"/>
    <n v="13963"/>
    <n v="477"/>
    <n v="42"/>
    <x v="97"/>
    <n v="1179"/>
    <n v="3.4161713098904249E-2"/>
    <n v="3.007949581035594E-3"/>
    <n v="8.8050314465408799E-2"/>
    <n v="0.12578616352201258"/>
    <n v="28.071428571428573"/>
    <n v="19.649999999999999"/>
    <n v="18.649999999999999"/>
  </r>
  <r>
    <x v="14"/>
    <x v="103"/>
    <x v="1"/>
    <n v="11224"/>
    <n v="286"/>
    <n v="55"/>
    <x v="64"/>
    <n v="1166"/>
    <n v="2.548111190306486E-2"/>
    <n v="4.9002138275124731E-3"/>
    <n v="0.19230769230769232"/>
    <n v="0.33566433566433568"/>
    <n v="21.2"/>
    <n v="12.145833333333334"/>
    <n v="11.145833333333334"/>
  </r>
  <r>
    <x v="5"/>
    <x v="104"/>
    <x v="1"/>
    <n v="14919"/>
    <n v="409"/>
    <n v="64"/>
    <x v="98"/>
    <n v="1154"/>
    <n v="2.7414706079495945E-2"/>
    <n v="4.2898317581607347E-3"/>
    <n v="0.15647921760391198"/>
    <n v="0.17848410757946209"/>
    <n v="18.03125"/>
    <n v="15.808219178082192"/>
    <n v="14.808219178082192"/>
  </r>
  <r>
    <x v="15"/>
    <x v="29"/>
    <x v="1"/>
    <n v="11474"/>
    <n v="294"/>
    <n v="49"/>
    <x v="0"/>
    <n v="1151"/>
    <n v="2.5623147986752658E-2"/>
    <n v="4.2705246644587766E-3"/>
    <n v="0.16666666666666666"/>
    <n v="0.47959183673469385"/>
    <n v="23.489795918367346"/>
    <n v="8.163120567375886"/>
    <n v="7.1631205673758869"/>
  </r>
  <r>
    <x v="12"/>
    <x v="64"/>
    <x v="1"/>
    <n v="15383"/>
    <n v="228"/>
    <n v="39"/>
    <x v="70"/>
    <n v="1151"/>
    <n v="1.4821556263407658E-2"/>
    <n v="2.5352662029513098E-3"/>
    <n v="0.17105263157894737"/>
    <n v="0.49561403508771928"/>
    <n v="29.512820512820515"/>
    <n v="10.185840707964601"/>
    <n v="9.1858407079646014"/>
  </r>
  <r>
    <x v="25"/>
    <x v="105"/>
    <x v="1"/>
    <n v="13662"/>
    <n v="153"/>
    <n v="49"/>
    <x v="99"/>
    <n v="1150"/>
    <n v="1.1198945981554678E-2"/>
    <n v="3.5865905431122823E-3"/>
    <n v="0.3202614379084967"/>
    <n v="0.15032679738562091"/>
    <n v="23.469387755102041"/>
    <n v="50"/>
    <n v="49"/>
  </r>
  <r>
    <x v="15"/>
    <x v="106"/>
    <x v="0"/>
    <n v="10259"/>
    <n v="189"/>
    <n v="50"/>
    <x v="100"/>
    <n v="1135"/>
    <n v="1.8422848230821718E-2"/>
    <n v="4.8737693732332586E-3"/>
    <n v="0.26455026455026454"/>
    <n v="0.55026455026455023"/>
    <n v="22.7"/>
    <n v="10.913461538461538"/>
    <n v="9.9134615384615383"/>
  </r>
  <r>
    <x v="34"/>
    <x v="17"/>
    <x v="1"/>
    <n v="13159"/>
    <n v="257"/>
    <n v="56"/>
    <x v="101"/>
    <n v="1133"/>
    <n v="1.9530359449806217E-2"/>
    <n v="4.2556425260278138E-3"/>
    <n v="0.21789883268482491"/>
    <n v="0.50583657587548636"/>
    <n v="20.232142857142858"/>
    <n v="8.7153846153846146"/>
    <n v="7.7153846153846155"/>
  </r>
  <r>
    <x v="2"/>
    <x v="107"/>
    <x v="1"/>
    <n v="8344"/>
    <n v="380"/>
    <n v="35"/>
    <x v="102"/>
    <n v="1132"/>
    <n v="4.554170661553212E-2"/>
    <n v="4.1946308724832215E-3"/>
    <n v="9.2105263157894732E-2"/>
    <n v="0.5368421052631579"/>
    <n v="32.342857142857142"/>
    <n v="5.5490196078431371"/>
    <n v="4.5490196078431371"/>
  </r>
  <r>
    <x v="5"/>
    <x v="72"/>
    <x v="1"/>
    <n v="11445"/>
    <n v="291"/>
    <n v="59"/>
    <x v="103"/>
    <n v="1121"/>
    <n v="2.5425950196592398E-2"/>
    <n v="5.1550895587592835E-3"/>
    <n v="0.20274914089347079"/>
    <n v="0.45017182130584193"/>
    <n v="19"/>
    <n v="8.557251908396946"/>
    <n v="7.5572519083969469"/>
  </r>
  <r>
    <x v="7"/>
    <x v="108"/>
    <x v="1"/>
    <n v="8990"/>
    <n v="266"/>
    <n v="52"/>
    <x v="2"/>
    <n v="1112"/>
    <n v="2.9588431590656286E-2"/>
    <n v="5.7842046718576193E-3"/>
    <n v="0.19548872180451127"/>
    <n v="0.26315789473684209"/>
    <n v="21.384615384615383"/>
    <n v="15.885714285714286"/>
    <n v="14.885714285714286"/>
  </r>
  <r>
    <x v="22"/>
    <x v="109"/>
    <x v="0"/>
    <n v="12783"/>
    <n v="262"/>
    <n v="46"/>
    <x v="104"/>
    <n v="1107"/>
    <n v="2.0495971211765628E-2"/>
    <n v="3.5985292967222094E-3"/>
    <n v="0.17557251908396945"/>
    <n v="0.80534351145038163"/>
    <n v="24.065217391304348"/>
    <n v="5.2464454976303321"/>
    <n v="4.2464454976303321"/>
  </r>
  <r>
    <x v="2"/>
    <x v="110"/>
    <x v="1"/>
    <n v="15051"/>
    <n v="231"/>
    <n v="59"/>
    <x v="52"/>
    <n v="1099"/>
    <n v="1.5347817420769384E-2"/>
    <n v="3.9200053152614444E-3"/>
    <n v="0.25541125541125542"/>
    <n v="0.4935064935064935"/>
    <n v="18.627118644067796"/>
    <n v="9.6403508771929829"/>
    <n v="8.6403508771929829"/>
  </r>
  <r>
    <x v="34"/>
    <x v="19"/>
    <x v="1"/>
    <n v="15805"/>
    <n v="444"/>
    <n v="64"/>
    <x v="105"/>
    <n v="1097"/>
    <n v="2.8092375830433409E-2"/>
    <n v="4.0493514710534641E-3"/>
    <n v="0.14414414414414414"/>
    <n v="0.46396396396396394"/>
    <n v="17.140625"/>
    <n v="5.325242718446602"/>
    <n v="4.325242718446602"/>
  </r>
  <r>
    <x v="23"/>
    <x v="111"/>
    <x v="0"/>
    <n v="13029"/>
    <n v="170"/>
    <n v="63"/>
    <x v="106"/>
    <n v="1096"/>
    <n v="1.3047816409547932E-2"/>
    <n v="4.8353672576559982E-3"/>
    <n v="0.37058823529411766"/>
    <n v="0.69411764705882351"/>
    <n v="17.396825396825395"/>
    <n v="9.2881355932203391"/>
    <n v="8.2881355932203391"/>
  </r>
  <r>
    <x v="4"/>
    <x v="62"/>
    <x v="1"/>
    <n v="11116"/>
    <n v="265"/>
    <n v="38"/>
    <x v="107"/>
    <n v="1093"/>
    <n v="2.3839510615329254E-2"/>
    <n v="3.4184958618207989E-3"/>
    <n v="0.14339622641509434"/>
    <n v="0.74339622641509429"/>
    <n v="28.763157894736842"/>
    <n v="5.5482233502538074"/>
    <n v="4.5482233502538074"/>
  </r>
  <r>
    <x v="31"/>
    <x v="112"/>
    <x v="1"/>
    <n v="6524"/>
    <n v="228"/>
    <n v="54"/>
    <x v="100"/>
    <n v="1092"/>
    <n v="3.494788473329246E-2"/>
    <n v="8.2771305947271605E-3"/>
    <n v="0.23684210526315788"/>
    <n v="0.45614035087719296"/>
    <n v="20.222222222222221"/>
    <n v="10.5"/>
    <n v="9.5"/>
  </r>
  <r>
    <x v="31"/>
    <x v="69"/>
    <x v="2"/>
    <n v="7448"/>
    <n v="334"/>
    <n v="58"/>
    <x v="108"/>
    <n v="1090"/>
    <n v="4.4844253490870033E-2"/>
    <n v="7.7873254564983889E-3"/>
    <n v="0.17365269461077845"/>
    <n v="0.75449101796407181"/>
    <n v="18.793103448275861"/>
    <n v="4.3253968253968251"/>
    <n v="3.3253968253968256"/>
  </r>
  <r>
    <x v="27"/>
    <x v="113"/>
    <x v="1"/>
    <n v="15266"/>
    <n v="545"/>
    <n v="56"/>
    <x v="109"/>
    <n v="1087"/>
    <n v="3.5700248919166774E-2"/>
    <n v="3.6682824577492466E-3"/>
    <n v="0.10275229357798166"/>
    <n v="0.46972477064220186"/>
    <n v="19.410714285714285"/>
    <n v="4.24609375"/>
    <n v="3.24609375"/>
  </r>
  <r>
    <x v="18"/>
    <x v="114"/>
    <x v="1"/>
    <n v="9785"/>
    <n v="192"/>
    <n v="42"/>
    <x v="61"/>
    <n v="1086"/>
    <n v="1.9621870209504344E-2"/>
    <n v="4.2922841083290753E-3"/>
    <n v="0.21875"/>
    <n v="0.51041666666666663"/>
    <n v="25.857142857142858"/>
    <n v="11.081632653061224"/>
    <n v="10.081632653061224"/>
  </r>
  <r>
    <x v="31"/>
    <x v="115"/>
    <x v="1"/>
    <n v="8494"/>
    <n v="247"/>
    <n v="45"/>
    <x v="110"/>
    <n v="1085"/>
    <n v="2.9079350129503179E-2"/>
    <n v="5.2978573110430893E-3"/>
    <n v="0.18218623481781376"/>
    <n v="0.39271255060728744"/>
    <n v="24.111111111111111"/>
    <n v="11.185567010309278"/>
    <n v="10.185567010309278"/>
  </r>
  <r>
    <x v="7"/>
    <x v="116"/>
    <x v="1"/>
    <n v="9372"/>
    <n v="124"/>
    <n v="31"/>
    <x v="111"/>
    <n v="1073"/>
    <n v="1.3230900554844216E-2"/>
    <n v="3.307725138711054E-3"/>
    <n v="0.25"/>
    <n v="0.37903225806451613"/>
    <n v="34.612903225806448"/>
    <n v="22.829787234042552"/>
    <n v="21.829787234042552"/>
  </r>
  <r>
    <x v="23"/>
    <x v="94"/>
    <x v="0"/>
    <n v="11180"/>
    <n v="323"/>
    <n v="68"/>
    <x v="14"/>
    <n v="1069"/>
    <n v="2.8890876565295171E-2"/>
    <n v="6.0822898032200359E-3"/>
    <n v="0.21052631578947367"/>
    <n v="0.70897832817337458"/>
    <n v="15.720588235294118"/>
    <n v="4.6681222707423577"/>
    <n v="3.6681222707423582"/>
  </r>
  <r>
    <x v="20"/>
    <x v="117"/>
    <x v="0"/>
    <n v="9859"/>
    <n v="244"/>
    <n v="38"/>
    <x v="63"/>
    <n v="1063"/>
    <n v="2.4748960340805357E-2"/>
    <n v="3.8543462825844405E-3"/>
    <n v="0.15573770491803279"/>
    <n v="0.24180327868852458"/>
    <n v="27.973684210526315"/>
    <n v="18.016949152542374"/>
    <n v="17.016949152542374"/>
  </r>
  <r>
    <x v="11"/>
    <x v="118"/>
    <x v="0"/>
    <n v="10387"/>
    <n v="219"/>
    <n v="48"/>
    <x v="103"/>
    <n v="1046"/>
    <n v="2.1084047366900935E-2"/>
    <n v="4.6211610667180126E-3"/>
    <n v="0.21917808219178081"/>
    <n v="0.59817351598173518"/>
    <n v="21.791666666666668"/>
    <n v="7.9847328244274811"/>
    <n v="6.9847328244274811"/>
  </r>
  <r>
    <x v="25"/>
    <x v="119"/>
    <x v="0"/>
    <n v="11674"/>
    <n v="242"/>
    <n v="49"/>
    <x v="112"/>
    <n v="1046"/>
    <n v="2.0729826965907146E-2"/>
    <n v="4.1973616583861574E-3"/>
    <n v="0.2024793388429752"/>
    <n v="0.31404958677685951"/>
    <n v="21.346938775510203"/>
    <n v="13.763157894736842"/>
    <n v="12.763157894736842"/>
  </r>
  <r>
    <x v="32"/>
    <x v="120"/>
    <x v="1"/>
    <n v="11738"/>
    <n v="273"/>
    <n v="46"/>
    <x v="76"/>
    <n v="1045"/>
    <n v="2.325779519509286E-2"/>
    <n v="3.9188958936786505E-3"/>
    <n v="0.16849816849816851"/>
    <n v="0.42857142857142855"/>
    <n v="22.717391304347824"/>
    <n v="8.9316239316239319"/>
    <n v="7.9316239316239319"/>
  </r>
  <r>
    <x v="25"/>
    <x v="76"/>
    <x v="1"/>
    <n v="9427"/>
    <n v="209"/>
    <n v="49"/>
    <x v="113"/>
    <n v="1039"/>
    <n v="2.2170361726954493E-2"/>
    <n v="5.1978360029701918E-3"/>
    <n v="0.23444976076555024"/>
    <n v="0.59808612440191389"/>
    <n v="21.204081632653061"/>
    <n v="8.3119999999999994"/>
    <n v="7.3120000000000003"/>
  </r>
  <r>
    <x v="3"/>
    <x v="121"/>
    <x v="1"/>
    <n v="10539"/>
    <n v="357"/>
    <n v="86"/>
    <x v="80"/>
    <n v="1039"/>
    <n v="3.3874181611158551E-2"/>
    <n v="8.1601669987664861E-3"/>
    <n v="0.24089635854341737"/>
    <n v="0.18487394957983194"/>
    <n v="12.081395348837209"/>
    <n v="15.742424242424242"/>
    <n v="14.742424242424242"/>
  </r>
  <r>
    <x v="12"/>
    <x v="39"/>
    <x v="1"/>
    <n v="9051"/>
    <n v="236"/>
    <n v="63"/>
    <x v="5"/>
    <n v="1033"/>
    <n v="2.607446690973373E-2"/>
    <n v="6.9605568445475635E-3"/>
    <n v="0.26694915254237289"/>
    <n v="0.47033898305084748"/>
    <n v="16.396825396825395"/>
    <n v="9.3063063063063058"/>
    <n v="8.3063063063063058"/>
  </r>
  <r>
    <x v="1"/>
    <x v="122"/>
    <x v="1"/>
    <n v="7921"/>
    <n v="229"/>
    <n v="41"/>
    <x v="114"/>
    <n v="1027"/>
    <n v="2.8910491099608634E-2"/>
    <n v="5.1761141270041658E-3"/>
    <n v="0.17903930131004367"/>
    <n v="0.66375545851528384"/>
    <n v="25.048780487804876"/>
    <n v="6.7565789473684212"/>
    <n v="5.7565789473684212"/>
  </r>
  <r>
    <x v="25"/>
    <x v="68"/>
    <x v="2"/>
    <n v="13984"/>
    <n v="357"/>
    <n v="69"/>
    <x v="115"/>
    <n v="1025"/>
    <n v="2.5529176201372999E-2"/>
    <n v="4.9342105263157892E-3"/>
    <n v="0.19327731092436976"/>
    <n v="0.9327731092436975"/>
    <n v="14.855072463768115"/>
    <n v="3.0780780780780779"/>
    <n v="2.0780780780780779"/>
  </r>
  <r>
    <x v="15"/>
    <x v="123"/>
    <x v="1"/>
    <n v="12090"/>
    <n v="201"/>
    <n v="53"/>
    <x v="11"/>
    <n v="1015"/>
    <n v="1.6625310173697269E-2"/>
    <n v="4.3837882547559971E-3"/>
    <n v="0.26368159203980102"/>
    <n v="0.57213930348258701"/>
    <n v="19.150943396226417"/>
    <n v="8.8260869565217384"/>
    <n v="7.8260869565217392"/>
  </r>
  <r>
    <x v="39"/>
    <x v="124"/>
    <x v="0"/>
    <n v="9276"/>
    <n v="247"/>
    <n v="83"/>
    <x v="76"/>
    <n v="1013"/>
    <n v="2.6627856834842603E-2"/>
    <n v="8.9478223372143166E-3"/>
    <n v="0.33603238866396762"/>
    <n v="0.47368421052631576"/>
    <n v="12.204819277108435"/>
    <n v="8.6581196581196576"/>
    <n v="7.6581196581196584"/>
  </r>
  <r>
    <x v="29"/>
    <x v="125"/>
    <x v="1"/>
    <n v="10837"/>
    <n v="282"/>
    <n v="47"/>
    <x v="116"/>
    <n v="1013"/>
    <n v="2.6021961797545446E-2"/>
    <n v="4.3369936329242407E-3"/>
    <n v="0.16666666666666666"/>
    <n v="0.41134751773049644"/>
    <n v="21.553191489361701"/>
    <n v="8.7327586206896548"/>
    <n v="7.7327586206896548"/>
  </r>
  <r>
    <x v="6"/>
    <x v="126"/>
    <x v="1"/>
    <n v="7470"/>
    <n v="311"/>
    <n v="41"/>
    <x v="4"/>
    <n v="1001"/>
    <n v="4.1633199464524769E-2"/>
    <n v="5.4886211512717538E-3"/>
    <n v="0.13183279742765272"/>
    <n v="0.52411575562700963"/>
    <n v="24.414634146341463"/>
    <n v="6.1411042944785272"/>
    <n v="5.1411042944785272"/>
  </r>
  <r>
    <x v="17"/>
    <x v="127"/>
    <x v="1"/>
    <n v="8550"/>
    <n v="183"/>
    <n v="56"/>
    <x v="117"/>
    <n v="1000"/>
    <n v="2.1403508771929824E-2"/>
    <n v="6.5497076023391812E-3"/>
    <n v="0.30601092896174864"/>
    <n v="0.67759562841530052"/>
    <n v="17.857142857142858"/>
    <n v="8.064516129032258"/>
    <n v="7.064516129032258"/>
  </r>
  <r>
    <x v="37"/>
    <x v="92"/>
    <x v="2"/>
    <n v="12124"/>
    <n v="270"/>
    <n v="66"/>
    <x v="69"/>
    <n v="997"/>
    <n v="2.2269877928076543E-2"/>
    <n v="5.4437479379742656E-3"/>
    <n v="0.24444444444444444"/>
    <n v="0.55925925925925923"/>
    <n v="15.106060606060606"/>
    <n v="6.6026490066225163"/>
    <n v="5.6026490066225163"/>
  </r>
  <r>
    <x v="9"/>
    <x v="128"/>
    <x v="0"/>
    <n v="12896"/>
    <n v="417"/>
    <n v="66"/>
    <x v="118"/>
    <n v="994"/>
    <n v="3.2335607940446653E-2"/>
    <n v="5.1178660049627789E-3"/>
    <n v="0.15827338129496402"/>
    <n v="0.53956834532374098"/>
    <n v="15.060606060606061"/>
    <n v="4.4177777777777774"/>
    <n v="3.4177777777777778"/>
  </r>
  <r>
    <x v="22"/>
    <x v="129"/>
    <x v="1"/>
    <n v="14068"/>
    <n v="271"/>
    <n v="67"/>
    <x v="119"/>
    <n v="994"/>
    <n v="1.926357691214103E-2"/>
    <n v="4.7625817458060845E-3"/>
    <n v="0.24723247232472326"/>
    <n v="0.5719557195571956"/>
    <n v="14.835820895522389"/>
    <n v="6.4129032258064518"/>
    <n v="5.4129032258064518"/>
  </r>
  <r>
    <x v="15"/>
    <x v="130"/>
    <x v="0"/>
    <n v="7879"/>
    <n v="224"/>
    <n v="70"/>
    <x v="120"/>
    <n v="991"/>
    <n v="2.8430003807589796E-2"/>
    <n v="8.8843761898718104E-3"/>
    <n v="0.3125"/>
    <n v="0.7142857142857143"/>
    <n v="14.157142857142857"/>
    <n v="6.1937499999999996"/>
    <n v="5.1937499999999996"/>
  </r>
  <r>
    <x v="15"/>
    <x v="58"/>
    <x v="2"/>
    <n v="8426"/>
    <n v="210"/>
    <n v="58"/>
    <x v="53"/>
    <n v="990"/>
    <n v="2.4922857821030146E-2"/>
    <n v="6.8834559696178497E-3"/>
    <n v="0.27619047619047621"/>
    <n v="0.27619047619047621"/>
    <n v="17.068965517241381"/>
    <n v="17.068965517241381"/>
    <n v="16.068965517241381"/>
  </r>
  <r>
    <x v="5"/>
    <x v="131"/>
    <x v="2"/>
    <n v="12552"/>
    <n v="233"/>
    <n v="44"/>
    <x v="8"/>
    <n v="973"/>
    <n v="1.8562778840025496E-2"/>
    <n v="3.5054174633524539E-3"/>
    <n v="0.18884120171673821"/>
    <n v="0.48068669527896996"/>
    <n v="22.113636363636363"/>
    <n v="8.6875"/>
    <n v="7.6875"/>
  </r>
  <r>
    <x v="13"/>
    <x v="132"/>
    <x v="2"/>
    <n v="5205"/>
    <n v="128"/>
    <n v="45"/>
    <x v="121"/>
    <n v="968"/>
    <n v="2.4591738712776177E-2"/>
    <n v="8.6455331412103754E-3"/>
    <n v="0.3515625"/>
    <n v="0.2265625"/>
    <n v="21.511111111111113"/>
    <n v="33.379310344827587"/>
    <n v="32.379310344827587"/>
  </r>
  <r>
    <x v="0"/>
    <x v="133"/>
    <x v="1"/>
    <n v="7808"/>
    <n v="173"/>
    <n v="26"/>
    <x v="122"/>
    <n v="966"/>
    <n v="2.2156762295081966E-2"/>
    <n v="3.329918032786885E-3"/>
    <n v="0.15028901734104047"/>
    <n v="0.36994219653179189"/>
    <n v="37.153846153846153"/>
    <n v="15.09375"/>
    <n v="14.09375"/>
  </r>
  <r>
    <x v="6"/>
    <x v="134"/>
    <x v="2"/>
    <n v="19579"/>
    <n v="450"/>
    <n v="33"/>
    <x v="123"/>
    <n v="963"/>
    <n v="2.2983809183308647E-2"/>
    <n v="1.6854793401093007E-3"/>
    <n v="7.3333333333333334E-2"/>
    <n v="0.41555555555555557"/>
    <n v="29.181818181818183"/>
    <n v="5.1497326203208553"/>
    <n v="4.1497326203208553"/>
  </r>
  <r>
    <x v="23"/>
    <x v="126"/>
    <x v="1"/>
    <n v="7523"/>
    <n v="372"/>
    <n v="102"/>
    <x v="60"/>
    <n v="961"/>
    <n v="4.9448358367672474E-2"/>
    <n v="1.3558420842748903E-2"/>
    <n v="0.27419354838709675"/>
    <n v="0.22849462365591397"/>
    <n v="9.4215686274509807"/>
    <n v="11.305882352941177"/>
    <n v="10.305882352941177"/>
  </r>
  <r>
    <x v="28"/>
    <x v="135"/>
    <x v="2"/>
    <n v="10756"/>
    <n v="202"/>
    <n v="34"/>
    <x v="124"/>
    <n v="948"/>
    <n v="1.8780215693566381E-2"/>
    <n v="3.1610264038676086E-3"/>
    <n v="0.16831683168316833"/>
    <n v="0.81683168316831678"/>
    <n v="27.882352941176471"/>
    <n v="5.7454545454545451"/>
    <n v="4.7454545454545451"/>
  </r>
  <r>
    <x v="18"/>
    <x v="136"/>
    <x v="0"/>
    <n v="15216"/>
    <n v="453"/>
    <n v="71"/>
    <x v="41"/>
    <n v="948"/>
    <n v="2.9771293375394321E-2"/>
    <n v="4.6661409043112509E-3"/>
    <n v="0.15673289183222958"/>
    <n v="0.33774834437086093"/>
    <n v="13.352112676056338"/>
    <n v="6.1960784313725492"/>
    <n v="5.1960784313725492"/>
  </r>
  <r>
    <x v="25"/>
    <x v="130"/>
    <x v="1"/>
    <n v="6665"/>
    <n v="149"/>
    <n v="29"/>
    <x v="125"/>
    <n v="947"/>
    <n v="2.2355588897224304E-2"/>
    <n v="4.3510877719429861E-3"/>
    <n v="0.19463087248322147"/>
    <n v="0.72483221476510062"/>
    <n v="32.655172413793103"/>
    <n v="8.768518518518519"/>
    <n v="7.7685185185185182"/>
  </r>
  <r>
    <x v="9"/>
    <x v="137"/>
    <x v="0"/>
    <n v="12373"/>
    <n v="134"/>
    <n v="38"/>
    <x v="121"/>
    <n v="938"/>
    <n v="1.0830033136668553E-2"/>
    <n v="3.0712034268164552E-3"/>
    <n v="0.28358208955223879"/>
    <n v="0.21641791044776118"/>
    <n v="24.684210526315791"/>
    <n v="32.344827586206897"/>
    <n v="31.344827586206897"/>
  </r>
  <r>
    <x v="31"/>
    <x v="138"/>
    <x v="1"/>
    <n v="8807"/>
    <n v="285"/>
    <n v="53"/>
    <x v="126"/>
    <n v="928"/>
    <n v="3.23606222323152E-2"/>
    <n v="6.0179402747814236E-3"/>
    <n v="0.18596491228070175"/>
    <n v="0.30526315789473685"/>
    <n v="17.509433962264151"/>
    <n v="10.666666666666666"/>
    <n v="9.6666666666666661"/>
  </r>
  <r>
    <x v="20"/>
    <x v="24"/>
    <x v="2"/>
    <n v="12123"/>
    <n v="174"/>
    <n v="37"/>
    <x v="86"/>
    <n v="924"/>
    <n v="1.435288294976491E-2"/>
    <n v="3.0520498226511588E-3"/>
    <n v="0.21264367816091953"/>
    <n v="0.6954022988505747"/>
    <n v="24.972972972972972"/>
    <n v="7.6363636363636367"/>
    <n v="6.6363636363636367"/>
  </r>
  <r>
    <x v="23"/>
    <x v="139"/>
    <x v="1"/>
    <n v="10922"/>
    <n v="161"/>
    <n v="45"/>
    <x v="127"/>
    <n v="914"/>
    <n v="1.4740889946896173E-2"/>
    <n v="4.120124519318806E-3"/>
    <n v="0.27950310559006208"/>
    <n v="0.58385093167701863"/>
    <n v="20.31111111111111"/>
    <n v="9.7234042553191493"/>
    <n v="8.7234042553191493"/>
  </r>
  <r>
    <x v="16"/>
    <x v="140"/>
    <x v="0"/>
    <n v="6970"/>
    <n v="182"/>
    <n v="64"/>
    <x v="128"/>
    <n v="907"/>
    <n v="2.6111908177905308E-2"/>
    <n v="9.1822094691535149E-3"/>
    <n v="0.35164835164835168"/>
    <n v="0.50549450549450547"/>
    <n v="14.171875"/>
    <n v="9.8586956521739122"/>
    <n v="8.8586956521739122"/>
  </r>
  <r>
    <x v="25"/>
    <x v="99"/>
    <x v="1"/>
    <n v="13550"/>
    <n v="111"/>
    <n v="35"/>
    <x v="129"/>
    <n v="906"/>
    <n v="8.191881918819189E-3"/>
    <n v="2.5830258302583027E-3"/>
    <n v="0.31531531531531531"/>
    <n v="0.80180180180180183"/>
    <n v="25.885714285714286"/>
    <n v="10.179775280898877"/>
    <n v="9.1797752808988768"/>
  </r>
  <r>
    <x v="23"/>
    <x v="15"/>
    <x v="1"/>
    <n v="11818"/>
    <n v="85"/>
    <n v="27"/>
    <x v="67"/>
    <n v="906"/>
    <n v="7.1924183448976138E-3"/>
    <n v="2.2846505330851243E-3"/>
    <n v="0.31764705882352939"/>
    <n v="0.11764705882352941"/>
    <n v="33.555555555555557"/>
    <n v="90.6"/>
    <n v="89.6"/>
  </r>
  <r>
    <x v="28"/>
    <x v="141"/>
    <x v="1"/>
    <n v="10574"/>
    <n v="265"/>
    <n v="78"/>
    <x v="4"/>
    <n v="905"/>
    <n v="2.5061471533951201E-2"/>
    <n v="7.3765840741441269E-3"/>
    <n v="0.29433962264150942"/>
    <n v="0.61509433962264148"/>
    <n v="11.602564102564102"/>
    <n v="5.552147239263804"/>
    <n v="4.552147239263804"/>
  </r>
  <r>
    <x v="6"/>
    <x v="100"/>
    <x v="1"/>
    <n v="7754"/>
    <n v="275"/>
    <n v="44"/>
    <x v="130"/>
    <n v="904"/>
    <n v="3.54655661594016E-2"/>
    <n v="5.6744905855042561E-3"/>
    <n v="0.16"/>
    <n v="0.7345454545454545"/>
    <n v="20.545454545454547"/>
    <n v="4.4752475247524757"/>
    <n v="3.4752475247524752"/>
  </r>
  <r>
    <x v="33"/>
    <x v="142"/>
    <x v="1"/>
    <n v="13991"/>
    <n v="112"/>
    <n v="26"/>
    <x v="112"/>
    <n v="901"/>
    <n v="8.005146165392038E-3"/>
    <n v="1.8583375026802946E-3"/>
    <n v="0.23214285714285715"/>
    <n v="0.6785714285714286"/>
    <n v="34.653846153846153"/>
    <n v="11.855263157894736"/>
    <n v="10.855263157894736"/>
  </r>
  <r>
    <x v="6"/>
    <x v="134"/>
    <x v="1"/>
    <n v="13309"/>
    <n v="281"/>
    <n v="46"/>
    <x v="45"/>
    <n v="899"/>
    <n v="2.111353219625817E-2"/>
    <n v="3.4563077616650388E-3"/>
    <n v="0.16370106761565836"/>
    <n v="0.42704626334519574"/>
    <n v="19.543478260869566"/>
    <n v="7.4916666666666663"/>
    <n v="6.4916666666666663"/>
  </r>
  <r>
    <x v="18"/>
    <x v="143"/>
    <x v="2"/>
    <n v="8660"/>
    <n v="247"/>
    <n v="42"/>
    <x v="131"/>
    <n v="898"/>
    <n v="2.8521939953810624E-2"/>
    <n v="4.8498845265588916E-3"/>
    <n v="0.17004048582995951"/>
    <n v="0.25101214574898784"/>
    <n v="21.38095238095238"/>
    <n v="14.483870967741936"/>
    <n v="13.483870967741936"/>
  </r>
  <r>
    <x v="32"/>
    <x v="40"/>
    <x v="0"/>
    <n v="7528"/>
    <n v="96"/>
    <n v="34"/>
    <x v="62"/>
    <n v="893"/>
    <n v="1.2752391073326248E-2"/>
    <n v="4.5164718384697131E-3"/>
    <n v="0.35416666666666669"/>
    <n v="0.5"/>
    <n v="26.264705882352942"/>
    <n v="18.604166666666668"/>
    <n v="17.604166666666668"/>
  </r>
  <r>
    <x v="28"/>
    <x v="6"/>
    <x v="1"/>
    <n v="7416"/>
    <n v="252"/>
    <n v="55"/>
    <x v="100"/>
    <n v="889"/>
    <n v="3.3980582524271843E-2"/>
    <n v="7.4163969795037754E-3"/>
    <n v="0.21825396825396826"/>
    <n v="0.41269841269841268"/>
    <n v="16.163636363636364"/>
    <n v="8.5480769230769234"/>
    <n v="7.5480769230769234"/>
  </r>
  <r>
    <x v="18"/>
    <x v="144"/>
    <x v="0"/>
    <n v="11379"/>
    <n v="150"/>
    <n v="52"/>
    <x v="73"/>
    <n v="888"/>
    <n v="1.3182177695755339E-2"/>
    <n v="4.5698216011951839E-3"/>
    <n v="0.34666666666666668"/>
    <n v="0.52666666666666662"/>
    <n v="17.076923076923077"/>
    <n v="11.240506329113924"/>
    <n v="10.240506329113924"/>
  </r>
  <r>
    <x v="28"/>
    <x v="27"/>
    <x v="1"/>
    <n v="14360"/>
    <n v="514"/>
    <n v="50"/>
    <x v="46"/>
    <n v="887"/>
    <n v="3.5793871866295263E-2"/>
    <n v="3.4818941504178272E-3"/>
    <n v="9.727626459143969E-2"/>
    <n v="0.41634241245136189"/>
    <n v="17.739999999999998"/>
    <n v="4.1448598130841123"/>
    <n v="3.1448598130841123"/>
  </r>
  <r>
    <x v="18"/>
    <x v="38"/>
    <x v="1"/>
    <n v="11760"/>
    <n v="179"/>
    <n v="42"/>
    <x v="132"/>
    <n v="882"/>
    <n v="1.5221088435374149E-2"/>
    <n v="3.5714285714285713E-3"/>
    <n v="0.23463687150837989"/>
    <n v="0.22905027932960895"/>
    <n v="21"/>
    <n v="21.512195121951219"/>
    <n v="20.512195121951219"/>
  </r>
  <r>
    <x v="0"/>
    <x v="145"/>
    <x v="1"/>
    <n v="9340"/>
    <n v="220"/>
    <n v="65"/>
    <x v="126"/>
    <n v="880"/>
    <n v="2.3554603854389723E-2"/>
    <n v="6.9593147751605992E-3"/>
    <n v="0.29545454545454547"/>
    <n v="0.39545454545454545"/>
    <n v="13.538461538461538"/>
    <n v="10.114942528735632"/>
    <n v="9.1149425287356323"/>
  </r>
  <r>
    <x v="24"/>
    <x v="44"/>
    <x v="2"/>
    <n v="14928"/>
    <n v="164"/>
    <n v="35"/>
    <x v="74"/>
    <n v="869"/>
    <n v="1.0986066452304395E-2"/>
    <n v="2.344587352625938E-3"/>
    <n v="0.21341463414634146"/>
    <n v="0.43292682926829268"/>
    <n v="24.828571428571429"/>
    <n v="12.23943661971831"/>
    <n v="11.23943661971831"/>
  </r>
  <r>
    <x v="22"/>
    <x v="83"/>
    <x v="0"/>
    <n v="12461"/>
    <n v="245"/>
    <n v="47"/>
    <x v="110"/>
    <n v="866"/>
    <n v="1.9661343391381109E-2"/>
    <n v="3.7717679158976005E-3"/>
    <n v="0.19183673469387755"/>
    <n v="0.39591836734693875"/>
    <n v="18.425531914893618"/>
    <n v="8.927835051546392"/>
    <n v="7.927835051546392"/>
  </r>
  <r>
    <x v="26"/>
    <x v="136"/>
    <x v="1"/>
    <n v="6371"/>
    <n v="233"/>
    <n v="44"/>
    <x v="26"/>
    <n v="860"/>
    <n v="3.657196672421912E-2"/>
    <n v="6.9062941453460992E-3"/>
    <n v="0.18884120171673821"/>
    <n v="0.36051502145922748"/>
    <n v="19.545454545454547"/>
    <n v="10.238095238095237"/>
    <n v="9.2380952380952372"/>
  </r>
  <r>
    <x v="13"/>
    <x v="146"/>
    <x v="0"/>
    <n v="8157"/>
    <n v="105"/>
    <n v="26"/>
    <x v="133"/>
    <n v="855"/>
    <n v="1.2872379551305628E-2"/>
    <n v="3.187446365085203E-3"/>
    <n v="0.24761904761904763"/>
    <n v="0.22857142857142856"/>
    <n v="32.884615384615387"/>
    <n v="35.625"/>
    <n v="34.625"/>
  </r>
  <r>
    <x v="2"/>
    <x v="147"/>
    <x v="0"/>
    <n v="10214"/>
    <n v="155"/>
    <n v="30"/>
    <x v="134"/>
    <n v="849"/>
    <n v="1.5175249657333072E-2"/>
    <n v="2.9371450949676912E-3"/>
    <n v="0.19354838709677419"/>
    <n v="0.56774193548387097"/>
    <n v="28.3"/>
    <n v="9.6477272727272734"/>
    <n v="8.6477272727272734"/>
  </r>
  <r>
    <x v="29"/>
    <x v="24"/>
    <x v="1"/>
    <n v="9337"/>
    <n v="244"/>
    <n v="55"/>
    <x v="64"/>
    <n v="847"/>
    <n v="2.6132590767912606E-2"/>
    <n v="5.8905430009639067E-3"/>
    <n v="0.22540983606557377"/>
    <n v="0.39344262295081966"/>
    <n v="15.4"/>
    <n v="8.8229166666666661"/>
    <n v="7.822916666666667"/>
  </r>
  <r>
    <x v="23"/>
    <x v="148"/>
    <x v="1"/>
    <n v="7140"/>
    <n v="151"/>
    <n v="47"/>
    <x v="60"/>
    <n v="845"/>
    <n v="2.1148459383753503E-2"/>
    <n v="6.5826330532212885E-3"/>
    <n v="0.31125827814569534"/>
    <n v="0.5629139072847682"/>
    <n v="17.978723404255319"/>
    <n v="9.9411764705882355"/>
    <n v="8.9411764705882355"/>
  </r>
  <r>
    <x v="37"/>
    <x v="149"/>
    <x v="2"/>
    <n v="11315"/>
    <n v="228"/>
    <n v="49"/>
    <x v="0"/>
    <n v="841"/>
    <n v="2.0150243040212106E-2"/>
    <n v="4.3305346884666375E-3"/>
    <n v="0.21491228070175439"/>
    <n v="0.61842105263157898"/>
    <n v="17.163265306122447"/>
    <n v="5.9645390070921982"/>
    <n v="4.9645390070921982"/>
  </r>
  <r>
    <x v="39"/>
    <x v="147"/>
    <x v="0"/>
    <n v="14461"/>
    <n v="205"/>
    <n v="35"/>
    <x v="42"/>
    <n v="832"/>
    <n v="1.4176059746905469E-2"/>
    <n v="2.4203028836180069E-3"/>
    <n v="0.17073170731707318"/>
    <n v="0.6"/>
    <n v="23.771428571428572"/>
    <n v="6.7642276422764231"/>
    <n v="5.7642276422764231"/>
  </r>
  <r>
    <x v="33"/>
    <x v="44"/>
    <x v="0"/>
    <n v="8500"/>
    <n v="125"/>
    <n v="36"/>
    <x v="135"/>
    <n v="830"/>
    <n v="1.4705882352941176E-2"/>
    <n v="4.2352941176470585E-3"/>
    <n v="0.28799999999999998"/>
    <n v="0.42399999999999999"/>
    <n v="23.055555555555557"/>
    <n v="15.660377358490566"/>
    <n v="14.660377358490566"/>
  </r>
  <r>
    <x v="16"/>
    <x v="150"/>
    <x v="1"/>
    <n v="8889"/>
    <n v="154"/>
    <n v="47"/>
    <x v="127"/>
    <n v="829"/>
    <n v="1.7324783440206996E-2"/>
    <n v="5.2874339070761618E-3"/>
    <n v="0.30519480519480519"/>
    <n v="0.61038961038961037"/>
    <n v="17.638297872340427"/>
    <n v="8.8191489361702136"/>
    <n v="7.8191489361702127"/>
  </r>
  <r>
    <x v="16"/>
    <x v="109"/>
    <x v="1"/>
    <n v="13363"/>
    <n v="267"/>
    <n v="39"/>
    <x v="116"/>
    <n v="828"/>
    <n v="1.9980543291177131E-2"/>
    <n v="2.9185063234303675E-3"/>
    <n v="0.14606741573033707"/>
    <n v="0.43445692883895132"/>
    <n v="21.23076923076923"/>
    <n v="7.1379310344827589"/>
    <n v="6.1379310344827589"/>
  </r>
  <r>
    <x v="22"/>
    <x v="151"/>
    <x v="1"/>
    <n v="5543"/>
    <n v="125"/>
    <n v="29"/>
    <x v="136"/>
    <n v="827"/>
    <n v="2.2550965181309762E-2"/>
    <n v="5.2318239220638645E-3"/>
    <n v="0.23200000000000001"/>
    <n v="0.52"/>
    <n v="28.517241379310345"/>
    <n v="12.723076923076922"/>
    <n v="11.723076923076922"/>
  </r>
  <r>
    <x v="21"/>
    <x v="152"/>
    <x v="0"/>
    <n v="7119"/>
    <n v="133"/>
    <n v="21"/>
    <x v="137"/>
    <n v="825"/>
    <n v="1.8682399213372666E-2"/>
    <n v="2.9498525073746312E-3"/>
    <n v="0.15789473684210525"/>
    <n v="0.27067669172932329"/>
    <n v="39.285714285714285"/>
    <n v="22.916666666666668"/>
    <n v="21.916666666666668"/>
  </r>
  <r>
    <x v="22"/>
    <x v="124"/>
    <x v="1"/>
    <n v="15859"/>
    <n v="233"/>
    <n v="39"/>
    <x v="20"/>
    <n v="821"/>
    <n v="1.4691973012169747E-2"/>
    <n v="2.4591714483889276E-3"/>
    <n v="0.16738197424892703"/>
    <n v="0.57939914163090134"/>
    <n v="21.051282051282051"/>
    <n v="6.0814814814814815"/>
    <n v="5.0814814814814815"/>
  </r>
  <r>
    <x v="32"/>
    <x v="153"/>
    <x v="1"/>
    <n v="11490"/>
    <n v="213"/>
    <n v="45"/>
    <x v="48"/>
    <n v="816"/>
    <n v="1.8537859007832898E-2"/>
    <n v="3.9164490861618795E-3"/>
    <n v="0.21126760563380281"/>
    <n v="0.80281690140845074"/>
    <n v="18.133333333333333"/>
    <n v="4.7719298245614032"/>
    <n v="3.7719298245614037"/>
  </r>
  <r>
    <x v="9"/>
    <x v="97"/>
    <x v="1"/>
    <n v="11568"/>
    <n v="164"/>
    <n v="24"/>
    <x v="114"/>
    <n v="812"/>
    <n v="1.4177040110650069E-2"/>
    <n v="2.0746887966804979E-3"/>
    <n v="0.14634146341463414"/>
    <n v="0.92682926829268297"/>
    <n v="33.833333333333336"/>
    <n v="5.3421052631578947"/>
    <n v="4.3421052631578947"/>
  </r>
  <r>
    <x v="22"/>
    <x v="125"/>
    <x v="1"/>
    <n v="6226"/>
    <n v="170"/>
    <n v="35"/>
    <x v="138"/>
    <n v="795"/>
    <n v="2.7304850626405398E-2"/>
    <n v="5.6215868936716996E-3"/>
    <n v="0.20588235294117646"/>
    <n v="0.47058823529411764"/>
    <n v="22.714285714285715"/>
    <n v="9.9375"/>
    <n v="8.9375"/>
  </r>
  <r>
    <x v="3"/>
    <x v="154"/>
    <x v="1"/>
    <n v="11015"/>
    <n v="174"/>
    <n v="37"/>
    <x v="139"/>
    <n v="794"/>
    <n v="1.5796640944167044E-2"/>
    <n v="3.3590558329550614E-3"/>
    <n v="0.21264367816091953"/>
    <n v="0.95402298850574707"/>
    <n v="21.45945945945946"/>
    <n v="4.7831325301204819"/>
    <n v="3.7831325301204819"/>
  </r>
  <r>
    <x v="33"/>
    <x v="155"/>
    <x v="1"/>
    <n v="10800"/>
    <n v="179"/>
    <n v="33"/>
    <x v="60"/>
    <n v="781"/>
    <n v="1.6574074074074074E-2"/>
    <n v="3.0555555555555557E-3"/>
    <n v="0.18435754189944134"/>
    <n v="0.47486033519553073"/>
    <n v="23.666666666666668"/>
    <n v="9.1882352941176464"/>
    <n v="8.1882352941176464"/>
  </r>
  <r>
    <x v="18"/>
    <x v="156"/>
    <x v="1"/>
    <n v="9018"/>
    <n v="161"/>
    <n v="32"/>
    <x v="140"/>
    <n v="771"/>
    <n v="1.7853182523841205E-2"/>
    <n v="3.5484586382789974E-3"/>
    <n v="0.19875776397515527"/>
    <n v="0.39130434782608697"/>
    <n v="24.09375"/>
    <n v="12.238095238095237"/>
    <n v="11.238095238095237"/>
  </r>
  <r>
    <x v="16"/>
    <x v="157"/>
    <x v="1"/>
    <n v="9703"/>
    <n v="283"/>
    <n v="34"/>
    <x v="75"/>
    <n v="768"/>
    <n v="2.9166237246212513E-2"/>
    <n v="3.50407090590539E-3"/>
    <n v="0.12014134275618374"/>
    <n v="0.55477031802120136"/>
    <n v="22.588235294117649"/>
    <n v="4.8917197452229297"/>
    <n v="3.8917197452229297"/>
  </r>
  <r>
    <x v="5"/>
    <x v="158"/>
    <x v="1"/>
    <n v="15197"/>
    <n v="643"/>
    <n v="137"/>
    <x v="141"/>
    <n v="766"/>
    <n v="4.2310982430742911E-2"/>
    <n v="9.0149371586497329E-3"/>
    <n v="0.2130637636080871"/>
    <n v="0.60031104199066876"/>
    <n v="5.5912408759124084"/>
    <n v="1.9844559585492227"/>
    <n v="0.98445595854922274"/>
  </r>
  <r>
    <x v="13"/>
    <x v="159"/>
    <x v="0"/>
    <n v="9107"/>
    <n v="307"/>
    <n v="41"/>
    <x v="142"/>
    <n v="763"/>
    <n v="3.3710332711101354E-2"/>
    <n v="4.5020314044141871E-3"/>
    <n v="0.13355048859934854"/>
    <n v="0.52442996742671011"/>
    <n v="18.609756097560975"/>
    <n v="4.7391304347826084"/>
    <n v="3.7391304347826089"/>
  </r>
  <r>
    <x v="15"/>
    <x v="160"/>
    <x v="0"/>
    <n v="7995"/>
    <n v="239"/>
    <n v="31"/>
    <x v="84"/>
    <n v="753"/>
    <n v="2.9893683552220138E-2"/>
    <n v="3.8774233896185116E-3"/>
    <n v="0.1297071129707113"/>
    <n v="0.34728033472803349"/>
    <n v="24.29032258064516"/>
    <n v="9.0722891566265051"/>
    <n v="8.0722891566265051"/>
  </r>
  <r>
    <x v="15"/>
    <x v="161"/>
    <x v="0"/>
    <n v="15413"/>
    <n v="278"/>
    <n v="61"/>
    <x v="143"/>
    <n v="753"/>
    <n v="1.8036722247453448E-2"/>
    <n v="3.9576980471030948E-3"/>
    <n v="0.21942446043165467"/>
    <n v="0.24100719424460432"/>
    <n v="12.344262295081966"/>
    <n v="11.238805970149254"/>
    <n v="10.238805970149254"/>
  </r>
  <r>
    <x v="15"/>
    <x v="162"/>
    <x v="0"/>
    <n v="7276"/>
    <n v="256"/>
    <n v="51"/>
    <x v="144"/>
    <n v="752"/>
    <n v="3.5184167124793844E-2"/>
    <n v="7.0093457943925233E-3"/>
    <n v="0.19921875"/>
    <n v="0.70703125"/>
    <n v="14.745098039215685"/>
    <n v="4.1546961325966851"/>
    <n v="3.1546961325966851"/>
  </r>
  <r>
    <x v="14"/>
    <x v="95"/>
    <x v="0"/>
    <n v="11545"/>
    <n v="134"/>
    <n v="49"/>
    <x v="145"/>
    <n v="752"/>
    <n v="1.1606756171502815E-2"/>
    <n v="4.2442615851017752E-3"/>
    <n v="0.36567164179104478"/>
    <n v="0.61194029850746268"/>
    <n v="15.346938775510203"/>
    <n v="9.1707317073170724"/>
    <n v="8.1707317073170724"/>
  </r>
  <r>
    <x v="10"/>
    <x v="24"/>
    <x v="0"/>
    <n v="8242"/>
    <n v="191"/>
    <n v="52"/>
    <x v="22"/>
    <n v="752"/>
    <n v="2.3173986896384374E-2"/>
    <n v="6.3091482649842269E-3"/>
    <n v="0.27225130890052357"/>
    <n v="0.40837696335078533"/>
    <n v="14.461538461538462"/>
    <n v="9.6410256410256405"/>
    <n v="8.6410256410256405"/>
  </r>
  <r>
    <x v="36"/>
    <x v="163"/>
    <x v="1"/>
    <n v="8834"/>
    <n v="193"/>
    <n v="37"/>
    <x v="36"/>
    <n v="750"/>
    <n v="2.1847407742811863E-2"/>
    <n v="4.1883631424043466E-3"/>
    <n v="0.19170984455958548"/>
    <n v="0.39896373056994816"/>
    <n v="20.27027027027027"/>
    <n v="9.7402597402597397"/>
    <n v="8.7402597402597397"/>
  </r>
  <r>
    <x v="20"/>
    <x v="24"/>
    <x v="1"/>
    <n v="13663"/>
    <n v="352"/>
    <n v="44"/>
    <x v="125"/>
    <n v="749"/>
    <n v="2.5763009587938226E-2"/>
    <n v="3.2203761984922782E-3"/>
    <n v="0.125"/>
    <n v="0.30681818181818182"/>
    <n v="17.022727272727273"/>
    <n v="6.9351851851851851"/>
    <n v="5.9351851851851851"/>
  </r>
  <r>
    <x v="2"/>
    <x v="164"/>
    <x v="0"/>
    <n v="10924"/>
    <n v="175"/>
    <n v="30"/>
    <x v="146"/>
    <n v="749"/>
    <n v="1.6019772976931527E-2"/>
    <n v="2.7462467960454044E-3"/>
    <n v="0.17142857142857143"/>
    <n v="0.42857142857142855"/>
    <n v="24.966666666666665"/>
    <n v="9.9866666666666664"/>
    <n v="8.9866666666666664"/>
  </r>
  <r>
    <x v="25"/>
    <x v="165"/>
    <x v="2"/>
    <n v="11888"/>
    <n v="142"/>
    <n v="34"/>
    <x v="135"/>
    <n v="749"/>
    <n v="1.1944818304172275E-2"/>
    <n v="2.8600269179004036E-3"/>
    <n v="0.23943661971830985"/>
    <n v="0.37323943661971831"/>
    <n v="22.029411764705884"/>
    <n v="14.132075471698114"/>
    <n v="13.132075471698114"/>
  </r>
  <r>
    <x v="9"/>
    <x v="166"/>
    <x v="2"/>
    <n v="10169"/>
    <n v="257"/>
    <n v="36"/>
    <x v="59"/>
    <n v="739"/>
    <n v="2.5272888189595829E-2"/>
    <n v="3.540171108270233E-3"/>
    <n v="0.14007782101167315"/>
    <n v="0.59922178988326846"/>
    <n v="20.527777777777779"/>
    <n v="4.7987012987012987"/>
    <n v="3.7987012987012987"/>
  </r>
  <r>
    <x v="38"/>
    <x v="167"/>
    <x v="0"/>
    <n v="11090"/>
    <n v="320"/>
    <n v="34"/>
    <x v="67"/>
    <n v="734"/>
    <n v="2.8854824165915238E-2"/>
    <n v="3.0658250676284943E-3"/>
    <n v="0.10625"/>
    <n v="3.125E-2"/>
    <n v="21.588235294117649"/>
    <n v="73.400000000000006"/>
    <n v="72.400000000000006"/>
  </r>
  <r>
    <x v="2"/>
    <x v="168"/>
    <x v="0"/>
    <n v="14549"/>
    <n v="378"/>
    <n v="59"/>
    <x v="147"/>
    <n v="731"/>
    <n v="2.5981167090521687E-2"/>
    <n v="4.0552615300020623E-3"/>
    <n v="0.15608465608465608"/>
    <n v="0.45767195767195767"/>
    <n v="12.389830508474576"/>
    <n v="4.2254335260115603"/>
    <n v="3.2254335260115607"/>
  </r>
  <r>
    <x v="36"/>
    <x v="10"/>
    <x v="0"/>
    <n v="11542"/>
    <n v="296"/>
    <n v="42"/>
    <x v="32"/>
    <n v="728"/>
    <n v="2.5645468722924971E-2"/>
    <n v="3.6388840755501644E-3"/>
    <n v="0.14189189189189189"/>
    <n v="0.72635135135135132"/>
    <n v="17.333333333333332"/>
    <n v="3.386046511627907"/>
    <n v="2.386046511627907"/>
  </r>
  <r>
    <x v="22"/>
    <x v="32"/>
    <x v="1"/>
    <n v="12005"/>
    <n v="151"/>
    <n v="23"/>
    <x v="129"/>
    <n v="728"/>
    <n v="1.2578092461474386E-2"/>
    <n v="1.9158683881715952E-3"/>
    <n v="0.15231788079470199"/>
    <n v="0.58940397350993379"/>
    <n v="31.652173913043477"/>
    <n v="8.1797752808988768"/>
    <n v="7.1797752808988768"/>
  </r>
  <r>
    <x v="6"/>
    <x v="169"/>
    <x v="1"/>
    <n v="9558"/>
    <n v="271"/>
    <n v="46"/>
    <x v="136"/>
    <n v="724"/>
    <n v="2.8353211969031178E-2"/>
    <n v="4.8127223268466203E-3"/>
    <n v="0.16974169741697417"/>
    <n v="0.23985239852398524"/>
    <n v="15.739130434782609"/>
    <n v="11.138461538461538"/>
    <n v="10.138461538461538"/>
  </r>
  <r>
    <x v="9"/>
    <x v="170"/>
    <x v="2"/>
    <n v="9163"/>
    <n v="260"/>
    <n v="37"/>
    <x v="79"/>
    <n v="724"/>
    <n v="2.8374986358179637E-2"/>
    <n v="4.0379788278947946E-3"/>
    <n v="0.1423076923076923"/>
    <n v="0.21923076923076923"/>
    <n v="19.567567567567568"/>
    <n v="12.701754385964913"/>
    <n v="11.701754385964913"/>
  </r>
  <r>
    <x v="32"/>
    <x v="64"/>
    <x v="1"/>
    <n v="12270"/>
    <n v="132"/>
    <n v="31"/>
    <x v="148"/>
    <n v="723"/>
    <n v="1.0757946210268949E-2"/>
    <n v="2.5264873675631622E-3"/>
    <n v="0.23484848484848486"/>
    <n v="0.77272727272727271"/>
    <n v="23.322580645161292"/>
    <n v="7.0882352941176467"/>
    <n v="6.0882352941176467"/>
  </r>
  <r>
    <x v="11"/>
    <x v="171"/>
    <x v="1"/>
    <n v="9724"/>
    <n v="185"/>
    <n v="37"/>
    <x v="33"/>
    <n v="722"/>
    <n v="1.9025092554504318E-2"/>
    <n v="3.805018510900864E-3"/>
    <n v="0.2"/>
    <n v="0.69189189189189193"/>
    <n v="19.513513513513512"/>
    <n v="5.640625"/>
    <n v="4.640625"/>
  </r>
  <r>
    <x v="16"/>
    <x v="172"/>
    <x v="2"/>
    <n v="5842"/>
    <n v="146"/>
    <n v="43"/>
    <x v="3"/>
    <n v="721"/>
    <n v="2.4991441287230399E-2"/>
    <n v="7.3604929818555289E-3"/>
    <n v="0.29452054794520549"/>
    <n v="0.95205479452054798"/>
    <n v="16.767441860465116"/>
    <n v="5.1870503597122299"/>
    <n v="4.1870503597122299"/>
  </r>
  <r>
    <x v="18"/>
    <x v="173"/>
    <x v="1"/>
    <n v="8992"/>
    <n v="329"/>
    <n v="40"/>
    <x v="80"/>
    <n v="721"/>
    <n v="3.6588078291814943E-2"/>
    <n v="4.4483985765124559E-3"/>
    <n v="0.12158054711246201"/>
    <n v="0.20060790273556231"/>
    <n v="18.024999999999999"/>
    <n v="10.924242424242424"/>
    <n v="9.9242424242424239"/>
  </r>
  <r>
    <x v="17"/>
    <x v="89"/>
    <x v="2"/>
    <n v="10102"/>
    <n v="213"/>
    <n v="28"/>
    <x v="42"/>
    <n v="715"/>
    <n v="2.1084933676499704E-2"/>
    <n v="2.7717283706196793E-3"/>
    <n v="0.13145539906103287"/>
    <n v="0.57746478873239437"/>
    <n v="25.535714285714285"/>
    <n v="5.8130081300813012"/>
    <n v="4.8130081300813012"/>
  </r>
  <r>
    <x v="0"/>
    <x v="31"/>
    <x v="0"/>
    <n v="12421"/>
    <n v="127"/>
    <n v="25"/>
    <x v="112"/>
    <n v="712"/>
    <n v="1.0224619595845745E-2"/>
    <n v="2.0127203928830208E-3"/>
    <n v="0.19685039370078741"/>
    <n v="0.59842519685039375"/>
    <n v="28.48"/>
    <n v="9.3684210526315788"/>
    <n v="8.3684210526315788"/>
  </r>
  <r>
    <x v="38"/>
    <x v="174"/>
    <x v="2"/>
    <n v="7985"/>
    <n v="157"/>
    <n v="41"/>
    <x v="64"/>
    <n v="698"/>
    <n v="1.9661865998747651E-2"/>
    <n v="5.134627426424546E-3"/>
    <n v="0.26114649681528662"/>
    <n v="0.61146496815286622"/>
    <n v="17.024390243902438"/>
    <n v="7.270833333333333"/>
    <n v="6.270833333333333"/>
  </r>
  <r>
    <x v="11"/>
    <x v="130"/>
    <x v="1"/>
    <n v="10268"/>
    <n v="185"/>
    <n v="24"/>
    <x v="60"/>
    <n v="698"/>
    <n v="1.8017140631086871E-2"/>
    <n v="2.3373587845734321E-3"/>
    <n v="0.12972972972972974"/>
    <n v="0.45945945945945948"/>
    <n v="29.083333333333332"/>
    <n v="8.2117647058823522"/>
    <n v="7.2117647058823531"/>
  </r>
  <r>
    <x v="20"/>
    <x v="66"/>
    <x v="0"/>
    <n v="15566"/>
    <n v="346"/>
    <n v="39"/>
    <x v="96"/>
    <n v="698"/>
    <n v="2.222793267377618E-2"/>
    <n v="2.5054606192984712E-3"/>
    <n v="0.11271676300578035"/>
    <n v="0.17630057803468208"/>
    <n v="17.897435897435898"/>
    <n v="11.442622950819672"/>
    <n v="10.442622950819672"/>
  </r>
  <r>
    <x v="25"/>
    <x v="171"/>
    <x v="0"/>
    <n v="7805"/>
    <n v="303"/>
    <n v="46"/>
    <x v="149"/>
    <n v="696"/>
    <n v="3.8821268417680972E-2"/>
    <n v="5.893657911595131E-3"/>
    <n v="0.15181518151815182"/>
    <n v="0.65346534653465349"/>
    <n v="15.130434782608695"/>
    <n v="3.5151515151515151"/>
    <n v="2.5151515151515151"/>
  </r>
  <r>
    <x v="12"/>
    <x v="116"/>
    <x v="1"/>
    <n v="11944"/>
    <n v="224"/>
    <n v="42"/>
    <x v="150"/>
    <n v="693"/>
    <n v="1.8754186202277295E-2"/>
    <n v="3.5164099129269925E-3"/>
    <n v="0.1875"/>
    <n v="0.32142857142857145"/>
    <n v="16.5"/>
    <n v="9.625"/>
    <n v="8.625"/>
  </r>
  <r>
    <x v="16"/>
    <x v="175"/>
    <x v="0"/>
    <n v="8014"/>
    <n v="194"/>
    <n v="29"/>
    <x v="150"/>
    <n v="693"/>
    <n v="2.4207636635887198E-2"/>
    <n v="3.6186673321687048E-3"/>
    <n v="0.14948453608247422"/>
    <n v="0.37113402061855671"/>
    <n v="23.896551724137932"/>
    <n v="9.625"/>
    <n v="8.625"/>
  </r>
  <r>
    <x v="18"/>
    <x v="90"/>
    <x v="0"/>
    <n v="8770"/>
    <n v="237"/>
    <n v="89"/>
    <x v="129"/>
    <n v="687"/>
    <n v="2.7023945267958951E-2"/>
    <n v="1.0148232611174458E-2"/>
    <n v="0.37552742616033757"/>
    <n v="0.37552742616033757"/>
    <n v="7.7191011235955056"/>
    <n v="7.7191011235955056"/>
    <n v="6.7191011235955056"/>
  </r>
  <r>
    <x v="5"/>
    <x v="176"/>
    <x v="1"/>
    <n v="7975"/>
    <n v="127"/>
    <n v="44"/>
    <x v="151"/>
    <n v="686"/>
    <n v="1.592476489028213E-2"/>
    <n v="5.5172413793103444E-3"/>
    <n v="0.34645669291338582"/>
    <n v="0.33070866141732286"/>
    <n v="15.590909090909092"/>
    <n v="16.333333333333332"/>
    <n v="15.333333333333334"/>
  </r>
  <r>
    <x v="19"/>
    <x v="122"/>
    <x v="2"/>
    <n v="9076"/>
    <n v="201"/>
    <n v="35"/>
    <x v="152"/>
    <n v="673"/>
    <n v="2.2146319964742176E-2"/>
    <n v="3.8563243719700307E-3"/>
    <n v="0.17412935323383086"/>
    <n v="0.8159203980099502"/>
    <n v="19.228571428571428"/>
    <n v="4.1036585365853657"/>
    <n v="3.1036585365853657"/>
  </r>
  <r>
    <x v="30"/>
    <x v="51"/>
    <x v="1"/>
    <n v="8407"/>
    <n v="139"/>
    <n v="25"/>
    <x v="70"/>
    <n v="671"/>
    <n v="1.6533840846913287E-2"/>
    <n v="2.9737123825383607E-3"/>
    <n v="0.17985611510791366"/>
    <n v="0.81294964028776984"/>
    <n v="26.84"/>
    <n v="5.9380530973451329"/>
    <n v="4.9380530973451329"/>
  </r>
  <r>
    <x v="28"/>
    <x v="27"/>
    <x v="1"/>
    <n v="7666"/>
    <n v="68"/>
    <n v="22"/>
    <x v="111"/>
    <n v="664"/>
    <n v="8.870336551004436E-3"/>
    <n v="2.8698147665014349E-3"/>
    <n v="0.3235294117647059"/>
    <n v="0.69117647058823528"/>
    <n v="30.181818181818183"/>
    <n v="14.127659574468085"/>
    <n v="13.127659574468085"/>
  </r>
  <r>
    <x v="3"/>
    <x v="63"/>
    <x v="2"/>
    <n v="17580"/>
    <n v="258"/>
    <n v="26"/>
    <x v="12"/>
    <n v="662"/>
    <n v="1.4675767918088738E-2"/>
    <n v="1.4789533560864618E-3"/>
    <n v="0.10077519379844961"/>
    <n v="0.70930232558139539"/>
    <n v="25.46153846153846"/>
    <n v="3.6174863387978142"/>
    <n v="2.6174863387978142"/>
  </r>
  <r>
    <x v="23"/>
    <x v="177"/>
    <x v="0"/>
    <n v="12563"/>
    <n v="114"/>
    <n v="27"/>
    <x v="96"/>
    <n v="660"/>
    <n v="9.0742657008676276E-3"/>
    <n v="2.1491681923107536E-3"/>
    <n v="0.23684210526315788"/>
    <n v="0.53508771929824561"/>
    <n v="24.444444444444443"/>
    <n v="10.819672131147541"/>
    <n v="9.8196721311475414"/>
  </r>
  <r>
    <x v="3"/>
    <x v="178"/>
    <x v="1"/>
    <n v="6311"/>
    <n v="157"/>
    <n v="16"/>
    <x v="146"/>
    <n v="658"/>
    <n v="2.4877198542227856E-2"/>
    <n v="2.5352559023926477E-3"/>
    <n v="0.10191082802547771"/>
    <n v="0.47770700636942676"/>
    <n v="41.125"/>
    <n v="8.7733333333333334"/>
    <n v="7.7733333333333334"/>
  </r>
  <r>
    <x v="14"/>
    <x v="118"/>
    <x v="2"/>
    <n v="11073"/>
    <n v="283"/>
    <n v="73"/>
    <x v="153"/>
    <n v="655"/>
    <n v="2.5557662783346879E-2"/>
    <n v="6.5926126614287003E-3"/>
    <n v="0.25795053003533569"/>
    <n v="0.71024734982332161"/>
    <n v="8.9726027397260282"/>
    <n v="3.2587064676616917"/>
    <n v="2.2587064676616917"/>
  </r>
  <r>
    <x v="22"/>
    <x v="115"/>
    <x v="1"/>
    <n v="5012"/>
    <n v="151"/>
    <n v="39"/>
    <x v="154"/>
    <n v="652"/>
    <n v="3.0127693535514765E-2"/>
    <n v="7.7813248204309654E-3"/>
    <n v="0.25827814569536423"/>
    <n v="0.28476821192052981"/>
    <n v="16.717948717948719"/>
    <n v="15.162790697674419"/>
    <n v="14.162790697674419"/>
  </r>
  <r>
    <x v="23"/>
    <x v="67"/>
    <x v="1"/>
    <n v="10783"/>
    <n v="175"/>
    <n v="28"/>
    <x v="155"/>
    <n v="652"/>
    <n v="1.6229249744968931E-2"/>
    <n v="2.5966799591950291E-3"/>
    <n v="0.16"/>
    <n v="0.14285714285714285"/>
    <n v="23.285714285714285"/>
    <n v="26.08"/>
    <n v="25.08"/>
  </r>
  <r>
    <x v="18"/>
    <x v="7"/>
    <x v="2"/>
    <n v="11758"/>
    <n v="186"/>
    <n v="32"/>
    <x v="26"/>
    <n v="642"/>
    <n v="1.5819016839598569E-2"/>
    <n v="2.7215512842320121E-3"/>
    <n v="0.17204301075268819"/>
    <n v="0.45161290322580644"/>
    <n v="20.0625"/>
    <n v="7.6428571428571432"/>
    <n v="6.6428571428571432"/>
  </r>
  <r>
    <x v="34"/>
    <x v="114"/>
    <x v="1"/>
    <n v="11567"/>
    <n v="279"/>
    <n v="80"/>
    <x v="156"/>
    <n v="638"/>
    <n v="2.4120342353246303E-2"/>
    <n v="6.9162271980634567E-3"/>
    <n v="0.28673835125448027"/>
    <n v="0.63082437275985659"/>
    <n v="7.9749999999999996"/>
    <n v="3.625"/>
    <n v="2.625"/>
  </r>
  <r>
    <x v="18"/>
    <x v="179"/>
    <x v="1"/>
    <n v="10494"/>
    <n v="215"/>
    <n v="35"/>
    <x v="106"/>
    <n v="638"/>
    <n v="2.0487897846388412E-2"/>
    <n v="3.3352391842957881E-3"/>
    <n v="0.16279069767441862"/>
    <n v="0.5488372093023256"/>
    <n v="18.228571428571428"/>
    <n v="5.406779661016949"/>
    <n v="4.406779661016949"/>
  </r>
  <r>
    <x v="9"/>
    <x v="110"/>
    <x v="2"/>
    <n v="9532"/>
    <n v="138"/>
    <n v="22"/>
    <x v="84"/>
    <n v="637"/>
    <n v="1.4477549307595467E-2"/>
    <n v="2.3080151070079733E-3"/>
    <n v="0.15942028985507245"/>
    <n v="0.60144927536231885"/>
    <n v="28.954545454545453"/>
    <n v="7.6746987951807233"/>
    <n v="6.6746987951807233"/>
  </r>
  <r>
    <x v="12"/>
    <x v="180"/>
    <x v="1"/>
    <n v="11448"/>
    <n v="277"/>
    <n v="58"/>
    <x v="108"/>
    <n v="635"/>
    <n v="2.4196366177498253E-2"/>
    <n v="5.0663871418588401E-3"/>
    <n v="0.20938628158844766"/>
    <n v="0.90974729241877261"/>
    <n v="10.948275862068966"/>
    <n v="2.5198412698412698"/>
    <n v="1.5198412698412698"/>
  </r>
  <r>
    <x v="38"/>
    <x v="181"/>
    <x v="0"/>
    <n v="5247"/>
    <n v="118"/>
    <n v="23"/>
    <x v="157"/>
    <n v="625"/>
    <n v="2.2489041356965885E-2"/>
    <n v="4.383457213645893E-3"/>
    <n v="0.19491525423728814"/>
    <n v="0.1864406779661017"/>
    <n v="27.173913043478262"/>
    <n v="28.40909090909091"/>
    <n v="27.40909090909091"/>
  </r>
  <r>
    <x v="23"/>
    <x v="182"/>
    <x v="0"/>
    <n v="15242"/>
    <n v="446"/>
    <n v="56"/>
    <x v="158"/>
    <n v="624"/>
    <n v="2.9261251804225168E-2"/>
    <n v="3.6740585225036085E-3"/>
    <n v="0.12556053811659193"/>
    <n v="0.726457399103139"/>
    <n v="11.142857142857142"/>
    <n v="1.9259259259259258"/>
    <n v="0.92592592592592593"/>
  </r>
  <r>
    <x v="25"/>
    <x v="45"/>
    <x v="2"/>
    <n v="8919"/>
    <n v="113"/>
    <n v="21"/>
    <x v="122"/>
    <n v="620"/>
    <n v="1.2669581791680682E-2"/>
    <n v="2.3545240497813654E-3"/>
    <n v="0.18584070796460178"/>
    <n v="0.5663716814159292"/>
    <n v="29.523809523809526"/>
    <n v="9.6875"/>
    <n v="8.6875"/>
  </r>
  <r>
    <x v="1"/>
    <x v="183"/>
    <x v="1"/>
    <n v="13439"/>
    <n v="137"/>
    <n v="34"/>
    <x v="22"/>
    <n v="618"/>
    <n v="1.0194210878785625E-2"/>
    <n v="2.5299501451000817E-3"/>
    <n v="0.24817518248175183"/>
    <n v="0.56934306569343063"/>
    <n v="18.176470588235293"/>
    <n v="7.9230769230769234"/>
    <n v="6.9230769230769234"/>
  </r>
  <r>
    <x v="36"/>
    <x v="48"/>
    <x v="0"/>
    <n v="11641"/>
    <n v="95"/>
    <n v="24"/>
    <x v="96"/>
    <n v="618"/>
    <n v="8.1608109268963142E-3"/>
    <n v="2.061678549952753E-3"/>
    <n v="0.25263157894736843"/>
    <n v="0.64210526315789473"/>
    <n v="25.75"/>
    <n v="10.131147540983607"/>
    <n v="9.1311475409836067"/>
  </r>
  <r>
    <x v="9"/>
    <x v="85"/>
    <x v="0"/>
    <n v="12276"/>
    <n v="280"/>
    <n v="44"/>
    <x v="159"/>
    <n v="615"/>
    <n v="2.2808732486151843E-2"/>
    <n v="3.5842293906810036E-3"/>
    <n v="0.15714285714285714"/>
    <n v="0.48571428571428571"/>
    <n v="13.977272727272727"/>
    <n v="4.5220588235294121"/>
    <n v="3.5220588235294117"/>
  </r>
  <r>
    <x v="20"/>
    <x v="133"/>
    <x v="1"/>
    <n v="14396"/>
    <n v="255"/>
    <n v="39"/>
    <x v="160"/>
    <n v="610"/>
    <n v="1.7713253681578216E-2"/>
    <n v="2.7090858571825506E-3"/>
    <n v="0.15294117647058825"/>
    <n v="0.21568627450980393"/>
    <n v="15.641025641025641"/>
    <n v="11.090909090909092"/>
    <n v="10.090909090909092"/>
  </r>
  <r>
    <x v="23"/>
    <x v="119"/>
    <x v="1"/>
    <n v="4717"/>
    <n v="129"/>
    <n v="24"/>
    <x v="61"/>
    <n v="609"/>
    <n v="2.7347890608437567E-2"/>
    <n v="5.0879796480814074E-3"/>
    <n v="0.18604651162790697"/>
    <n v="0.75968992248062017"/>
    <n v="25.375"/>
    <n v="6.2142857142857144"/>
    <n v="5.2142857142857144"/>
  </r>
  <r>
    <x v="1"/>
    <x v="95"/>
    <x v="2"/>
    <n v="8891"/>
    <n v="211"/>
    <n v="31"/>
    <x v="41"/>
    <n v="607"/>
    <n v="2.3731863682375436E-2"/>
    <n v="3.4866719154200876E-3"/>
    <n v="0.14691943127962084"/>
    <n v="0.72511848341232232"/>
    <n v="19.580645161290324"/>
    <n v="3.9673202614379086"/>
    <n v="2.9673202614379086"/>
  </r>
  <r>
    <x v="11"/>
    <x v="184"/>
    <x v="1"/>
    <n v="10063"/>
    <n v="269"/>
    <n v="32"/>
    <x v="114"/>
    <n v="607"/>
    <n v="2.6731590976845871E-2"/>
    <n v="3.1799662128589885E-3"/>
    <n v="0.11895910780669144"/>
    <n v="0.56505576208178443"/>
    <n v="18.96875"/>
    <n v="3.9934210526315788"/>
    <n v="2.9934210526315788"/>
  </r>
  <r>
    <x v="40"/>
    <x v="185"/>
    <x v="1"/>
    <n v="12740"/>
    <n v="323"/>
    <n v="62"/>
    <x v="161"/>
    <n v="606"/>
    <n v="2.5353218210361069E-2"/>
    <n v="4.8665620094191526E-3"/>
    <n v="0.19195046439628483"/>
    <n v="0.44272445820433437"/>
    <n v="9.7741935483870961"/>
    <n v="4.2377622377622375"/>
    <n v="3.2377622377622379"/>
  </r>
  <r>
    <x v="31"/>
    <x v="186"/>
    <x v="2"/>
    <n v="12079"/>
    <n v="262"/>
    <n v="29"/>
    <x v="134"/>
    <n v="600"/>
    <n v="2.1690537296133787E-2"/>
    <n v="2.4008609984270219E-3"/>
    <n v="0.11068702290076336"/>
    <n v="0.33587786259541985"/>
    <n v="20.689655172413794"/>
    <n v="6.8181818181818183"/>
    <n v="5.8181818181818183"/>
  </r>
  <r>
    <x v="22"/>
    <x v="187"/>
    <x v="1"/>
    <n v="9156"/>
    <n v="189"/>
    <n v="38"/>
    <x v="162"/>
    <n v="599"/>
    <n v="2.0642201834862386E-2"/>
    <n v="4.1502839667977281E-3"/>
    <n v="0.20105820105820105"/>
    <n v="0.18518518518518517"/>
    <n v="15.763157894736842"/>
    <n v="17.114285714285714"/>
    <n v="16.114285714285714"/>
  </r>
  <r>
    <x v="34"/>
    <x v="188"/>
    <x v="1"/>
    <n v="11406"/>
    <n v="114"/>
    <n v="20"/>
    <x v="163"/>
    <n v="596"/>
    <n v="9.9947396107311938E-3"/>
    <n v="1.7534630896019639E-3"/>
    <n v="0.17543859649122806"/>
    <n v="0.64912280701754388"/>
    <n v="29.8"/>
    <n v="8.0540540540540544"/>
    <n v="7.0540540540540544"/>
  </r>
  <r>
    <x v="17"/>
    <x v="189"/>
    <x v="1"/>
    <n v="8367"/>
    <n v="153"/>
    <n v="23"/>
    <x v="164"/>
    <n v="596"/>
    <n v="1.8286124058802439E-2"/>
    <n v="2.7488944663559222E-3"/>
    <n v="0.15032679738562091"/>
    <n v="0.30065359477124182"/>
    <n v="25.913043478260871"/>
    <n v="12.956521739130435"/>
    <n v="11.956521739130435"/>
  </r>
  <r>
    <x v="38"/>
    <x v="45"/>
    <x v="0"/>
    <n v="4093"/>
    <n v="86"/>
    <n v="30"/>
    <x v="62"/>
    <n v="595"/>
    <n v="2.1011483019789886E-2"/>
    <n v="7.3295870999267043E-3"/>
    <n v="0.34883720930232559"/>
    <n v="0.55813953488372092"/>
    <n v="19.833333333333332"/>
    <n v="12.395833333333334"/>
    <n v="11.395833333333334"/>
  </r>
  <r>
    <x v="10"/>
    <x v="190"/>
    <x v="0"/>
    <n v="8123"/>
    <n v="194"/>
    <n v="38"/>
    <x v="165"/>
    <n v="593"/>
    <n v="2.3882801920472731E-2"/>
    <n v="4.6780746029791952E-3"/>
    <n v="0.19587628865979381"/>
    <n v="0.55154639175257736"/>
    <n v="15.605263157894736"/>
    <n v="5.5420560747663554"/>
    <n v="4.5420560747663554"/>
  </r>
  <r>
    <x v="16"/>
    <x v="191"/>
    <x v="1"/>
    <n v="12439"/>
    <n v="214"/>
    <n v="26"/>
    <x v="0"/>
    <n v="591"/>
    <n v="1.7203955301873141E-2"/>
    <n v="2.0902001768630918E-3"/>
    <n v="0.12149532710280374"/>
    <n v="0.65887850467289721"/>
    <n v="22.73076923076923"/>
    <n v="4.1914893617021276"/>
    <n v="3.1914893617021276"/>
  </r>
  <r>
    <x v="18"/>
    <x v="43"/>
    <x v="1"/>
    <n v="11830"/>
    <n v="255"/>
    <n v="23"/>
    <x v="3"/>
    <n v="591"/>
    <n v="2.1555367709213864E-2"/>
    <n v="1.9442096365173288E-3"/>
    <n v="9.0196078431372548E-2"/>
    <n v="0.54509803921568623"/>
    <n v="25.695652173913043"/>
    <n v="4.2517985611510793"/>
    <n v="3.2517985611510793"/>
  </r>
  <r>
    <x v="20"/>
    <x v="124"/>
    <x v="1"/>
    <n v="13220"/>
    <n v="128"/>
    <n v="20"/>
    <x v="164"/>
    <n v="591"/>
    <n v="9.682299546142208E-3"/>
    <n v="1.5128593040847202E-3"/>
    <n v="0.15625"/>
    <n v="0.359375"/>
    <n v="29.55"/>
    <n v="12.847826086956522"/>
    <n v="11.847826086956522"/>
  </r>
  <r>
    <x v="2"/>
    <x v="74"/>
    <x v="2"/>
    <n v="10436"/>
    <n v="144"/>
    <n v="23"/>
    <x v="106"/>
    <n v="588"/>
    <n v="1.3798390187811422E-2"/>
    <n v="2.2039095438865465E-3"/>
    <n v="0.15972222222222221"/>
    <n v="0.81944444444444442"/>
    <n v="25.565217391304348"/>
    <n v="4.9830508474576272"/>
    <n v="3.9830508474576272"/>
  </r>
  <r>
    <x v="7"/>
    <x v="181"/>
    <x v="0"/>
    <n v="11325"/>
    <n v="103"/>
    <n v="29"/>
    <x v="166"/>
    <n v="584"/>
    <n v="9.0949227373068441E-3"/>
    <n v="2.5607064017660044E-3"/>
    <n v="0.28155339805825241"/>
    <n v="0.47572815533980584"/>
    <n v="20.137931034482758"/>
    <n v="11.918367346938776"/>
    <n v="10.918367346938776"/>
  </r>
  <r>
    <x v="23"/>
    <x v="4"/>
    <x v="0"/>
    <n v="7542"/>
    <n v="114"/>
    <n v="27"/>
    <x v="140"/>
    <n v="582"/>
    <n v="1.5115354017501989E-2"/>
    <n v="3.5799522673031028E-3"/>
    <n v="0.23684210526315788"/>
    <n v="0.55263157894736847"/>
    <n v="21.555555555555557"/>
    <n v="9.2380952380952372"/>
    <n v="8.2380952380952372"/>
  </r>
  <r>
    <x v="32"/>
    <x v="48"/>
    <x v="1"/>
    <n v="11106"/>
    <n v="178"/>
    <n v="27"/>
    <x v="20"/>
    <n v="581"/>
    <n v="1.6027372591392041E-2"/>
    <n v="2.4311183144246355E-3"/>
    <n v="0.15168539325842698"/>
    <n v="0.7584269662921348"/>
    <n v="21.518518518518519"/>
    <n v="4.3037037037037038"/>
    <n v="3.3037037037037038"/>
  </r>
  <r>
    <x v="8"/>
    <x v="35"/>
    <x v="1"/>
    <n v="7843"/>
    <n v="215"/>
    <n v="28"/>
    <x v="58"/>
    <n v="581"/>
    <n v="2.7412979727145226E-2"/>
    <n v="3.5700624760933316E-3"/>
    <n v="0.13023255813953488"/>
    <n v="0.48837209302325579"/>
    <n v="20.75"/>
    <n v="5.5333333333333332"/>
    <n v="4.5333333333333332"/>
  </r>
  <r>
    <x v="0"/>
    <x v="192"/>
    <x v="2"/>
    <n v="9329"/>
    <n v="153"/>
    <n v="22"/>
    <x v="143"/>
    <n v="581"/>
    <n v="1.6400471647550648E-2"/>
    <n v="2.3582377532425768E-3"/>
    <n v="0.1437908496732026"/>
    <n v="0.43790849673202614"/>
    <n v="26.40909090909091"/>
    <n v="8.6716417910447756"/>
    <n v="7.6716417910447765"/>
  </r>
  <r>
    <x v="23"/>
    <x v="104"/>
    <x v="0"/>
    <n v="8547"/>
    <n v="279"/>
    <n v="22"/>
    <x v="152"/>
    <n v="576"/>
    <n v="3.2643032643032643E-2"/>
    <n v="2.5740025740025739E-3"/>
    <n v="7.8853046594982074E-2"/>
    <n v="0.58781362007168458"/>
    <n v="26.181818181818183"/>
    <n v="3.5121951219512195"/>
    <n v="2.5121951219512195"/>
  </r>
  <r>
    <x v="0"/>
    <x v="139"/>
    <x v="1"/>
    <n v="10400"/>
    <n v="192"/>
    <n v="42"/>
    <x v="167"/>
    <n v="576"/>
    <n v="1.8461538461538463E-2"/>
    <n v="4.0384615384615385E-3"/>
    <n v="0.21875"/>
    <n v="0.69270833333333337"/>
    <n v="13.714285714285714"/>
    <n v="4.3308270676691727"/>
    <n v="3.3308270676691731"/>
  </r>
  <r>
    <x v="20"/>
    <x v="16"/>
    <x v="0"/>
    <n v="6437"/>
    <n v="148"/>
    <n v="31"/>
    <x v="168"/>
    <n v="574"/>
    <n v="2.2992077054528506E-2"/>
    <n v="4.8159080316917818E-3"/>
    <n v="0.20945945945945946"/>
    <n v="0.58108108108108103"/>
    <n v="18.516129032258064"/>
    <n v="6.6744186046511631"/>
    <n v="5.6744186046511631"/>
  </r>
  <r>
    <x v="33"/>
    <x v="70"/>
    <x v="0"/>
    <n v="11340"/>
    <n v="187"/>
    <n v="31"/>
    <x v="79"/>
    <n v="569"/>
    <n v="1.6490299823633158E-2"/>
    <n v="2.7336860670194004E-3"/>
    <n v="0.16577540106951871"/>
    <n v="0.30481283422459893"/>
    <n v="18.35483870967742"/>
    <n v="9.9824561403508767"/>
    <n v="8.9824561403508767"/>
  </r>
  <r>
    <x v="39"/>
    <x v="193"/>
    <x v="1"/>
    <n v="10177"/>
    <n v="204"/>
    <n v="30"/>
    <x v="169"/>
    <n v="565"/>
    <n v="2.0045199960695686E-2"/>
    <n v="2.9478235236317187E-3"/>
    <n v="0.14705882352941177"/>
    <n v="0.53921568627450978"/>
    <n v="18.833333333333332"/>
    <n v="5.1363636363636367"/>
    <n v="4.1363636363636367"/>
  </r>
  <r>
    <x v="3"/>
    <x v="194"/>
    <x v="2"/>
    <n v="10587"/>
    <n v="108"/>
    <n v="20"/>
    <x v="170"/>
    <n v="565"/>
    <n v="1.0201190138849533E-2"/>
    <n v="1.8891092849721357E-3"/>
    <n v="0.18518518518518517"/>
    <n v="0.15740740740740741"/>
    <n v="28.25"/>
    <n v="33.235294117647058"/>
    <n v="32.235294117647058"/>
  </r>
  <r>
    <x v="2"/>
    <x v="195"/>
    <x v="0"/>
    <n v="10072"/>
    <n v="343"/>
    <n v="48"/>
    <x v="81"/>
    <n v="552"/>
    <n v="3.4054805401111991E-2"/>
    <n v="4.7656870532168391E-3"/>
    <n v="0.13994169096209913"/>
    <n v="0.59183673469387754"/>
    <n v="11.5"/>
    <n v="2.7192118226600983"/>
    <n v="1.7192118226600985"/>
  </r>
  <r>
    <x v="24"/>
    <x v="67"/>
    <x v="2"/>
    <n v="10351"/>
    <n v="339"/>
    <n v="30"/>
    <x v="54"/>
    <n v="551"/>
    <n v="3.2750458892860594E-2"/>
    <n v="2.8982706984832384E-3"/>
    <n v="8.8495575221238937E-2"/>
    <n v="0.61061946902654862"/>
    <n v="18.366666666666667"/>
    <n v="2.6618357487922704"/>
    <n v="1.6618357487922706"/>
  </r>
  <r>
    <x v="8"/>
    <x v="51"/>
    <x v="1"/>
    <n v="11539"/>
    <n v="200"/>
    <n v="44"/>
    <x v="113"/>
    <n v="551"/>
    <n v="1.7332524482190831E-2"/>
    <n v="3.8131553860819827E-3"/>
    <n v="0.22"/>
    <n v="0.625"/>
    <n v="12.522727272727273"/>
    <n v="4.4080000000000004"/>
    <n v="3.4079999999999999"/>
  </r>
  <r>
    <x v="21"/>
    <x v="196"/>
    <x v="1"/>
    <n v="14510"/>
    <n v="242"/>
    <n v="31"/>
    <x v="78"/>
    <n v="549"/>
    <n v="1.6678152997932461E-2"/>
    <n v="2.1364576154376293E-3"/>
    <n v="0.128099173553719"/>
    <n v="0.37603305785123969"/>
    <n v="17.70967741935484"/>
    <n v="6.0329670329670328"/>
    <n v="5.0329670329670328"/>
  </r>
  <r>
    <x v="32"/>
    <x v="194"/>
    <x v="2"/>
    <n v="11015"/>
    <n v="116"/>
    <n v="19"/>
    <x v="171"/>
    <n v="547"/>
    <n v="1.0531093962778029E-2"/>
    <n v="1.7249205628688152E-3"/>
    <n v="0.16379310344827586"/>
    <n v="0.29310344827586204"/>
    <n v="28.789473684210527"/>
    <n v="16.088235294117649"/>
    <n v="15.088235294117647"/>
  </r>
  <r>
    <x v="14"/>
    <x v="143"/>
    <x v="2"/>
    <n v="10555"/>
    <n v="256"/>
    <n v="44"/>
    <x v="88"/>
    <n v="545"/>
    <n v="2.4253908100426338E-2"/>
    <n v="4.1686404547607771E-3"/>
    <n v="0.171875"/>
    <n v="0.75390625"/>
    <n v="12.386363636363637"/>
    <n v="2.8238341968911915"/>
    <n v="1.8238341968911918"/>
  </r>
  <r>
    <x v="31"/>
    <x v="133"/>
    <x v="2"/>
    <n v="12138"/>
    <n v="213"/>
    <n v="23"/>
    <x v="172"/>
    <n v="542"/>
    <n v="1.7548195748887791E-2"/>
    <n v="1.8948755972977426E-3"/>
    <n v="0.107981220657277"/>
    <n v="0.64319248826291076"/>
    <n v="23.565217391304348"/>
    <n v="3.9562043795620436"/>
    <n v="2.9562043795620436"/>
  </r>
  <r>
    <x v="28"/>
    <x v="31"/>
    <x v="2"/>
    <n v="10218"/>
    <n v="211"/>
    <n v="28"/>
    <x v="173"/>
    <n v="541"/>
    <n v="2.0649833626932863E-2"/>
    <n v="2.7402622822470151E-3"/>
    <n v="0.13270142180094788"/>
    <n v="0.73933649289099523"/>
    <n v="19.321428571428573"/>
    <n v="3.4679487179487181"/>
    <n v="2.4679487179487181"/>
  </r>
  <r>
    <x v="8"/>
    <x v="168"/>
    <x v="2"/>
    <n v="6192"/>
    <n v="229"/>
    <n v="38"/>
    <x v="174"/>
    <n v="537"/>
    <n v="3.6983204134366926E-2"/>
    <n v="6.1369509043927651E-3"/>
    <n v="0.16593886462882096"/>
    <n v="0.8253275109170306"/>
    <n v="14.131578947368421"/>
    <n v="2.8412698412698414"/>
    <n v="1.8412698412698412"/>
  </r>
  <r>
    <x v="32"/>
    <x v="105"/>
    <x v="0"/>
    <n v="7834"/>
    <n v="170"/>
    <n v="16"/>
    <x v="112"/>
    <n v="534"/>
    <n v="2.1700280827163645E-2"/>
    <n v="2.0423793719683433E-3"/>
    <n v="9.4117647058823528E-2"/>
    <n v="0.44705882352941179"/>
    <n v="33.375"/>
    <n v="7.0263157894736841"/>
    <n v="6.0263157894736841"/>
  </r>
  <r>
    <x v="20"/>
    <x v="25"/>
    <x v="1"/>
    <n v="9606"/>
    <n v="199"/>
    <n v="25"/>
    <x v="163"/>
    <n v="534"/>
    <n v="2.071621902977306E-2"/>
    <n v="2.6025400791172184E-3"/>
    <n v="0.12562814070351758"/>
    <n v="0.37185929648241206"/>
    <n v="21.36"/>
    <n v="7.2162162162162158"/>
    <n v="6.2162162162162158"/>
  </r>
  <r>
    <x v="36"/>
    <x v="30"/>
    <x v="1"/>
    <n v="11425"/>
    <n v="228"/>
    <n v="20"/>
    <x v="122"/>
    <n v="534"/>
    <n v="1.9956236323851205E-2"/>
    <n v="1.75054704595186E-3"/>
    <n v="8.771929824561403E-2"/>
    <n v="0.2807017543859649"/>
    <n v="26.7"/>
    <n v="8.34375"/>
    <n v="7.34375"/>
  </r>
  <r>
    <x v="18"/>
    <x v="197"/>
    <x v="1"/>
    <n v="11137"/>
    <n v="359"/>
    <n v="32"/>
    <x v="67"/>
    <n v="534"/>
    <n v="3.2234892700008982E-2"/>
    <n v="2.8733051988865943E-3"/>
    <n v="8.9136490250696379E-2"/>
    <n v="2.7855153203342618E-2"/>
    <n v="16.6875"/>
    <n v="53.4"/>
    <n v="52.4"/>
  </r>
  <r>
    <x v="9"/>
    <x v="123"/>
    <x v="2"/>
    <n v="9107"/>
    <n v="301"/>
    <n v="54"/>
    <x v="77"/>
    <n v="531"/>
    <n v="3.3051498847040735E-2"/>
    <n v="5.929504776545514E-3"/>
    <n v="0.17940199335548174"/>
    <n v="0.53820598006644516"/>
    <n v="9.8333333333333339"/>
    <n v="3.2777777777777777"/>
    <n v="2.2777777777777777"/>
  </r>
  <r>
    <x v="32"/>
    <x v="44"/>
    <x v="1"/>
    <n v="10375"/>
    <n v="162"/>
    <n v="26"/>
    <x v="175"/>
    <n v="530"/>
    <n v="1.5614457831325302E-2"/>
    <n v="2.5060240963855423E-3"/>
    <n v="0.16049382716049382"/>
    <n v="0.61111111111111116"/>
    <n v="20.384615384615383"/>
    <n v="5.3535353535353538"/>
    <n v="4.3535353535353538"/>
  </r>
  <r>
    <x v="22"/>
    <x v="19"/>
    <x v="1"/>
    <n v="14320"/>
    <n v="189"/>
    <n v="62"/>
    <x v="176"/>
    <n v="530"/>
    <n v="1.3198324022346369E-2"/>
    <n v="4.3296089385474858E-3"/>
    <n v="0.32804232804232802"/>
    <n v="0.49206349206349204"/>
    <n v="8.5483870967741939"/>
    <n v="5.698924731182796"/>
    <n v="4.698924731182796"/>
  </r>
  <r>
    <x v="4"/>
    <x v="61"/>
    <x v="1"/>
    <n v="12741"/>
    <n v="57"/>
    <n v="17"/>
    <x v="162"/>
    <n v="530"/>
    <n v="4.4737461737697198E-3"/>
    <n v="1.3342751746330743E-3"/>
    <n v="0.2982456140350877"/>
    <n v="0.61403508771929827"/>
    <n v="31.176470588235293"/>
    <n v="15.142857142857142"/>
    <n v="14.142857142857142"/>
  </r>
  <r>
    <x v="3"/>
    <x v="198"/>
    <x v="0"/>
    <n v="10792"/>
    <n v="353"/>
    <n v="78"/>
    <x v="107"/>
    <n v="527"/>
    <n v="3.2709414381022983E-2"/>
    <n v="7.2275759822090441E-3"/>
    <n v="0.22096317280453256"/>
    <n v="0.55807365439093481"/>
    <n v="6.7564102564102564"/>
    <n v="2.6751269035532994"/>
    <n v="1.6751269035532994"/>
  </r>
  <r>
    <x v="20"/>
    <x v="14"/>
    <x v="1"/>
    <n v="9283"/>
    <n v="151"/>
    <n v="16"/>
    <x v="62"/>
    <n v="527"/>
    <n v="1.6266293224173219E-2"/>
    <n v="1.7235807389852419E-3"/>
    <n v="0.10596026490066225"/>
    <n v="0.31788079470198677"/>
    <n v="32.9375"/>
    <n v="10.979166666666666"/>
    <n v="9.9791666666666661"/>
  </r>
  <r>
    <x v="28"/>
    <x v="67"/>
    <x v="1"/>
    <n v="13515"/>
    <n v="111"/>
    <n v="22"/>
    <x v="145"/>
    <n v="525"/>
    <n v="8.2130965593784685E-3"/>
    <n v="1.6278209396966333E-3"/>
    <n v="0.1981981981981982"/>
    <n v="0.73873873873873874"/>
    <n v="23.863636363636363"/>
    <n v="6.4024390243902438"/>
    <n v="5.4024390243902438"/>
  </r>
  <r>
    <x v="23"/>
    <x v="118"/>
    <x v="1"/>
    <n v="7304"/>
    <n v="148"/>
    <n v="22"/>
    <x v="85"/>
    <n v="524"/>
    <n v="2.0262869660460023E-2"/>
    <n v="3.0120481927710845E-3"/>
    <n v="0.14864864864864866"/>
    <n v="0.71621621621621623"/>
    <n v="23.818181818181817"/>
    <n v="4.9433962264150946"/>
    <n v="3.9433962264150941"/>
  </r>
  <r>
    <x v="3"/>
    <x v="199"/>
    <x v="1"/>
    <n v="12037"/>
    <n v="204"/>
    <n v="23"/>
    <x v="177"/>
    <n v="522"/>
    <n v="1.6947744454598321E-2"/>
    <n v="1.9107751100772617E-3"/>
    <n v="0.11274509803921569"/>
    <n v="0.6470588235294118"/>
    <n v="22.695652173913043"/>
    <n v="3.9545454545454546"/>
    <n v="2.9545454545454546"/>
  </r>
  <r>
    <x v="39"/>
    <x v="122"/>
    <x v="1"/>
    <n v="7969"/>
    <n v="97"/>
    <n v="22"/>
    <x v="80"/>
    <n v="519"/>
    <n v="1.2172167147697328E-2"/>
    <n v="2.7606977036014556E-3"/>
    <n v="0.22680412371134021"/>
    <n v="0.68041237113402064"/>
    <n v="23.59090909090909"/>
    <n v="7.8636363636363633"/>
    <n v="6.8636363636363633"/>
  </r>
  <r>
    <x v="27"/>
    <x v="200"/>
    <x v="0"/>
    <n v="9472"/>
    <n v="346"/>
    <n v="52"/>
    <x v="174"/>
    <n v="516"/>
    <n v="3.6528716216216214E-2"/>
    <n v="5.4898648648648652E-3"/>
    <n v="0.15028901734104047"/>
    <n v="0.54624277456647397"/>
    <n v="9.9230769230769234"/>
    <n v="2.7301587301587302"/>
    <n v="1.7301587301587302"/>
  </r>
  <r>
    <x v="15"/>
    <x v="201"/>
    <x v="0"/>
    <n v="6217"/>
    <n v="181"/>
    <n v="65"/>
    <x v="33"/>
    <n v="510"/>
    <n v="2.9113720443944023E-2"/>
    <n v="1.0455203474344539E-2"/>
    <n v="0.35911602209944754"/>
    <n v="0.70718232044198892"/>
    <n v="7.8461538461538458"/>
    <n v="3.984375"/>
    <n v="2.984375"/>
  </r>
  <r>
    <x v="31"/>
    <x v="108"/>
    <x v="2"/>
    <n v="14783"/>
    <n v="396"/>
    <n v="27"/>
    <x v="178"/>
    <n v="505"/>
    <n v="2.6787526212541431E-2"/>
    <n v="1.8264222417641886E-3"/>
    <n v="6.8181818181818177E-2"/>
    <n v="0.48989898989898989"/>
    <n v="18.703703703703702"/>
    <n v="2.6030927835051547"/>
    <n v="1.6030927835051547"/>
  </r>
  <r>
    <x v="14"/>
    <x v="202"/>
    <x v="1"/>
    <n v="13155"/>
    <n v="131"/>
    <n v="14"/>
    <x v="150"/>
    <n v="504"/>
    <n v="9.9581908019764354E-3"/>
    <n v="1.0642341315089321E-3"/>
    <n v="0.10687022900763359"/>
    <n v="0.54961832061068705"/>
    <n v="36"/>
    <n v="7"/>
    <n v="6"/>
  </r>
  <r>
    <x v="28"/>
    <x v="199"/>
    <x v="1"/>
    <n v="7697"/>
    <n v="221"/>
    <n v="37"/>
    <x v="54"/>
    <n v="501"/>
    <n v="2.8712485383915812E-2"/>
    <n v="4.8070676887098868E-3"/>
    <n v="0.167420814479638"/>
    <n v="0.93665158371040724"/>
    <n v="13.54054054054054"/>
    <n v="2.4202898550724639"/>
    <n v="1.4202898550724639"/>
  </r>
  <r>
    <x v="21"/>
    <x v="203"/>
    <x v="0"/>
    <n v="5491"/>
    <n v="123"/>
    <n v="24"/>
    <x v="134"/>
    <n v="499"/>
    <n v="2.2400291385904207E-2"/>
    <n v="4.3707885631032598E-3"/>
    <n v="0.1951219512195122"/>
    <n v="0.71544715447154472"/>
    <n v="20.791666666666668"/>
    <n v="5.6704545454545459"/>
    <n v="4.6704545454545459"/>
  </r>
  <r>
    <x v="18"/>
    <x v="54"/>
    <x v="0"/>
    <n v="11288"/>
    <n v="249"/>
    <n v="44"/>
    <x v="96"/>
    <n v="499"/>
    <n v="2.2058823529411766E-2"/>
    <n v="3.8979447200566974E-3"/>
    <n v="0.17670682730923695"/>
    <n v="0.24497991967871485"/>
    <n v="11.340909090909092"/>
    <n v="8.1803278688524586"/>
    <n v="7.1803278688524594"/>
  </r>
  <r>
    <x v="27"/>
    <x v="121"/>
    <x v="1"/>
    <n v="12814"/>
    <n v="190"/>
    <n v="30"/>
    <x v="36"/>
    <n v="496"/>
    <n v="1.4827532386452317E-2"/>
    <n v="2.3411893241766816E-3"/>
    <n v="0.15789473684210525"/>
    <n v="0.40526315789473683"/>
    <n v="16.533333333333335"/>
    <n v="6.4415584415584419"/>
    <n v="5.4415584415584419"/>
  </r>
  <r>
    <x v="12"/>
    <x v="62"/>
    <x v="0"/>
    <n v="3366"/>
    <n v="75"/>
    <n v="17"/>
    <x v="179"/>
    <n v="496"/>
    <n v="2.2281639928698752E-2"/>
    <n v="5.0505050505050509E-3"/>
    <n v="0.22666666666666666"/>
    <n v="0.2"/>
    <n v="29.176470588235293"/>
    <n v="33.06666666666667"/>
    <n v="32.06666666666667"/>
  </r>
  <r>
    <x v="15"/>
    <x v="71"/>
    <x v="1"/>
    <n v="13195"/>
    <n v="455"/>
    <n v="26"/>
    <x v="69"/>
    <n v="491"/>
    <n v="3.4482758620689655E-2"/>
    <n v="1.9704433497536944E-3"/>
    <n v="5.7142857142857141E-2"/>
    <n v="0.33186813186813185"/>
    <n v="18.884615384615383"/>
    <n v="3.2516556291390728"/>
    <n v="2.2516556291390728"/>
  </r>
  <r>
    <x v="33"/>
    <x v="145"/>
    <x v="2"/>
    <n v="13242"/>
    <n v="375"/>
    <n v="73"/>
    <x v="68"/>
    <n v="490"/>
    <n v="2.8318985047575896E-2"/>
    <n v="5.5127624225947743E-3"/>
    <n v="0.19466666666666665"/>
    <n v="0.48533333333333334"/>
    <n v="6.7123287671232879"/>
    <n v="2.6923076923076925"/>
    <n v="1.6923076923076923"/>
  </r>
  <r>
    <x v="9"/>
    <x v="140"/>
    <x v="1"/>
    <n v="10339"/>
    <n v="58"/>
    <n v="14"/>
    <x v="180"/>
    <n v="490"/>
    <n v="5.6098268691362804E-3"/>
    <n v="1.3540961408259986E-3"/>
    <n v="0.2413793103448276"/>
    <n v="0.36206896551724138"/>
    <n v="35"/>
    <n v="23.333333333333332"/>
    <n v="22.333333333333332"/>
  </r>
  <r>
    <x v="16"/>
    <x v="158"/>
    <x v="0"/>
    <n v="8045"/>
    <n v="118"/>
    <n v="24"/>
    <x v="134"/>
    <n v="484"/>
    <n v="1.4667495338719702E-2"/>
    <n v="2.9832193909260412E-3"/>
    <n v="0.20338983050847459"/>
    <n v="0.74576271186440679"/>
    <n v="20.166666666666668"/>
    <n v="5.5"/>
    <n v="4.5"/>
  </r>
  <r>
    <x v="12"/>
    <x v="83"/>
    <x v="1"/>
    <n v="9448"/>
    <n v="190"/>
    <n v="35"/>
    <x v="163"/>
    <n v="482"/>
    <n v="2.0110076206604571E-2"/>
    <n v="3.7044877222692633E-3"/>
    <n v="0.18421052631578946"/>
    <n v="0.38947368421052631"/>
    <n v="13.771428571428572"/>
    <n v="6.5135135135135132"/>
    <n v="5.5135135135135132"/>
  </r>
  <r>
    <x v="17"/>
    <x v="2"/>
    <x v="2"/>
    <n v="15894"/>
    <n v="323"/>
    <n v="25"/>
    <x v="18"/>
    <n v="478"/>
    <n v="2.0322134138668679E-2"/>
    <n v="1.5729205989681641E-3"/>
    <n v="7.7399380804953566E-2"/>
    <n v="0.54179566563467496"/>
    <n v="19.12"/>
    <n v="2.7314285714285713"/>
    <n v="1.7314285714285715"/>
  </r>
  <r>
    <x v="6"/>
    <x v="36"/>
    <x v="0"/>
    <n v="15823"/>
    <n v="177"/>
    <n v="19"/>
    <x v="110"/>
    <n v="478"/>
    <n v="1.1186247867029009E-2"/>
    <n v="1.2007836693420969E-3"/>
    <n v="0.10734463276836158"/>
    <n v="0.54802259887005644"/>
    <n v="25.157894736842106"/>
    <n v="4.927835051546392"/>
    <n v="3.9278350515463916"/>
  </r>
  <r>
    <x v="28"/>
    <x v="187"/>
    <x v="1"/>
    <n v="9145"/>
    <n v="159"/>
    <n v="20"/>
    <x v="22"/>
    <n v="477"/>
    <n v="1.7386550027337341E-2"/>
    <n v="2.1869874248223072E-3"/>
    <n v="0.12578616352201258"/>
    <n v="0.49056603773584906"/>
    <n v="23.85"/>
    <n v="6.115384615384615"/>
    <n v="5.115384615384615"/>
  </r>
  <r>
    <x v="10"/>
    <x v="59"/>
    <x v="1"/>
    <n v="7513"/>
    <n v="108"/>
    <n v="24"/>
    <x v="143"/>
    <n v="476"/>
    <n v="1.4375083189138826E-2"/>
    <n v="3.1944629309197392E-3"/>
    <n v="0.22222222222222221"/>
    <n v="0.62037037037037035"/>
    <n v="19.833333333333332"/>
    <n v="7.1044776119402986"/>
    <n v="6.1044776119402986"/>
  </r>
  <r>
    <x v="28"/>
    <x v="86"/>
    <x v="1"/>
    <n v="6478"/>
    <n v="116"/>
    <n v="41"/>
    <x v="181"/>
    <n v="475"/>
    <n v="1.7906761346094473E-2"/>
    <n v="6.3291139240506328E-3"/>
    <n v="0.35344827586206895"/>
    <n v="0.13793103448275862"/>
    <n v="11.585365853658537"/>
    <n v="29.6875"/>
    <n v="28.6875"/>
  </r>
  <r>
    <x v="26"/>
    <x v="133"/>
    <x v="2"/>
    <n v="12793"/>
    <n v="148"/>
    <n v="17"/>
    <x v="26"/>
    <n v="473"/>
    <n v="1.1568826702102712E-2"/>
    <n v="1.3288517157820684E-3"/>
    <n v="0.11486486486486487"/>
    <n v="0.56756756756756754"/>
    <n v="27.823529411764707"/>
    <n v="5.6309523809523814"/>
    <n v="4.6309523809523814"/>
  </r>
  <r>
    <x v="37"/>
    <x v="204"/>
    <x v="1"/>
    <n v="9963"/>
    <n v="109"/>
    <n v="17"/>
    <x v="37"/>
    <n v="473"/>
    <n v="1.0940479775168122E-2"/>
    <n v="1.7063133594298907E-3"/>
    <n v="0.15596330275229359"/>
    <n v="0.3669724770642202"/>
    <n v="27.823529411764707"/>
    <n v="11.824999999999999"/>
    <n v="10.824999999999999"/>
  </r>
  <r>
    <x v="1"/>
    <x v="95"/>
    <x v="0"/>
    <n v="11946"/>
    <n v="218"/>
    <n v="35"/>
    <x v="77"/>
    <n v="471"/>
    <n v="1.8248786204587308E-2"/>
    <n v="2.9298509961493387E-3"/>
    <n v="0.16055045871559634"/>
    <n v="0.74311926605504586"/>
    <n v="13.457142857142857"/>
    <n v="2.9074074074074074"/>
    <n v="1.9074074074074074"/>
  </r>
  <r>
    <x v="18"/>
    <x v="133"/>
    <x v="0"/>
    <n v="7533"/>
    <n v="169"/>
    <n v="29"/>
    <x v="143"/>
    <n v="471"/>
    <n v="2.2434621000929245E-2"/>
    <n v="3.8497278640647818E-3"/>
    <n v="0.17159763313609466"/>
    <n v="0.39644970414201186"/>
    <n v="16.241379310344829"/>
    <n v="7.0298507462686564"/>
    <n v="6.0298507462686564"/>
  </r>
  <r>
    <x v="11"/>
    <x v="5"/>
    <x v="2"/>
    <n v="10814"/>
    <n v="275"/>
    <n v="50"/>
    <x v="182"/>
    <n v="469"/>
    <n v="2.5429998150545589E-2"/>
    <n v="4.6236360273719255E-3"/>
    <n v="0.18181818181818182"/>
    <n v="0.57818181818181813"/>
    <n v="9.3800000000000008"/>
    <n v="2.949685534591195"/>
    <n v="1.949685534591195"/>
  </r>
  <r>
    <x v="8"/>
    <x v="17"/>
    <x v="2"/>
    <n v="11614"/>
    <n v="356"/>
    <n v="40"/>
    <x v="106"/>
    <n v="466"/>
    <n v="3.0652660582056138E-2"/>
    <n v="3.4441191665231618E-3"/>
    <n v="0.11235955056179775"/>
    <n v="0.33146067415730335"/>
    <n v="11.65"/>
    <n v="3.9491525423728815"/>
    <n v="2.9491525423728815"/>
  </r>
  <r>
    <x v="13"/>
    <x v="135"/>
    <x v="0"/>
    <n v="11638"/>
    <n v="233"/>
    <n v="24"/>
    <x v="5"/>
    <n v="463"/>
    <n v="2.0020622100017184E-2"/>
    <n v="2.0622100017185082E-3"/>
    <n v="0.10300429184549356"/>
    <n v="0.47639484978540775"/>
    <n v="19.291666666666668"/>
    <n v="4.1711711711711708"/>
    <n v="3.1711711711711712"/>
  </r>
  <r>
    <x v="33"/>
    <x v="205"/>
    <x v="0"/>
    <n v="8454"/>
    <n v="298"/>
    <n v="64"/>
    <x v="127"/>
    <n v="462"/>
    <n v="3.5249585994795364E-2"/>
    <n v="7.5703808847882659E-3"/>
    <n v="0.21476510067114093"/>
    <n v="0.31543624161073824"/>
    <n v="7.21875"/>
    <n v="4.9148936170212769"/>
    <n v="3.9148936170212765"/>
  </r>
  <r>
    <x v="12"/>
    <x v="206"/>
    <x v="2"/>
    <n v="10317"/>
    <n v="336"/>
    <n v="21"/>
    <x v="72"/>
    <n v="454"/>
    <n v="3.2567606862460019E-2"/>
    <n v="2.0354754289037512E-3"/>
    <n v="6.25E-2"/>
    <n v="0.61011904761904767"/>
    <n v="21.61904761904762"/>
    <n v="2.2146341463414636"/>
    <n v="1.2146341463414634"/>
  </r>
  <r>
    <x v="23"/>
    <x v="122"/>
    <x v="1"/>
    <n v="8287"/>
    <n v="96"/>
    <n v="18"/>
    <x v="183"/>
    <n v="451"/>
    <n v="1.1584409315795826E-2"/>
    <n v="2.172076746711717E-3"/>
    <n v="0.1875"/>
    <n v="0.38541666666666669"/>
    <n v="25.055555555555557"/>
    <n v="12.189189189189189"/>
    <n v="11.189189189189189"/>
  </r>
  <r>
    <x v="9"/>
    <x v="152"/>
    <x v="1"/>
    <n v="10130"/>
    <n v="374"/>
    <n v="32"/>
    <x v="130"/>
    <n v="450"/>
    <n v="3.6920039486673245E-2"/>
    <n v="3.1589338598223098E-3"/>
    <n v="8.5561497326203204E-2"/>
    <n v="0.5401069518716578"/>
    <n v="14.0625"/>
    <n v="2.2277227722772279"/>
    <n v="1.2277227722772277"/>
  </r>
  <r>
    <x v="19"/>
    <x v="81"/>
    <x v="1"/>
    <n v="12456"/>
    <n v="440"/>
    <n v="16"/>
    <x v="3"/>
    <n v="450"/>
    <n v="3.5324341682723186E-2"/>
    <n v="1.2845215157353885E-3"/>
    <n v="3.6363636363636362E-2"/>
    <n v="0.31590909090909092"/>
    <n v="28.125"/>
    <n v="3.2374100719424459"/>
    <n v="2.2374100719424459"/>
  </r>
  <r>
    <x v="40"/>
    <x v="46"/>
    <x v="1"/>
    <n v="10790"/>
    <n v="247"/>
    <n v="31"/>
    <x v="60"/>
    <n v="449"/>
    <n v="2.289156626506024E-2"/>
    <n v="2.8730305838739574E-3"/>
    <n v="0.12550607287449392"/>
    <n v="0.34412955465587042"/>
    <n v="14.483870967741936"/>
    <n v="5.2823529411764705"/>
    <n v="4.2823529411764705"/>
  </r>
  <r>
    <x v="14"/>
    <x v="167"/>
    <x v="1"/>
    <n v="13541"/>
    <n v="185"/>
    <n v="28"/>
    <x v="127"/>
    <n v="448"/>
    <n v="1.3662211062698472E-2"/>
    <n v="2.0677941067867955E-3"/>
    <n v="0.15135135135135136"/>
    <n v="0.50810810810810814"/>
    <n v="16"/>
    <n v="4.7659574468085104"/>
    <n v="3.7659574468085109"/>
  </r>
  <r>
    <x v="10"/>
    <x v="95"/>
    <x v="2"/>
    <n v="10751"/>
    <n v="252"/>
    <n v="20"/>
    <x v="184"/>
    <n v="447"/>
    <n v="2.3439680029764674E-2"/>
    <n v="1.8602920658543391E-3"/>
    <n v="7.9365079365079361E-2"/>
    <n v="0.54761904761904767"/>
    <n v="22.35"/>
    <n v="3.2391304347826089"/>
    <n v="2.2391304347826089"/>
  </r>
  <r>
    <x v="33"/>
    <x v="207"/>
    <x v="2"/>
    <n v="8279"/>
    <n v="174"/>
    <n v="53"/>
    <x v="185"/>
    <n v="438"/>
    <n v="2.1017031042396425E-2"/>
    <n v="6.4017393405000605E-3"/>
    <n v="0.3045977011494253"/>
    <n v="0.25287356321839083"/>
    <n v="8.2641509433962259"/>
    <n v="9.954545454545455"/>
    <n v="8.954545454545455"/>
  </r>
  <r>
    <x v="12"/>
    <x v="208"/>
    <x v="0"/>
    <n v="11308"/>
    <n v="230"/>
    <n v="37"/>
    <x v="161"/>
    <n v="437"/>
    <n v="2.0339582596391934E-2"/>
    <n v="3.2720198089847895E-3"/>
    <n v="0.16086956521739129"/>
    <n v="0.62173913043478257"/>
    <n v="11.810810810810811"/>
    <n v="3.0559440559440558"/>
    <n v="2.0559440559440558"/>
  </r>
  <r>
    <x v="15"/>
    <x v="27"/>
    <x v="0"/>
    <n v="9451"/>
    <n v="318"/>
    <n v="27"/>
    <x v="125"/>
    <n v="436"/>
    <n v="3.3647233097026767E-2"/>
    <n v="2.8568405459739711E-3"/>
    <n v="8.4905660377358486E-2"/>
    <n v="0.33962264150943394"/>
    <n v="16.148148148148149"/>
    <n v="4.0370370370370372"/>
    <n v="3.0370370370370372"/>
  </r>
  <r>
    <x v="29"/>
    <x v="98"/>
    <x v="1"/>
    <n v="10052"/>
    <n v="102"/>
    <n v="28"/>
    <x v="136"/>
    <n v="436"/>
    <n v="1.0147234381217668E-2"/>
    <n v="2.7855153203342618E-3"/>
    <n v="0.27450980392156865"/>
    <n v="0.63725490196078427"/>
    <n v="15.571428571428571"/>
    <n v="6.7076923076923078"/>
    <n v="5.7076923076923078"/>
  </r>
  <r>
    <x v="9"/>
    <x v="106"/>
    <x v="2"/>
    <n v="8549"/>
    <n v="118"/>
    <n v="23"/>
    <x v="186"/>
    <n v="434"/>
    <n v="1.3802783951339338E-2"/>
    <n v="2.6903731430576675E-3"/>
    <n v="0.19491525423728814"/>
    <n v="0.43220338983050849"/>
    <n v="18.869565217391305"/>
    <n v="8.5098039215686274"/>
    <n v="7.5098039215686274"/>
  </r>
  <r>
    <x v="6"/>
    <x v="120"/>
    <x v="1"/>
    <n v="10797"/>
    <n v="168"/>
    <n v="24"/>
    <x v="119"/>
    <n v="433"/>
    <n v="1.5559877743817728E-2"/>
    <n v="2.2228396776882466E-3"/>
    <n v="0.14285714285714285"/>
    <n v="0.92261904761904767"/>
    <n v="18.041666666666668"/>
    <n v="2.7935483870967741"/>
    <n v="1.7935483870967741"/>
  </r>
  <r>
    <x v="28"/>
    <x v="209"/>
    <x v="1"/>
    <n v="7036"/>
    <n v="81"/>
    <n v="22"/>
    <x v="135"/>
    <n v="433"/>
    <n v="1.1512222853894258E-2"/>
    <n v="3.1267765776009098E-3"/>
    <n v="0.27160493827160492"/>
    <n v="0.65432098765432101"/>
    <n v="19.681818181818183"/>
    <n v="8.1698113207547163"/>
    <n v="7.1698113207547172"/>
  </r>
  <r>
    <x v="8"/>
    <x v="210"/>
    <x v="0"/>
    <n v="6682"/>
    <n v="119"/>
    <n v="14"/>
    <x v="22"/>
    <n v="427"/>
    <n v="1.7809039209817419E-2"/>
    <n v="2.0951810835079317E-3"/>
    <n v="0.11764705882352941"/>
    <n v="0.65546218487394958"/>
    <n v="30.5"/>
    <n v="5.4743589743589745"/>
    <n v="4.4743589743589745"/>
  </r>
  <r>
    <x v="11"/>
    <x v="211"/>
    <x v="2"/>
    <n v="11249"/>
    <n v="218"/>
    <n v="11"/>
    <x v="187"/>
    <n v="424"/>
    <n v="1.9379500400035558E-2"/>
    <n v="9.7786469908436304E-4"/>
    <n v="5.0458715596330278E-2"/>
    <n v="0.72477064220183485"/>
    <n v="38.545454545454547"/>
    <n v="2.6835443037974684"/>
    <n v="1.6835443037974684"/>
  </r>
  <r>
    <x v="0"/>
    <x v="119"/>
    <x v="1"/>
    <n v="6641"/>
    <n v="106"/>
    <n v="17"/>
    <x v="73"/>
    <n v="422"/>
    <n v="1.5961451588616171E-2"/>
    <n v="2.5598554434573106E-3"/>
    <n v="0.16037735849056603"/>
    <n v="0.74528301886792447"/>
    <n v="24.823529411764707"/>
    <n v="5.3417721518987342"/>
    <n v="4.3417721518987342"/>
  </r>
  <r>
    <x v="31"/>
    <x v="212"/>
    <x v="0"/>
    <n v="14418"/>
    <n v="201"/>
    <n v="25"/>
    <x v="162"/>
    <n v="422"/>
    <n v="1.3940907199334166E-2"/>
    <n v="1.7339436815092246E-3"/>
    <n v="0.12437810945273632"/>
    <n v="0.17412935323383086"/>
    <n v="16.88"/>
    <n v="12.057142857142857"/>
    <n v="11.057142857142857"/>
  </r>
  <r>
    <x v="22"/>
    <x v="100"/>
    <x v="1"/>
    <n v="12661"/>
    <n v="156"/>
    <n v="23"/>
    <x v="175"/>
    <n v="421"/>
    <n v="1.2321301634941948E-2"/>
    <n v="1.8166021641260563E-3"/>
    <n v="0.14743589743589744"/>
    <n v="0.63461538461538458"/>
    <n v="18.304347826086957"/>
    <n v="4.2525252525252526"/>
    <n v="3.2525252525252526"/>
  </r>
  <r>
    <x v="16"/>
    <x v="213"/>
    <x v="1"/>
    <n v="9054"/>
    <n v="129"/>
    <n v="23"/>
    <x v="129"/>
    <n v="419"/>
    <n v="1.4247846255798542E-2"/>
    <n v="2.5403136735144688E-3"/>
    <n v="0.17829457364341086"/>
    <n v="0.68992248062015504"/>
    <n v="18.217391304347824"/>
    <n v="4.7078651685393256"/>
    <n v="3.707865168539326"/>
  </r>
  <r>
    <x v="9"/>
    <x v="214"/>
    <x v="0"/>
    <n v="7909"/>
    <n v="204"/>
    <n v="35"/>
    <x v="138"/>
    <n v="418"/>
    <n v="2.579339992413706E-2"/>
    <n v="4.425338222278417E-3"/>
    <n v="0.17156862745098039"/>
    <n v="0.39215686274509803"/>
    <n v="11.942857142857143"/>
    <n v="5.2249999999999996"/>
    <n v="4.2249999999999996"/>
  </r>
  <r>
    <x v="3"/>
    <x v="201"/>
    <x v="2"/>
    <n v="11420"/>
    <n v="122"/>
    <n v="25"/>
    <x v="188"/>
    <n v="417"/>
    <n v="1.0683012259194396E-2"/>
    <n v="2.1891418563922942E-3"/>
    <n v="0.20491803278688525"/>
    <n v="0.31967213114754101"/>
    <n v="16.68"/>
    <n v="10.692307692307692"/>
    <n v="9.6923076923076916"/>
  </r>
  <r>
    <x v="8"/>
    <x v="215"/>
    <x v="1"/>
    <n v="13273"/>
    <n v="346"/>
    <n v="14"/>
    <x v="69"/>
    <n v="416"/>
    <n v="2.6067957507722443E-2"/>
    <n v="1.0547728471332781E-3"/>
    <n v="4.046242774566474E-2"/>
    <n v="0.43641618497109824"/>
    <n v="29.714285714285715"/>
    <n v="2.7549668874172184"/>
    <n v="1.7549668874172186"/>
  </r>
  <r>
    <x v="0"/>
    <x v="19"/>
    <x v="1"/>
    <n v="9392"/>
    <n v="138"/>
    <n v="34"/>
    <x v="189"/>
    <n v="416"/>
    <n v="1.469335604770017E-2"/>
    <n v="3.6201022146507668E-3"/>
    <n v="0.24637681159420291"/>
    <n v="0.21739130434782608"/>
    <n v="12.235294117647058"/>
    <n v="13.866666666666667"/>
    <n v="12.866666666666667"/>
  </r>
  <r>
    <x v="34"/>
    <x v="157"/>
    <x v="0"/>
    <n v="6657"/>
    <n v="150"/>
    <n v="25"/>
    <x v="61"/>
    <n v="414"/>
    <n v="2.253267237494367E-2"/>
    <n v="3.7554453958239449E-3"/>
    <n v="0.16666666666666666"/>
    <n v="0.65333333333333332"/>
    <n v="16.559999999999999"/>
    <n v="4.2244897959183669"/>
    <n v="3.2244897959183674"/>
  </r>
  <r>
    <x v="34"/>
    <x v="216"/>
    <x v="1"/>
    <n v="3850"/>
    <n v="121"/>
    <n v="14"/>
    <x v="74"/>
    <n v="414"/>
    <n v="3.1428571428571431E-2"/>
    <n v="3.6363636363636364E-3"/>
    <n v="0.11570247933884298"/>
    <n v="0.58677685950413228"/>
    <n v="29.571428571428573"/>
    <n v="5.830985915492958"/>
    <n v="4.830985915492958"/>
  </r>
  <r>
    <x v="26"/>
    <x v="136"/>
    <x v="1"/>
    <n v="8165"/>
    <n v="155"/>
    <n v="19"/>
    <x v="8"/>
    <n v="408"/>
    <n v="1.8983466013472138E-2"/>
    <n v="2.3270055113288426E-3"/>
    <n v="0.12258064516129032"/>
    <n v="0.72258064516129028"/>
    <n v="21.473684210526315"/>
    <n v="3.6428571428571428"/>
    <n v="2.6428571428571428"/>
  </r>
  <r>
    <x v="13"/>
    <x v="217"/>
    <x v="0"/>
    <n v="10291"/>
    <n v="305"/>
    <n v="24"/>
    <x v="167"/>
    <n v="405"/>
    <n v="2.9637547371489652E-2"/>
    <n v="2.3321348751336119E-3"/>
    <n v="7.8688524590163941E-2"/>
    <n v="0.43606557377049182"/>
    <n v="16.875"/>
    <n v="3.0451127819548871"/>
    <n v="2.0451127819548871"/>
  </r>
  <r>
    <x v="35"/>
    <x v="97"/>
    <x v="1"/>
    <n v="13141"/>
    <n v="416"/>
    <n v="52"/>
    <x v="102"/>
    <n v="403"/>
    <n v="3.1656647134921237E-2"/>
    <n v="3.9570808918651546E-3"/>
    <n v="0.125"/>
    <n v="0.49038461538461536"/>
    <n v="7.75"/>
    <n v="1.9754901960784315"/>
    <n v="0.97549019607843135"/>
  </r>
  <r>
    <x v="23"/>
    <x v="203"/>
    <x v="0"/>
    <n v="9903"/>
    <n v="261"/>
    <n v="42"/>
    <x v="113"/>
    <n v="403"/>
    <n v="2.6355649803089971E-2"/>
    <n v="4.2411390487730989E-3"/>
    <n v="0.16091954022988506"/>
    <n v="0.47892720306513409"/>
    <n v="9.5952380952380949"/>
    <n v="3.2240000000000002"/>
    <n v="2.2240000000000002"/>
  </r>
  <r>
    <x v="25"/>
    <x v="218"/>
    <x v="0"/>
    <n v="10811"/>
    <n v="210"/>
    <n v="26"/>
    <x v="143"/>
    <n v="400"/>
    <n v="1.9424660068448802E-2"/>
    <n v="2.4049579132365182E-3"/>
    <n v="0.12380952380952381"/>
    <n v="0.31904761904761902"/>
    <n v="15.384615384615385"/>
    <n v="5.9701492537313436"/>
    <n v="4.9701492537313436"/>
  </r>
  <r>
    <x v="38"/>
    <x v="219"/>
    <x v="0"/>
    <n v="7627"/>
    <n v="93"/>
    <n v="24"/>
    <x v="180"/>
    <n v="400"/>
    <n v="1.219352301035794E-2"/>
    <n v="3.1467156155762423E-3"/>
    <n v="0.25806451612903225"/>
    <n v="0.22580645161290322"/>
    <n v="16.666666666666668"/>
    <n v="19.047619047619047"/>
    <n v="18.047619047619047"/>
  </r>
  <r>
    <x v="16"/>
    <x v="67"/>
    <x v="1"/>
    <n v="5609"/>
    <n v="128"/>
    <n v="22"/>
    <x v="122"/>
    <n v="399"/>
    <n v="2.2820467106436086E-2"/>
    <n v="3.9222677839187018E-3"/>
    <n v="0.171875"/>
    <n v="0.5"/>
    <n v="18.136363636363637"/>
    <n v="6.234375"/>
    <n v="5.234375"/>
  </r>
  <r>
    <x v="20"/>
    <x v="102"/>
    <x v="1"/>
    <n v="9725"/>
    <n v="186"/>
    <n v="28"/>
    <x v="190"/>
    <n v="399"/>
    <n v="1.9125964010282777E-2"/>
    <n v="2.8791773778920307E-3"/>
    <n v="0.15053763440860216"/>
    <n v="0.29032258064516131"/>
    <n v="14.25"/>
    <n v="7.3888888888888893"/>
    <n v="6.3888888888888893"/>
  </r>
  <r>
    <x v="27"/>
    <x v="162"/>
    <x v="0"/>
    <n v="10972"/>
    <n v="177"/>
    <n v="14"/>
    <x v="169"/>
    <n v="395"/>
    <n v="1.6131972293109732E-2"/>
    <n v="1.2759752096244987E-3"/>
    <n v="7.909604519774012E-2"/>
    <n v="0.62146892655367236"/>
    <n v="28.214285714285715"/>
    <n v="3.5909090909090908"/>
    <n v="2.5909090909090908"/>
  </r>
  <r>
    <x v="26"/>
    <x v="177"/>
    <x v="2"/>
    <n v="11102"/>
    <n v="323"/>
    <n v="22"/>
    <x v="21"/>
    <n v="392"/>
    <n v="2.909385696270942E-2"/>
    <n v="1.9816249324446046E-3"/>
    <n v="6.8111455108359129E-2"/>
    <n v="0.79876160990712075"/>
    <n v="17.818181818181817"/>
    <n v="1.5193798449612403"/>
    <n v="0.51937984496124034"/>
  </r>
  <r>
    <x v="4"/>
    <x v="220"/>
    <x v="2"/>
    <n v="8954"/>
    <n v="147"/>
    <n v="17"/>
    <x v="20"/>
    <n v="392"/>
    <n v="1.6417243689970964E-2"/>
    <n v="1.8985928076837167E-3"/>
    <n v="0.11564625850340136"/>
    <n v="0.91836734693877553"/>
    <n v="23.058823529411764"/>
    <n v="2.9037037037037039"/>
    <n v="1.9037037037037037"/>
  </r>
  <r>
    <x v="22"/>
    <x v="11"/>
    <x v="0"/>
    <n v="12266"/>
    <n v="306"/>
    <n v="15"/>
    <x v="182"/>
    <n v="390"/>
    <n v="2.4947007989564649E-2"/>
    <n v="1.2228925485080712E-3"/>
    <n v="4.9019607843137254E-2"/>
    <n v="0.51960784313725494"/>
    <n v="26"/>
    <n v="2.4528301886792452"/>
    <n v="1.4528301886792452"/>
  </r>
  <r>
    <x v="8"/>
    <x v="68"/>
    <x v="2"/>
    <n v="12962"/>
    <n v="249"/>
    <n v="29"/>
    <x v="177"/>
    <n v="386"/>
    <n v="1.9209998457028237E-2"/>
    <n v="2.2373090572442526E-3"/>
    <n v="0.11646586345381527"/>
    <n v="0.53012048192771088"/>
    <n v="13.310344827586206"/>
    <n v="2.9242424242424243"/>
    <n v="1.9242424242424243"/>
  </r>
  <r>
    <x v="26"/>
    <x v="184"/>
    <x v="1"/>
    <n v="10639"/>
    <n v="212"/>
    <n v="14"/>
    <x v="40"/>
    <n v="385"/>
    <n v="1.992668483880064E-2"/>
    <n v="1.3159131497321177E-3"/>
    <n v="6.6037735849056603E-2"/>
    <n v="0.63207547169811318"/>
    <n v="27.5"/>
    <n v="2.8731343283582089"/>
    <n v="1.8731343283582089"/>
  </r>
  <r>
    <x v="2"/>
    <x v="194"/>
    <x v="1"/>
    <n v="6949"/>
    <n v="122"/>
    <n v="17"/>
    <x v="53"/>
    <n v="385"/>
    <n v="1.7556482947186647E-2"/>
    <n v="2.4463951647719097E-3"/>
    <n v="0.13934426229508196"/>
    <n v="0.47540983606557374"/>
    <n v="22.647058823529413"/>
    <n v="6.6379310344827589"/>
    <n v="5.6379310344827589"/>
  </r>
  <r>
    <x v="9"/>
    <x v="174"/>
    <x v="1"/>
    <n v="8924"/>
    <n v="120"/>
    <n v="26"/>
    <x v="191"/>
    <n v="385"/>
    <n v="1.344688480502017E-2"/>
    <n v="2.9134917077543701E-3"/>
    <n v="0.21666666666666667"/>
    <n v="0.46666666666666667"/>
    <n v="14.807692307692308"/>
    <n v="6.875"/>
    <n v="5.875"/>
  </r>
  <r>
    <x v="25"/>
    <x v="197"/>
    <x v="0"/>
    <n v="8393"/>
    <n v="197"/>
    <n v="15"/>
    <x v="33"/>
    <n v="382"/>
    <n v="2.3471940903133565E-2"/>
    <n v="1.7872036220660074E-3"/>
    <n v="7.6142131979695438E-2"/>
    <n v="0.64974619289340096"/>
    <n v="25.466666666666665"/>
    <n v="2.984375"/>
    <n v="1.984375"/>
  </r>
  <r>
    <x v="11"/>
    <x v="70"/>
    <x v="1"/>
    <n v="12203"/>
    <n v="123"/>
    <n v="14"/>
    <x v="78"/>
    <n v="380"/>
    <n v="1.0079488650331885E-2"/>
    <n v="1.147258870769483E-3"/>
    <n v="0.11382113821138211"/>
    <n v="0.73983739837398377"/>
    <n v="27.142857142857142"/>
    <n v="4.1758241758241761"/>
    <n v="3.1758241758241756"/>
  </r>
  <r>
    <x v="8"/>
    <x v="213"/>
    <x v="1"/>
    <n v="12382"/>
    <n v="92"/>
    <n v="16"/>
    <x v="180"/>
    <n v="380"/>
    <n v="7.4301405265708286E-3"/>
    <n v="1.2921983524471006E-3"/>
    <n v="0.17391304347826086"/>
    <n v="0.22826086956521738"/>
    <n v="23.75"/>
    <n v="18.095238095238095"/>
    <n v="17.095238095238095"/>
  </r>
  <r>
    <x v="21"/>
    <x v="78"/>
    <x v="2"/>
    <n v="6337"/>
    <n v="94"/>
    <n v="12"/>
    <x v="192"/>
    <n v="379"/>
    <n v="1.4833517437273158E-2"/>
    <n v="1.8936405239072117E-3"/>
    <n v="0.1276595744680851"/>
    <n v="0.40425531914893614"/>
    <n v="31.583333333333332"/>
    <n v="9.973684210526315"/>
    <n v="8.973684210526315"/>
  </r>
  <r>
    <x v="1"/>
    <x v="221"/>
    <x v="1"/>
    <n v="6774"/>
    <n v="249"/>
    <n v="13"/>
    <x v="143"/>
    <n v="378"/>
    <n v="3.6758193091231177E-2"/>
    <n v="1.919102450546206E-3"/>
    <n v="5.2208835341365459E-2"/>
    <n v="0.26907630522088355"/>
    <n v="29.076923076923077"/>
    <n v="5.6417910447761193"/>
    <n v="4.6417910447761193"/>
  </r>
  <r>
    <x v="5"/>
    <x v="153"/>
    <x v="1"/>
    <n v="10633"/>
    <n v="202"/>
    <n v="19"/>
    <x v="76"/>
    <n v="374"/>
    <n v="1.8997460735446253E-2"/>
    <n v="1.7868898711558357E-3"/>
    <n v="9.405940594059406E-2"/>
    <n v="0.57920792079207917"/>
    <n v="19.684210526315791"/>
    <n v="3.1965811965811968"/>
    <n v="2.1965811965811968"/>
  </r>
  <r>
    <x v="12"/>
    <x v="21"/>
    <x v="1"/>
    <n v="11386"/>
    <n v="250"/>
    <n v="22"/>
    <x v="33"/>
    <n v="372"/>
    <n v="2.195678903917091E-2"/>
    <n v="1.9321974354470403E-3"/>
    <n v="8.7999999999999995E-2"/>
    <n v="0.51200000000000001"/>
    <n v="16.90909090909091"/>
    <n v="2.90625"/>
    <n v="1.90625"/>
  </r>
  <r>
    <x v="22"/>
    <x v="168"/>
    <x v="1"/>
    <n v="12276"/>
    <n v="150"/>
    <n v="18"/>
    <x v="97"/>
    <n v="372"/>
    <n v="1.2218963831867057E-2"/>
    <n v="1.4662756598240469E-3"/>
    <n v="0.12"/>
    <n v="0.4"/>
    <n v="20.666666666666668"/>
    <n v="6.2"/>
    <n v="5.2"/>
  </r>
  <r>
    <x v="26"/>
    <x v="203"/>
    <x v="1"/>
    <n v="8150"/>
    <n v="132"/>
    <n v="15"/>
    <x v="17"/>
    <n v="367"/>
    <n v="1.6196319018404907E-2"/>
    <n v="1.8404907975460123E-3"/>
    <n v="0.11363636363636363"/>
    <n v="0.75757575757575757"/>
    <n v="24.466666666666665"/>
    <n v="3.67"/>
    <n v="2.67"/>
  </r>
  <r>
    <x v="23"/>
    <x v="69"/>
    <x v="2"/>
    <n v="2403"/>
    <n v="64"/>
    <n v="10"/>
    <x v="121"/>
    <n v="364"/>
    <n v="2.6633374947981691E-2"/>
    <n v="4.1614648356221393E-3"/>
    <n v="0.15625"/>
    <n v="0.453125"/>
    <n v="36.4"/>
    <n v="12.551724137931034"/>
    <n v="11.551724137931034"/>
  </r>
  <r>
    <x v="35"/>
    <x v="185"/>
    <x v="1"/>
    <n v="15862"/>
    <n v="237"/>
    <n v="10"/>
    <x v="174"/>
    <n v="357"/>
    <n v="1.4941369310301348E-2"/>
    <n v="6.3043752364140711E-4"/>
    <n v="4.2194092827004218E-2"/>
    <n v="0.79746835443037978"/>
    <n v="35.700000000000003"/>
    <n v="1.8888888888888888"/>
    <n v="0.88888888888888884"/>
  </r>
  <r>
    <x v="2"/>
    <x v="64"/>
    <x v="1"/>
    <n v="12078"/>
    <n v="311"/>
    <n v="21"/>
    <x v="183"/>
    <n v="354"/>
    <n v="2.574929624109952E-2"/>
    <n v="1.7386984600099354E-3"/>
    <n v="6.7524115755627015E-2"/>
    <n v="0.11897106109324759"/>
    <n v="16.857142857142858"/>
    <n v="9.5675675675675684"/>
    <n v="8.5675675675675684"/>
  </r>
  <r>
    <x v="28"/>
    <x v="131"/>
    <x v="1"/>
    <n v="14187"/>
    <n v="203"/>
    <n v="26"/>
    <x v="193"/>
    <n v="352"/>
    <n v="1.4308874321561993E-2"/>
    <n v="1.8326637062099104E-3"/>
    <n v="0.12807881773399016"/>
    <n v="0.1625615763546798"/>
    <n v="13.538461538461538"/>
    <n v="10.666666666666666"/>
    <n v="9.6666666666666661"/>
  </r>
  <r>
    <x v="26"/>
    <x v="201"/>
    <x v="1"/>
    <n v="8645"/>
    <n v="189"/>
    <n v="14"/>
    <x v="194"/>
    <n v="350"/>
    <n v="2.1862348178137651E-2"/>
    <n v="1.6194331983805667E-3"/>
    <n v="7.407407407407407E-2"/>
    <n v="0.27513227513227512"/>
    <n v="25"/>
    <n v="6.7307692307692308"/>
    <n v="5.7307692307692308"/>
  </r>
  <r>
    <x v="37"/>
    <x v="55"/>
    <x v="0"/>
    <n v="11693"/>
    <n v="114"/>
    <n v="16"/>
    <x v="135"/>
    <n v="349"/>
    <n v="9.7494227315487892E-3"/>
    <n v="1.3683400324980759E-3"/>
    <n v="0.14035087719298245"/>
    <n v="0.46491228070175439"/>
    <n v="21.8125"/>
    <n v="6.5849056603773581"/>
    <n v="5.5849056603773581"/>
  </r>
  <r>
    <x v="31"/>
    <x v="147"/>
    <x v="1"/>
    <n v="10702"/>
    <n v="379"/>
    <n v="19"/>
    <x v="31"/>
    <n v="347"/>
    <n v="3.5413941319379555E-2"/>
    <n v="1.7753690898897401E-3"/>
    <n v="5.0131926121372031E-2"/>
    <n v="0.69656992084432723"/>
    <n v="18.263157894736842"/>
    <n v="1.3143939393939394"/>
    <n v="0.31439393939393939"/>
  </r>
  <r>
    <x v="9"/>
    <x v="222"/>
    <x v="0"/>
    <n v="13589"/>
    <n v="188"/>
    <n v="25"/>
    <x v="66"/>
    <n v="343"/>
    <n v="1.3834719258223563E-2"/>
    <n v="1.8397233056148354E-3"/>
    <n v="0.13297872340425532"/>
    <n v="0.50531914893617025"/>
    <n v="13.72"/>
    <n v="3.6105263157894738"/>
    <n v="2.6105263157894738"/>
  </r>
  <r>
    <x v="13"/>
    <x v="223"/>
    <x v="1"/>
    <n v="9686"/>
    <n v="177"/>
    <n v="27"/>
    <x v="101"/>
    <n v="340"/>
    <n v="1.8273797233119966E-2"/>
    <n v="2.7875283914928764E-3"/>
    <n v="0.15254237288135594"/>
    <n v="0.7344632768361582"/>
    <n v="12.592592592592593"/>
    <n v="2.6153846153846154"/>
    <n v="1.6153846153846154"/>
  </r>
  <r>
    <x v="24"/>
    <x v="156"/>
    <x v="1"/>
    <n v="10121"/>
    <n v="131"/>
    <n v="10"/>
    <x v="121"/>
    <n v="340"/>
    <n v="1.2943385041003853E-2"/>
    <n v="9.8804465961861471E-4"/>
    <n v="7.6335877862595422E-2"/>
    <n v="0.22137404580152673"/>
    <n v="34"/>
    <n v="11.724137931034482"/>
    <n v="10.724137931034482"/>
  </r>
  <r>
    <x v="23"/>
    <x v="224"/>
    <x v="0"/>
    <n v="11868"/>
    <n v="110"/>
    <n v="14"/>
    <x v="53"/>
    <n v="338"/>
    <n v="9.2686215032018876E-3"/>
    <n v="1.1796427367711494E-3"/>
    <n v="0.12727272727272726"/>
    <n v="0.52727272727272723"/>
    <n v="24.142857142857142"/>
    <n v="5.8275862068965516"/>
    <n v="4.8275862068965516"/>
  </r>
  <r>
    <x v="33"/>
    <x v="212"/>
    <x v="2"/>
    <n v="8348"/>
    <n v="193"/>
    <n v="11"/>
    <x v="195"/>
    <n v="335"/>
    <n v="2.31193100143747E-2"/>
    <n v="1.317680881648299E-3"/>
    <n v="5.6994818652849742E-2"/>
    <n v="0.53367875647668395"/>
    <n v="30.454545454545453"/>
    <n v="3.2524271844660193"/>
    <n v="2.2524271844660193"/>
  </r>
  <r>
    <x v="16"/>
    <x v="225"/>
    <x v="2"/>
    <n v="12484"/>
    <n v="385"/>
    <n v="39"/>
    <x v="144"/>
    <n v="333"/>
    <n v="3.0839474527395067E-2"/>
    <n v="3.1239987183595001E-3"/>
    <n v="0.1012987012987013"/>
    <n v="0.47012987012987012"/>
    <n v="8.5384615384615383"/>
    <n v="1.839779005524862"/>
    <n v="0.83977900552486184"/>
  </r>
  <r>
    <x v="40"/>
    <x v="80"/>
    <x v="2"/>
    <n v="9023"/>
    <n v="165"/>
    <n v="28"/>
    <x v="10"/>
    <n v="332"/>
    <n v="1.8286600908788652E-2"/>
    <n v="3.1031807602792862E-3"/>
    <n v="0.16969696969696971"/>
    <n v="0.30303030303030304"/>
    <n v="11.857142857142858"/>
    <n v="6.64"/>
    <n v="5.64"/>
  </r>
  <r>
    <x v="5"/>
    <x v="226"/>
    <x v="2"/>
    <n v="6473"/>
    <n v="71"/>
    <n v="14"/>
    <x v="157"/>
    <n v="332"/>
    <n v="1.0968638961841495E-2"/>
    <n v="2.1628302178279004E-3"/>
    <n v="0.19718309859154928"/>
    <n v="0.30985915492957744"/>
    <n v="23.714285714285715"/>
    <n v="15.090909090909092"/>
    <n v="14.090909090909092"/>
  </r>
  <r>
    <x v="21"/>
    <x v="227"/>
    <x v="1"/>
    <n v="12192"/>
    <n v="245"/>
    <n v="13"/>
    <x v="195"/>
    <n v="331"/>
    <n v="2.0095144356955381E-2"/>
    <n v="1.0662729658792651E-3"/>
    <n v="5.3061224489795916E-2"/>
    <n v="0.42040816326530611"/>
    <n v="25.46153846153846"/>
    <n v="3.2135922330097086"/>
    <n v="2.2135922330097086"/>
  </r>
  <r>
    <x v="30"/>
    <x v="228"/>
    <x v="0"/>
    <n v="12142"/>
    <n v="300"/>
    <n v="42"/>
    <x v="175"/>
    <n v="331"/>
    <n v="2.4707626420688519E-2"/>
    <n v="3.4590676988963927E-3"/>
    <n v="0.14000000000000001"/>
    <n v="0.33"/>
    <n v="7.8809523809523814"/>
    <n v="3.3434343434343434"/>
    <n v="2.3434343434343434"/>
  </r>
  <r>
    <x v="34"/>
    <x v="229"/>
    <x v="1"/>
    <n v="6916"/>
    <n v="225"/>
    <n v="14"/>
    <x v="173"/>
    <n v="328"/>
    <n v="3.2533256217466743E-2"/>
    <n v="2.0242914979757085E-3"/>
    <n v="6.222222222222222E-2"/>
    <n v="0.69333333333333336"/>
    <n v="23.428571428571427"/>
    <n v="2.1025641025641026"/>
    <n v="1.1025641025641026"/>
  </r>
  <r>
    <x v="6"/>
    <x v="230"/>
    <x v="1"/>
    <n v="10593"/>
    <n v="142"/>
    <n v="14"/>
    <x v="131"/>
    <n v="328"/>
    <n v="1.3405078825639573E-2"/>
    <n v="1.3216274898517888E-3"/>
    <n v="9.8591549295774641E-2"/>
    <n v="0.43661971830985913"/>
    <n v="23.428571428571427"/>
    <n v="5.290322580645161"/>
    <n v="4.290322580645161"/>
  </r>
  <r>
    <x v="2"/>
    <x v="130"/>
    <x v="1"/>
    <n v="10886"/>
    <n v="52"/>
    <n v="15"/>
    <x v="196"/>
    <n v="326"/>
    <n v="4.7767775124012493E-3"/>
    <n v="1.377916590115745E-3"/>
    <n v="0.28846153846153844"/>
    <n v="0.26923076923076922"/>
    <n v="21.733333333333334"/>
    <n v="23.285714285714285"/>
    <n v="22.285714285714285"/>
  </r>
  <r>
    <x v="28"/>
    <x v="108"/>
    <x v="0"/>
    <n v="12006"/>
    <n v="109"/>
    <n v="12"/>
    <x v="2"/>
    <n v="322"/>
    <n v="9.0787939363651503E-3"/>
    <n v="9.9950024987506244E-4"/>
    <n v="0.11009174311926606"/>
    <n v="0.64220183486238536"/>
    <n v="26.833333333333332"/>
    <n v="4.5999999999999996"/>
    <n v="3.6"/>
  </r>
  <r>
    <x v="25"/>
    <x v="231"/>
    <x v="1"/>
    <n v="11954"/>
    <n v="103"/>
    <n v="13"/>
    <x v="186"/>
    <n v="322"/>
    <n v="8.6163627237744681E-3"/>
    <n v="1.0875020913501756E-3"/>
    <n v="0.12621359223300971"/>
    <n v="0.49514563106796117"/>
    <n v="24.76923076923077"/>
    <n v="6.3137254901960782"/>
    <n v="5.3137254901960782"/>
  </r>
  <r>
    <x v="8"/>
    <x v="150"/>
    <x v="1"/>
    <n v="8808"/>
    <n v="79"/>
    <n v="14"/>
    <x v="132"/>
    <n v="320"/>
    <n v="8.9691189827429615E-3"/>
    <n v="1.5894641235240691E-3"/>
    <n v="0.17721518987341772"/>
    <n v="0.51898734177215189"/>
    <n v="22.857142857142858"/>
    <n v="7.8048780487804876"/>
    <n v="6.8048780487804876"/>
  </r>
  <r>
    <x v="37"/>
    <x v="80"/>
    <x v="0"/>
    <n v="10533"/>
    <n v="70"/>
    <n v="13"/>
    <x v="185"/>
    <n v="318"/>
    <n v="6.6457799297446121E-3"/>
    <n v="1.2342162726668565E-3"/>
    <n v="0.18571428571428572"/>
    <n v="0.62857142857142856"/>
    <n v="24.46153846153846"/>
    <n v="7.2272727272727275"/>
    <n v="6.2272727272727275"/>
  </r>
  <r>
    <x v="9"/>
    <x v="72"/>
    <x v="1"/>
    <n v="9352"/>
    <n v="105"/>
    <n v="25"/>
    <x v="87"/>
    <n v="317"/>
    <n v="1.1227544910179641E-2"/>
    <n v="2.6732249786142002E-3"/>
    <n v="0.23809523809523808"/>
    <n v="0.64761904761904765"/>
    <n v="12.68"/>
    <n v="4.6617647058823533"/>
    <n v="3.6617647058823528"/>
  </r>
  <r>
    <x v="36"/>
    <x v="92"/>
    <x v="0"/>
    <n v="8466"/>
    <n v="85"/>
    <n v="11"/>
    <x v="154"/>
    <n v="316"/>
    <n v="1.0040160642570281E-2"/>
    <n v="1.2993149066855658E-3"/>
    <n v="0.12941176470588237"/>
    <n v="0.50588235294117645"/>
    <n v="28.727272727272727"/>
    <n v="7.3488372093023253"/>
    <n v="6.3488372093023253"/>
  </r>
  <r>
    <x v="22"/>
    <x v="232"/>
    <x v="1"/>
    <n v="11264"/>
    <n v="319"/>
    <n v="28"/>
    <x v="117"/>
    <n v="314"/>
    <n v="2.83203125E-2"/>
    <n v="2.4857954545454545E-3"/>
    <n v="8.7774294670846395E-2"/>
    <n v="0.38871473354231972"/>
    <n v="11.214285714285714"/>
    <n v="2.532258064516129"/>
    <n v="1.532258064516129"/>
  </r>
  <r>
    <x v="15"/>
    <x v="163"/>
    <x v="0"/>
    <n v="8130"/>
    <n v="117"/>
    <n v="10"/>
    <x v="168"/>
    <n v="314"/>
    <n v="1.4391143911439114E-2"/>
    <n v="1.2300123001230013E-3"/>
    <n v="8.5470085470085472E-2"/>
    <n v="0.7350427350427351"/>
    <n v="31.4"/>
    <n v="3.6511627906976742"/>
    <n v="2.6511627906976742"/>
  </r>
  <r>
    <x v="17"/>
    <x v="211"/>
    <x v="0"/>
    <n v="10966"/>
    <n v="218"/>
    <n v="14"/>
    <x v="27"/>
    <n v="305"/>
    <n v="1.9879627940908261E-2"/>
    <n v="1.2766733540032829E-3"/>
    <n v="6.4220183486238536E-2"/>
    <n v="0.66513761467889909"/>
    <n v="21.785714285714285"/>
    <n v="2.103448275862069"/>
    <n v="1.103448275862069"/>
  </r>
  <r>
    <x v="14"/>
    <x v="35"/>
    <x v="2"/>
    <n v="7251"/>
    <n v="84"/>
    <n v="12"/>
    <x v="189"/>
    <n v="305"/>
    <n v="1.1584609019445594E-2"/>
    <n v="1.6549441456350847E-3"/>
    <n v="0.14285714285714285"/>
    <n v="0.35714285714285715"/>
    <n v="25.416666666666668"/>
    <n v="10.166666666666666"/>
    <n v="9.1666666666666661"/>
  </r>
  <r>
    <x v="14"/>
    <x v="28"/>
    <x v="0"/>
    <n v="5884"/>
    <n v="75"/>
    <n v="9"/>
    <x v="197"/>
    <n v="305"/>
    <n v="1.274643099932019E-2"/>
    <n v="1.5295717199184228E-3"/>
    <n v="0.12"/>
    <n v="0.34666666666666668"/>
    <n v="33.888888888888886"/>
    <n v="11.73076923076923"/>
    <n v="10.73076923076923"/>
  </r>
  <r>
    <x v="26"/>
    <x v="233"/>
    <x v="1"/>
    <n v="7429"/>
    <n v="107"/>
    <n v="18"/>
    <x v="198"/>
    <n v="303"/>
    <n v="1.4403015210660923E-2"/>
    <n v="2.4229371382420246E-3"/>
    <n v="0.16822429906542055"/>
    <n v="0.26168224299065418"/>
    <n v="16.833333333333332"/>
    <n v="10.821428571428571"/>
    <n v="9.8214285714285712"/>
  </r>
  <r>
    <x v="0"/>
    <x v="136"/>
    <x v="0"/>
    <n v="12357"/>
    <n v="299"/>
    <n v="15"/>
    <x v="38"/>
    <n v="300"/>
    <n v="2.4196811523832646E-2"/>
    <n v="1.2138868657441126E-3"/>
    <n v="5.016722408026756E-2"/>
    <n v="0.49163879598662208"/>
    <n v="20"/>
    <n v="2.0408163265306123"/>
    <n v="1.0408163265306123"/>
  </r>
  <r>
    <x v="26"/>
    <x v="234"/>
    <x v="0"/>
    <n v="5882"/>
    <n v="136"/>
    <n v="19"/>
    <x v="145"/>
    <n v="299"/>
    <n v="2.3121387283236993E-2"/>
    <n v="3.2301938116286975E-3"/>
    <n v="0.13970588235294118"/>
    <n v="0.6029411764705882"/>
    <n v="15.736842105263158"/>
    <n v="3.6463414634146343"/>
    <n v="2.6463414634146343"/>
  </r>
  <r>
    <x v="21"/>
    <x v="235"/>
    <x v="2"/>
    <n v="8988"/>
    <n v="124"/>
    <n v="14"/>
    <x v="194"/>
    <n v="299"/>
    <n v="1.3796172674677348E-2"/>
    <n v="1.557632398753894E-3"/>
    <n v="0.11290322580645161"/>
    <n v="0.41935483870967744"/>
    <n v="21.357142857142858"/>
    <n v="5.75"/>
    <n v="4.75"/>
  </r>
  <r>
    <x v="5"/>
    <x v="236"/>
    <x v="0"/>
    <n v="7526"/>
    <n v="104"/>
    <n v="10"/>
    <x v="189"/>
    <n v="298"/>
    <n v="1.3818761626361946E-2"/>
    <n v="1.3287270794578793E-3"/>
    <n v="9.6153846153846159E-2"/>
    <n v="0.28846153846153844"/>
    <n v="29.8"/>
    <n v="9.9333333333333336"/>
    <n v="8.9333333333333336"/>
  </r>
  <r>
    <x v="0"/>
    <x v="134"/>
    <x v="2"/>
    <n v="12607"/>
    <n v="194"/>
    <n v="11"/>
    <x v="40"/>
    <n v="297"/>
    <n v="1.5388276354406281E-2"/>
    <n v="8.7253113349726344E-4"/>
    <n v="5.6701030927835051E-2"/>
    <n v="0.69072164948453607"/>
    <n v="27"/>
    <n v="2.216417910447761"/>
    <n v="1.2164179104477613"/>
  </r>
  <r>
    <x v="18"/>
    <x v="31"/>
    <x v="1"/>
    <n v="12215"/>
    <n v="265"/>
    <n v="36"/>
    <x v="76"/>
    <n v="294"/>
    <n v="2.1694637740483011E-2"/>
    <n v="2.9471960704052394E-3"/>
    <n v="0.13584905660377358"/>
    <n v="0.44150943396226416"/>
    <n v="8.1666666666666661"/>
    <n v="2.5128205128205128"/>
    <n v="1.5128205128205128"/>
  </r>
  <r>
    <x v="1"/>
    <x v="211"/>
    <x v="1"/>
    <n v="9772"/>
    <n v="260"/>
    <n v="11"/>
    <x v="166"/>
    <n v="292"/>
    <n v="2.6606631191158411E-2"/>
    <n v="1.1256651657797789E-3"/>
    <n v="4.230769230769231E-2"/>
    <n v="0.18846153846153846"/>
    <n v="26.545454545454547"/>
    <n v="5.9591836734693882"/>
    <n v="4.9591836734693882"/>
  </r>
  <r>
    <x v="13"/>
    <x v="159"/>
    <x v="1"/>
    <n v="7622"/>
    <n v="143"/>
    <n v="28"/>
    <x v="64"/>
    <n v="291"/>
    <n v="1.876147992652847E-2"/>
    <n v="3.6735764891104696E-3"/>
    <n v="0.19580419580419581"/>
    <n v="0.67132867132867136"/>
    <n v="10.392857142857142"/>
    <n v="3.03125"/>
    <n v="2.03125"/>
  </r>
  <r>
    <x v="13"/>
    <x v="194"/>
    <x v="0"/>
    <n v="5269"/>
    <n v="63"/>
    <n v="8"/>
    <x v="199"/>
    <n v="286"/>
    <n v="1.1956728031884608E-2"/>
    <n v="1.5183146707155057E-3"/>
    <n v="0.12698412698412698"/>
    <n v="0.49206349206349204"/>
    <n v="35.75"/>
    <n v="9.2258064516129039"/>
    <n v="8.2258064516129039"/>
  </r>
  <r>
    <x v="23"/>
    <x v="6"/>
    <x v="0"/>
    <n v="10444"/>
    <n v="116"/>
    <n v="9"/>
    <x v="168"/>
    <n v="283"/>
    <n v="1.1106855610877058E-2"/>
    <n v="8.6173879739563381E-4"/>
    <n v="7.7586206896551727E-2"/>
    <n v="0.74137931034482762"/>
    <n v="31.444444444444443"/>
    <n v="3.2906976744186047"/>
    <n v="2.2906976744186047"/>
  </r>
  <r>
    <x v="7"/>
    <x v="155"/>
    <x v="0"/>
    <n v="10332"/>
    <n v="87"/>
    <n v="16"/>
    <x v="193"/>
    <n v="283"/>
    <n v="8.4204413472706158E-3"/>
    <n v="1.548586914440573E-3"/>
    <n v="0.18390804597701149"/>
    <n v="0.37931034482758619"/>
    <n v="17.6875"/>
    <n v="8.5757575757575761"/>
    <n v="7.5757575757575761"/>
  </r>
  <r>
    <x v="31"/>
    <x v="69"/>
    <x v="0"/>
    <n v="12892"/>
    <n v="411"/>
    <n v="11"/>
    <x v="91"/>
    <n v="282"/>
    <n v="3.1880235805150481E-2"/>
    <n v="8.5324232081911264E-4"/>
    <n v="2.6763990267639901E-2"/>
    <n v="0.62043795620437958"/>
    <n v="25.636363636363637"/>
    <n v="1.1058823529411765"/>
    <n v="0.10588235294117647"/>
  </r>
  <r>
    <x v="28"/>
    <x v="157"/>
    <x v="0"/>
    <n v="13266"/>
    <n v="273"/>
    <n v="11"/>
    <x v="110"/>
    <n v="280"/>
    <n v="2.0578923563998191E-2"/>
    <n v="8.2918739635157548E-4"/>
    <n v="4.0293040293040296E-2"/>
    <n v="0.35531135531135533"/>
    <n v="25.454545454545453"/>
    <n v="2.8865979381443299"/>
    <n v="1.8865979381443299"/>
  </r>
  <r>
    <x v="5"/>
    <x v="20"/>
    <x v="1"/>
    <n v="9285"/>
    <n v="189"/>
    <n v="11"/>
    <x v="3"/>
    <n v="279"/>
    <n v="2.0355411954765753E-2"/>
    <n v="1.1847065158858373E-3"/>
    <n v="5.8201058201058198E-2"/>
    <n v="0.73544973544973546"/>
    <n v="25.363636363636363"/>
    <n v="2.0071942446043165"/>
    <n v="1.0071942446043165"/>
  </r>
  <r>
    <x v="2"/>
    <x v="58"/>
    <x v="1"/>
    <n v="7871"/>
    <n v="58"/>
    <n v="7"/>
    <x v="155"/>
    <n v="276"/>
    <n v="7.3688222589251683E-3"/>
    <n v="8.8934061745648586E-4"/>
    <n v="0.1206896551724138"/>
    <n v="0.43103448275862066"/>
    <n v="39.428571428571431"/>
    <n v="11.04"/>
    <n v="10.039999999999999"/>
  </r>
  <r>
    <x v="30"/>
    <x v="139"/>
    <x v="1"/>
    <n v="11084"/>
    <n v="94"/>
    <n v="15"/>
    <x v="164"/>
    <n v="275"/>
    <n v="8.4806928906531933E-3"/>
    <n v="1.3533020570191266E-3"/>
    <n v="0.15957446808510639"/>
    <n v="0.48936170212765956"/>
    <n v="18.333333333333332"/>
    <n v="5.9782608695652177"/>
    <n v="4.9782608695652177"/>
  </r>
  <r>
    <x v="2"/>
    <x v="237"/>
    <x v="1"/>
    <n v="9375"/>
    <n v="141"/>
    <n v="12"/>
    <x v="127"/>
    <n v="274"/>
    <n v="1.504E-2"/>
    <n v="1.2800000000000001E-3"/>
    <n v="8.5106382978723402E-2"/>
    <n v="0.66666666666666663"/>
    <n v="22.833333333333332"/>
    <n v="2.9148936170212765"/>
    <n v="1.9148936170212767"/>
  </r>
  <r>
    <x v="4"/>
    <x v="70"/>
    <x v="0"/>
    <n v="4922"/>
    <n v="173"/>
    <n v="23"/>
    <x v="150"/>
    <n v="274"/>
    <n v="3.5148313693620481E-2"/>
    <n v="4.6728971962616819E-3"/>
    <n v="0.13294797687861271"/>
    <n v="0.41618497109826591"/>
    <n v="11.913043478260869"/>
    <n v="3.8055555555555554"/>
    <n v="2.8055555555555554"/>
  </r>
  <r>
    <x v="11"/>
    <x v="238"/>
    <x v="1"/>
    <n v="5989"/>
    <n v="95"/>
    <n v="15"/>
    <x v="188"/>
    <n v="274"/>
    <n v="1.5862414426448489E-2"/>
    <n v="2.5045917515444981E-3"/>
    <n v="0.15789473684210525"/>
    <n v="0.41052631578947368"/>
    <n v="18.266666666666666"/>
    <n v="7.0256410256410255"/>
    <n v="6.0256410256410255"/>
  </r>
  <r>
    <x v="36"/>
    <x v="32"/>
    <x v="0"/>
    <n v="5430"/>
    <n v="78"/>
    <n v="14"/>
    <x v="140"/>
    <n v="273"/>
    <n v="1.4364640883977901E-2"/>
    <n v="2.5782688766114179E-3"/>
    <n v="0.17948717948717949"/>
    <n v="0.80769230769230771"/>
    <n v="19.5"/>
    <n v="4.333333333333333"/>
    <n v="3.3333333333333335"/>
  </r>
  <r>
    <x v="11"/>
    <x v="168"/>
    <x v="0"/>
    <n v="6640"/>
    <n v="46"/>
    <n v="12"/>
    <x v="200"/>
    <n v="273"/>
    <n v="6.9277108433734936E-3"/>
    <n v="1.8072289156626507E-3"/>
    <n v="0.2608695652173913"/>
    <n v="0.41304347826086957"/>
    <n v="22.75"/>
    <n v="14.368421052631579"/>
    <n v="13.368421052631579"/>
  </r>
  <r>
    <x v="13"/>
    <x v="73"/>
    <x v="2"/>
    <n v="8917"/>
    <n v="281"/>
    <n v="11"/>
    <x v="18"/>
    <n v="272"/>
    <n v="3.1512840641471349E-2"/>
    <n v="1.2335987439721879E-3"/>
    <n v="3.9145907473309607E-2"/>
    <n v="0.62277580071174377"/>
    <n v="24.727272727272727"/>
    <n v="1.5542857142857143"/>
    <n v="0.55428571428571427"/>
  </r>
  <r>
    <x v="33"/>
    <x v="214"/>
    <x v="1"/>
    <n v="8891"/>
    <n v="166"/>
    <n v="38"/>
    <x v="87"/>
    <n v="272"/>
    <n v="1.8670565740636597E-2"/>
    <n v="4.2739849285794622E-3"/>
    <n v="0.2289156626506024"/>
    <n v="0.40963855421686746"/>
    <n v="7.1578947368421053"/>
    <n v="4"/>
    <n v="3"/>
  </r>
  <r>
    <x v="3"/>
    <x v="84"/>
    <x v="1"/>
    <n v="4888"/>
    <n v="52"/>
    <n v="15"/>
    <x v="99"/>
    <n v="271"/>
    <n v="1.0638297872340425E-2"/>
    <n v="3.0687397708674302E-3"/>
    <n v="0.28846153846153844"/>
    <n v="0.44230769230769229"/>
    <n v="18.066666666666666"/>
    <n v="11.782608695652174"/>
    <n v="10.782608695652174"/>
  </r>
  <r>
    <x v="7"/>
    <x v="39"/>
    <x v="0"/>
    <n v="7156"/>
    <n v="83"/>
    <n v="18"/>
    <x v="181"/>
    <n v="269"/>
    <n v="1.1598658468418111E-2"/>
    <n v="2.515371716042482E-3"/>
    <n v="0.21686746987951808"/>
    <n v="0.19277108433734941"/>
    <n v="14.944444444444445"/>
    <n v="16.8125"/>
    <n v="15.8125"/>
  </r>
  <r>
    <x v="10"/>
    <x v="239"/>
    <x v="1"/>
    <n v="8355"/>
    <n v="236"/>
    <n v="9"/>
    <x v="33"/>
    <n v="268"/>
    <n v="2.8246558946738481E-2"/>
    <n v="1.0771992818671453E-3"/>
    <n v="3.8135593220338986E-2"/>
    <n v="0.5423728813559322"/>
    <n v="29.777777777777779"/>
    <n v="2.09375"/>
    <n v="1.09375"/>
  </r>
  <r>
    <x v="35"/>
    <x v="82"/>
    <x v="1"/>
    <n v="7331"/>
    <n v="86"/>
    <n v="12"/>
    <x v="166"/>
    <n v="267"/>
    <n v="1.1731005319874506E-2"/>
    <n v="1.6368844632383031E-3"/>
    <n v="0.13953488372093023"/>
    <n v="0.56976744186046513"/>
    <n v="22.25"/>
    <n v="5.4489795918367347"/>
    <n v="4.4489795918367347"/>
  </r>
  <r>
    <x v="3"/>
    <x v="51"/>
    <x v="1"/>
    <n v="7108"/>
    <n v="74"/>
    <n v="13"/>
    <x v="137"/>
    <n v="263"/>
    <n v="1.0410804727068092E-2"/>
    <n v="1.8289251547552053E-3"/>
    <n v="0.17567567567567569"/>
    <n v="0.48648648648648651"/>
    <n v="20.23076923076923"/>
    <n v="7.3055555555555554"/>
    <n v="6.3055555555555554"/>
  </r>
  <r>
    <x v="6"/>
    <x v="195"/>
    <x v="2"/>
    <n v="12442"/>
    <n v="308"/>
    <n v="57"/>
    <x v="201"/>
    <n v="261"/>
    <n v="2.475486256228902E-2"/>
    <n v="4.5812570326314098E-3"/>
    <n v="0.18506493506493507"/>
    <n v="0.57792207792207795"/>
    <n v="4.5789473684210522"/>
    <n v="1.4662921348314606"/>
    <n v="0.46629213483146065"/>
  </r>
  <r>
    <x v="4"/>
    <x v="130"/>
    <x v="0"/>
    <n v="4822"/>
    <n v="63"/>
    <n v="16"/>
    <x v="200"/>
    <n v="261"/>
    <n v="1.3065118208212359E-2"/>
    <n v="3.3181252592285357E-3"/>
    <n v="0.25396825396825395"/>
    <n v="0.30158730158730157"/>
    <n v="16.3125"/>
    <n v="13.736842105263158"/>
    <n v="12.736842105263158"/>
  </r>
  <r>
    <x v="2"/>
    <x v="89"/>
    <x v="1"/>
    <n v="4374"/>
    <n v="92"/>
    <n v="12"/>
    <x v="53"/>
    <n v="260"/>
    <n v="2.1033379058070414E-2"/>
    <n v="2.7434842249657062E-3"/>
    <n v="0.13043478260869565"/>
    <n v="0.63043478260869568"/>
    <n v="21.666666666666668"/>
    <n v="4.4827586206896548"/>
    <n v="3.4827586206896552"/>
  </r>
  <r>
    <x v="39"/>
    <x v="180"/>
    <x v="0"/>
    <n v="9072"/>
    <n v="201"/>
    <n v="20"/>
    <x v="69"/>
    <n v="257"/>
    <n v="2.2156084656084655E-2"/>
    <n v="2.2045855379188711E-3"/>
    <n v="9.950248756218906E-2"/>
    <n v="0.75124378109452739"/>
    <n v="12.85"/>
    <n v="1.7019867549668874"/>
    <n v="0.70198675496688745"/>
  </r>
  <r>
    <x v="34"/>
    <x v="116"/>
    <x v="1"/>
    <n v="15816"/>
    <n v="158"/>
    <n v="12"/>
    <x v="66"/>
    <n v="257"/>
    <n v="9.9898836621143145E-3"/>
    <n v="7.5872534142640367E-4"/>
    <n v="7.5949367088607597E-2"/>
    <n v="0.60126582278481011"/>
    <n v="21.416666666666668"/>
    <n v="2.7052631578947368"/>
    <n v="1.7052631578947368"/>
  </r>
  <r>
    <x v="16"/>
    <x v="240"/>
    <x v="1"/>
    <n v="8996"/>
    <n v="137"/>
    <n v="11"/>
    <x v="76"/>
    <n v="256"/>
    <n v="1.5228990662516675E-2"/>
    <n v="1.2227656736327256E-3"/>
    <n v="8.0291970802919707E-2"/>
    <n v="0.85401459854014594"/>
    <n v="23.272727272727273"/>
    <n v="2.1880341880341883"/>
    <n v="1.188034188034188"/>
  </r>
  <r>
    <x v="5"/>
    <x v="51"/>
    <x v="1"/>
    <n v="8644"/>
    <n v="104"/>
    <n v="15"/>
    <x v="62"/>
    <n v="255"/>
    <n v="1.2031466913465988E-2"/>
    <n v="1.7353077279037483E-3"/>
    <n v="0.14423076923076922"/>
    <n v="0.46153846153846156"/>
    <n v="17"/>
    <n v="5.3125"/>
    <n v="4.3125"/>
  </r>
  <r>
    <x v="9"/>
    <x v="241"/>
    <x v="1"/>
    <n v="14323"/>
    <n v="80"/>
    <n v="21"/>
    <x v="37"/>
    <n v="255"/>
    <n v="5.5854220484535359E-3"/>
    <n v="1.4661732877190533E-3"/>
    <n v="0.26250000000000001"/>
    <n v="0.5"/>
    <n v="12.142857142857142"/>
    <n v="6.375"/>
    <n v="5.375"/>
  </r>
  <r>
    <x v="8"/>
    <x v="242"/>
    <x v="1"/>
    <n v="13088"/>
    <n v="375"/>
    <n v="13"/>
    <x v="202"/>
    <n v="253"/>
    <n v="2.8652200488997553E-2"/>
    <n v="9.9327628361858193E-4"/>
    <n v="3.4666666666666665E-2"/>
    <n v="0.66400000000000003"/>
    <n v="19.46153846153846"/>
    <n v="1.0160642570281124"/>
    <n v="1.6064257028112448E-2"/>
  </r>
  <r>
    <x v="14"/>
    <x v="59"/>
    <x v="0"/>
    <n v="8061"/>
    <n v="304"/>
    <n v="9"/>
    <x v="203"/>
    <n v="252"/>
    <n v="3.7712442624984494E-2"/>
    <n v="1.1164867882396724E-3"/>
    <n v="2.9605263157894735E-2"/>
    <n v="0.68421052631578949"/>
    <n v="28"/>
    <n v="1.2115384615384615"/>
    <n v="0.21153846153846154"/>
  </r>
  <r>
    <x v="31"/>
    <x v="32"/>
    <x v="2"/>
    <n v="18278"/>
    <n v="437"/>
    <n v="43"/>
    <x v="204"/>
    <n v="251"/>
    <n v="2.390852390852391E-2"/>
    <n v="2.3525549841339317E-3"/>
    <n v="9.8398169336384442E-2"/>
    <n v="0.49427917620137302"/>
    <n v="5.8372093023255811"/>
    <n v="1.162037037037037"/>
    <n v="0.16203703703703703"/>
  </r>
  <r>
    <x v="28"/>
    <x v="61"/>
    <x v="1"/>
    <n v="6560"/>
    <n v="151"/>
    <n v="11"/>
    <x v="163"/>
    <n v="249"/>
    <n v="2.3018292682926829E-2"/>
    <n v="1.6768292682926829E-3"/>
    <n v="7.2847682119205295E-2"/>
    <n v="0.49006622516556292"/>
    <n v="22.636363636363637"/>
    <n v="3.3648648648648649"/>
    <n v="2.3648648648648649"/>
  </r>
  <r>
    <x v="19"/>
    <x v="28"/>
    <x v="2"/>
    <n v="5754"/>
    <n v="127"/>
    <n v="31"/>
    <x v="151"/>
    <n v="248"/>
    <n v="2.2071602363573167E-2"/>
    <n v="5.3875564824469938E-3"/>
    <n v="0.24409448818897639"/>
    <n v="0.33070866141732286"/>
    <n v="8"/>
    <n v="5.9047619047619051"/>
    <n v="4.9047619047619051"/>
  </r>
  <r>
    <x v="39"/>
    <x v="162"/>
    <x v="2"/>
    <n v="6880"/>
    <n v="179"/>
    <n v="7"/>
    <x v="143"/>
    <n v="247"/>
    <n v="2.6017441860465115E-2"/>
    <n v="1.0174418604651163E-3"/>
    <n v="3.9106145251396648E-2"/>
    <n v="0.37430167597765363"/>
    <n v="35.285714285714285"/>
    <n v="3.6865671641791047"/>
    <n v="2.6865671641791047"/>
  </r>
  <r>
    <x v="31"/>
    <x v="43"/>
    <x v="1"/>
    <n v="14600"/>
    <n v="84"/>
    <n v="10"/>
    <x v="162"/>
    <n v="247"/>
    <n v="5.7534246575342467E-3"/>
    <n v="6.8493150684931507E-4"/>
    <n v="0.11904761904761904"/>
    <n v="0.41666666666666669"/>
    <n v="24.7"/>
    <n v="7.0571428571428569"/>
    <n v="6.0571428571428569"/>
  </r>
  <r>
    <x v="20"/>
    <x v="242"/>
    <x v="1"/>
    <n v="10114"/>
    <n v="55"/>
    <n v="6"/>
    <x v="205"/>
    <n v="246"/>
    <n v="5.4380067233537671E-3"/>
    <n v="5.9323709709313826E-4"/>
    <n v="0.10909090909090909"/>
    <n v="0.49090909090909091"/>
    <n v="41"/>
    <n v="9.1111111111111107"/>
    <n v="8.1111111111111107"/>
  </r>
  <r>
    <x v="1"/>
    <x v="145"/>
    <x v="1"/>
    <n v="14294"/>
    <n v="440"/>
    <n v="8"/>
    <x v="206"/>
    <n v="245"/>
    <n v="3.0782146355114035E-2"/>
    <n v="5.5967538827480059E-4"/>
    <n v="1.8181818181818181E-2"/>
    <n v="0.625"/>
    <n v="30.625"/>
    <n v="0.89090909090909087"/>
    <n v="-0.10909090909090909"/>
  </r>
  <r>
    <x v="25"/>
    <x v="240"/>
    <x v="0"/>
    <n v="8279"/>
    <n v="120"/>
    <n v="17"/>
    <x v="111"/>
    <n v="243"/>
    <n v="1.4494504167169948E-2"/>
    <n v="2.0533880903490761E-3"/>
    <n v="0.14166666666666666"/>
    <n v="0.39166666666666666"/>
    <n v="14.294117647058824"/>
    <n v="5.1702127659574471"/>
    <n v="4.1702127659574471"/>
  </r>
  <r>
    <x v="8"/>
    <x v="25"/>
    <x v="2"/>
    <n v="9382"/>
    <n v="117"/>
    <n v="15"/>
    <x v="157"/>
    <n v="241"/>
    <n v="1.2470688552547432E-2"/>
    <n v="1.598806224685568E-3"/>
    <n v="0.12820512820512819"/>
    <n v="0.18803418803418803"/>
    <n v="16.066666666666666"/>
    <n v="10.954545454545455"/>
    <n v="9.954545454545455"/>
  </r>
  <r>
    <x v="38"/>
    <x v="38"/>
    <x v="1"/>
    <n v="14021"/>
    <n v="98"/>
    <n v="22"/>
    <x v="136"/>
    <n v="238"/>
    <n v="6.9895157264103841E-3"/>
    <n v="1.5690749589900863E-3"/>
    <n v="0.22448979591836735"/>
    <n v="0.66326530612244894"/>
    <n v="10.818181818181818"/>
    <n v="3.6615384615384614"/>
    <n v="2.6615384615384614"/>
  </r>
  <r>
    <x v="0"/>
    <x v="52"/>
    <x v="1"/>
    <n v="12894"/>
    <n v="466"/>
    <n v="12"/>
    <x v="201"/>
    <n v="237"/>
    <n v="3.6140840701101289E-2"/>
    <n v="9.3066542577943234E-4"/>
    <n v="2.575107296137339E-2"/>
    <n v="0.38197424892703863"/>
    <n v="19.75"/>
    <n v="1.3314606741573034"/>
    <n v="0.33146067415730335"/>
  </r>
  <r>
    <x v="39"/>
    <x v="243"/>
    <x v="2"/>
    <n v="7729"/>
    <n v="44"/>
    <n v="13"/>
    <x v="200"/>
    <n v="234"/>
    <n v="5.6928451287359292E-3"/>
    <n v="1.6819769698537975E-3"/>
    <n v="0.29545454545454547"/>
    <n v="0.43181818181818182"/>
    <n v="18"/>
    <n v="12.315789473684211"/>
    <n v="11.315789473684211"/>
  </r>
  <r>
    <x v="23"/>
    <x v="209"/>
    <x v="0"/>
    <n v="8764"/>
    <n v="132"/>
    <n v="14"/>
    <x v="112"/>
    <n v="233"/>
    <n v="1.5061615700593337E-2"/>
    <n v="1.5974440894568689E-3"/>
    <n v="0.10606060606060606"/>
    <n v="0.5757575757575758"/>
    <n v="16.642857142857142"/>
    <n v="3.0657894736842106"/>
    <n v="2.0657894736842106"/>
  </r>
  <r>
    <x v="5"/>
    <x v="244"/>
    <x v="2"/>
    <n v="10608"/>
    <n v="51"/>
    <n v="15"/>
    <x v="185"/>
    <n v="226"/>
    <n v="4.807692307692308E-3"/>
    <n v="1.4140271493212669E-3"/>
    <n v="0.29411764705882354"/>
    <n v="0.86274509803921573"/>
    <n v="15.066666666666666"/>
    <n v="5.1363636363636367"/>
    <n v="4.1363636363636367"/>
  </r>
  <r>
    <x v="34"/>
    <x v="52"/>
    <x v="1"/>
    <n v="13210"/>
    <n v="260"/>
    <n v="16"/>
    <x v="83"/>
    <n v="225"/>
    <n v="1.968205904617714E-2"/>
    <n v="1.2112036336109008E-3"/>
    <n v="6.1538461538461542E-2"/>
    <n v="0.46923076923076923"/>
    <n v="14.0625"/>
    <n v="1.8442622950819672"/>
    <n v="0.84426229508196726"/>
  </r>
  <r>
    <x v="21"/>
    <x v="148"/>
    <x v="0"/>
    <n v="4143"/>
    <n v="76"/>
    <n v="15"/>
    <x v="151"/>
    <n v="225"/>
    <n v="1.8344195027757665E-2"/>
    <n v="3.6205648081100651E-3"/>
    <n v="0.19736842105263158"/>
    <n v="0.55263157894736847"/>
    <n v="15"/>
    <n v="5.3571428571428568"/>
    <n v="4.3571428571428568"/>
  </r>
  <r>
    <x v="32"/>
    <x v="51"/>
    <x v="1"/>
    <n v="12335"/>
    <n v="178"/>
    <n v="12"/>
    <x v="129"/>
    <n v="224"/>
    <n v="1.4430482367247669E-2"/>
    <n v="9.728415079043373E-4"/>
    <n v="6.741573033707865E-2"/>
    <n v="0.5"/>
    <n v="18.666666666666668"/>
    <n v="2.5168539325842696"/>
    <n v="1.5168539325842696"/>
  </r>
  <r>
    <x v="13"/>
    <x v="237"/>
    <x v="2"/>
    <n v="4546"/>
    <n v="125"/>
    <n v="17"/>
    <x v="98"/>
    <n v="223"/>
    <n v="2.7496700395952485E-2"/>
    <n v="3.739551253849538E-3"/>
    <n v="0.13600000000000001"/>
    <n v="0.58399999999999996"/>
    <n v="13.117647058823529"/>
    <n v="3.0547945205479454"/>
    <n v="2.0547945205479454"/>
  </r>
  <r>
    <x v="5"/>
    <x v="43"/>
    <x v="1"/>
    <n v="4243"/>
    <n v="83"/>
    <n v="12"/>
    <x v="145"/>
    <n v="222"/>
    <n v="1.9561630921517793E-2"/>
    <n v="2.8281876031110063E-3"/>
    <n v="0.14457831325301204"/>
    <n v="0.98795180722891562"/>
    <n v="18.5"/>
    <n v="2.7073170731707319"/>
    <n v="1.7073170731707317"/>
  </r>
  <r>
    <x v="32"/>
    <x v="17"/>
    <x v="0"/>
    <n v="9811"/>
    <n v="289"/>
    <n v="14"/>
    <x v="13"/>
    <n v="221"/>
    <n v="2.945673223932321E-2"/>
    <n v="1.4269697278564877E-3"/>
    <n v="4.8442906574394463E-2"/>
    <n v="0.60207612456747406"/>
    <n v="15.785714285714286"/>
    <n v="1.2701149425287357"/>
    <n v="0.27011494252873564"/>
  </r>
  <r>
    <x v="1"/>
    <x v="104"/>
    <x v="1"/>
    <n v="11298"/>
    <n v="70"/>
    <n v="6"/>
    <x v="166"/>
    <n v="220"/>
    <n v="6.1957868649318466E-3"/>
    <n v="5.3106744556558679E-4"/>
    <n v="8.5714285714285715E-2"/>
    <n v="0.7"/>
    <n v="36.666666666666664"/>
    <n v="4.4897959183673466"/>
    <n v="3.489795918367347"/>
  </r>
  <r>
    <x v="29"/>
    <x v="108"/>
    <x v="1"/>
    <n v="9931"/>
    <n v="99"/>
    <n v="9"/>
    <x v="80"/>
    <n v="219"/>
    <n v="9.9687846138354647E-3"/>
    <n v="9.0625314671231502E-4"/>
    <n v="9.0909090909090912E-2"/>
    <n v="0.66666666666666663"/>
    <n v="24.333333333333332"/>
    <n v="3.3181818181818183"/>
    <n v="2.3181818181818183"/>
  </r>
  <r>
    <x v="34"/>
    <x v="245"/>
    <x v="0"/>
    <n v="11155"/>
    <n v="124"/>
    <n v="20"/>
    <x v="140"/>
    <n v="217"/>
    <n v="1.1116091438816674E-2"/>
    <n v="1.7929179740026895E-3"/>
    <n v="0.16129032258064516"/>
    <n v="0.50806451612903225"/>
    <n v="10.85"/>
    <n v="3.4444444444444446"/>
    <n v="2.4444444444444446"/>
  </r>
  <r>
    <x v="20"/>
    <x v="152"/>
    <x v="1"/>
    <n v="10290"/>
    <n v="267"/>
    <n v="18"/>
    <x v="207"/>
    <n v="215"/>
    <n v="2.5947521865889212E-2"/>
    <n v="1.749271137026239E-3"/>
    <n v="6.741573033707865E-2"/>
    <n v="0.91760299625468167"/>
    <n v="11.944444444444445"/>
    <n v="0.87755102040816324"/>
    <n v="-0.12244897959183673"/>
  </r>
  <r>
    <x v="19"/>
    <x v="173"/>
    <x v="1"/>
    <n v="8180"/>
    <n v="200"/>
    <n v="20"/>
    <x v="150"/>
    <n v="215"/>
    <n v="2.4449877750611249E-2"/>
    <n v="2.4449877750611247E-3"/>
    <n v="0.1"/>
    <n v="0.36"/>
    <n v="10.75"/>
    <n v="2.9861111111111112"/>
    <n v="1.9861111111111112"/>
  </r>
  <r>
    <x v="21"/>
    <x v="55"/>
    <x v="1"/>
    <n v="5627"/>
    <n v="95"/>
    <n v="7"/>
    <x v="190"/>
    <n v="215"/>
    <n v="1.6882886084947573E-2"/>
    <n v="1.2440021325750845E-3"/>
    <n v="7.3684210526315783E-2"/>
    <n v="0.56842105263157894"/>
    <n v="30.714285714285715"/>
    <n v="3.9814814814814814"/>
    <n v="2.9814814814814814"/>
  </r>
  <r>
    <x v="26"/>
    <x v="75"/>
    <x v="1"/>
    <n v="6992"/>
    <n v="138"/>
    <n v="16"/>
    <x v="22"/>
    <n v="214"/>
    <n v="1.9736842105263157E-2"/>
    <n v="2.2883295194508009E-3"/>
    <n v="0.11594202898550725"/>
    <n v="0.56521739130434778"/>
    <n v="13.375"/>
    <n v="2.7435897435897436"/>
    <n v="1.7435897435897436"/>
  </r>
  <r>
    <x v="30"/>
    <x v="246"/>
    <x v="0"/>
    <n v="5035"/>
    <n v="142"/>
    <n v="22"/>
    <x v="171"/>
    <n v="212"/>
    <n v="2.8202581926514401E-2"/>
    <n v="4.3694141012909629E-3"/>
    <n v="0.15492957746478872"/>
    <n v="0.23943661971830985"/>
    <n v="9.6363636363636367"/>
    <n v="6.2352941176470589"/>
    <n v="5.2352941176470589"/>
  </r>
  <r>
    <x v="39"/>
    <x v="102"/>
    <x v="1"/>
    <n v="12251"/>
    <n v="194"/>
    <n v="7"/>
    <x v="138"/>
    <n v="210"/>
    <n v="1.5835442004734308E-2"/>
    <n v="5.7138192800587704E-4"/>
    <n v="3.608247422680412E-2"/>
    <n v="0.41237113402061853"/>
    <n v="30"/>
    <n v="2.625"/>
    <n v="1.625"/>
  </r>
  <r>
    <x v="18"/>
    <x v="247"/>
    <x v="1"/>
    <n v="8862"/>
    <n v="159"/>
    <n v="14"/>
    <x v="111"/>
    <n v="207"/>
    <n v="1.794177386594448E-2"/>
    <n v="1.5797788309636651E-3"/>
    <n v="8.8050314465408799E-2"/>
    <n v="0.29559748427672955"/>
    <n v="14.785714285714286"/>
    <n v="4.4042553191489358"/>
    <n v="3.4042553191489362"/>
  </r>
  <r>
    <x v="21"/>
    <x v="140"/>
    <x v="1"/>
    <n v="14649"/>
    <n v="178"/>
    <n v="20"/>
    <x v="106"/>
    <n v="203"/>
    <n v="1.2151000068264046E-2"/>
    <n v="1.3652809065465218E-3"/>
    <n v="0.11235955056179775"/>
    <n v="0.6629213483146067"/>
    <n v="10.15"/>
    <n v="1.7203389830508475"/>
    <n v="0.72033898305084743"/>
  </r>
  <r>
    <x v="23"/>
    <x v="148"/>
    <x v="1"/>
    <n v="9546"/>
    <n v="57"/>
    <n v="11"/>
    <x v="208"/>
    <n v="203"/>
    <n v="5.9710873664362034E-3"/>
    <n v="1.1523151058034779E-3"/>
    <n v="0.19298245614035087"/>
    <n v="0.35087719298245612"/>
    <n v="18.454545454545453"/>
    <n v="10.15"/>
    <n v="9.15"/>
  </r>
  <r>
    <x v="33"/>
    <x v="27"/>
    <x v="1"/>
    <n v="9558"/>
    <n v="112"/>
    <n v="13"/>
    <x v="136"/>
    <n v="201"/>
    <n v="1.1717932621887424E-2"/>
    <n v="1.3601171793262189E-3"/>
    <n v="0.11607142857142858"/>
    <n v="0.5803571428571429"/>
    <n v="15.461538461538462"/>
    <n v="3.0923076923076924"/>
    <n v="2.0923076923076924"/>
  </r>
  <r>
    <x v="28"/>
    <x v="241"/>
    <x v="1"/>
    <n v="16268"/>
    <n v="63"/>
    <n v="10"/>
    <x v="79"/>
    <n v="201"/>
    <n v="3.8726333907056799E-3"/>
    <n v="6.1470371281042535E-4"/>
    <n v="0.15873015873015872"/>
    <n v="0.90476190476190477"/>
    <n v="20.100000000000001"/>
    <n v="3.5263157894736841"/>
    <n v="2.5263157894736841"/>
  </r>
  <r>
    <x v="11"/>
    <x v="126"/>
    <x v="0"/>
    <n v="4744"/>
    <n v="76"/>
    <n v="12"/>
    <x v="183"/>
    <n v="200"/>
    <n v="1.6020236087689713E-2"/>
    <n v="2.5295109612141651E-3"/>
    <n v="0.15789473684210525"/>
    <n v="0.48684210526315791"/>
    <n v="16.666666666666668"/>
    <n v="5.4054054054054053"/>
    <n v="4.4054054054054053"/>
  </r>
  <r>
    <x v="7"/>
    <x v="56"/>
    <x v="1"/>
    <n v="5289"/>
    <n v="67"/>
    <n v="8"/>
    <x v="193"/>
    <n v="200"/>
    <n v="1.2667801096615618E-2"/>
    <n v="1.5125732652675364E-3"/>
    <n v="0.11940298507462686"/>
    <n v="0.4925373134328358"/>
    <n v="25"/>
    <n v="6.0606060606060606"/>
    <n v="5.0606060606060606"/>
  </r>
  <r>
    <x v="21"/>
    <x v="56"/>
    <x v="1"/>
    <n v="7724"/>
    <n v="136"/>
    <n v="7"/>
    <x v="128"/>
    <n v="198"/>
    <n v="1.7607457276022784E-2"/>
    <n v="9.0626618332470218E-4"/>
    <n v="5.1470588235294115E-2"/>
    <n v="0.67647058823529416"/>
    <n v="28.285714285714285"/>
    <n v="2.152173913043478"/>
    <n v="1.1521739130434783"/>
  </r>
  <r>
    <x v="25"/>
    <x v="248"/>
    <x v="1"/>
    <n v="10952"/>
    <n v="182"/>
    <n v="25"/>
    <x v="150"/>
    <n v="197"/>
    <n v="1.6617969320672023E-2"/>
    <n v="2.2826880934989041E-3"/>
    <n v="0.13736263736263737"/>
    <n v="0.39560439560439559"/>
    <n v="7.88"/>
    <n v="2.7361111111111112"/>
    <n v="1.7361111111111112"/>
  </r>
  <r>
    <x v="21"/>
    <x v="106"/>
    <x v="1"/>
    <n v="12822"/>
    <n v="130"/>
    <n v="16"/>
    <x v="73"/>
    <n v="196"/>
    <n v="1.0138823896428015E-2"/>
    <n v="1.2478552487911402E-3"/>
    <n v="0.12307692307692308"/>
    <n v="0.60769230769230764"/>
    <n v="12.25"/>
    <n v="2.481012658227848"/>
    <n v="1.481012658227848"/>
  </r>
  <r>
    <x v="21"/>
    <x v="249"/>
    <x v="1"/>
    <n v="8789"/>
    <n v="91"/>
    <n v="17"/>
    <x v="84"/>
    <n v="195"/>
    <n v="1.0353851405165548E-2"/>
    <n v="1.9342359767891683E-3"/>
    <n v="0.18681318681318682"/>
    <n v="0.91208791208791207"/>
    <n v="11.470588235294118"/>
    <n v="2.3493975903614457"/>
    <n v="1.3493975903614457"/>
  </r>
  <r>
    <x v="31"/>
    <x v="12"/>
    <x v="1"/>
    <n v="10568"/>
    <n v="317"/>
    <n v="7"/>
    <x v="209"/>
    <n v="193"/>
    <n v="2.9996214988644965E-2"/>
    <n v="6.6237698713096139E-4"/>
    <n v="2.2082018927444796E-2"/>
    <n v="0.5362776025236593"/>
    <n v="27.571428571428573"/>
    <n v="1.1352941176470588"/>
    <n v="0.13529411764705881"/>
  </r>
  <r>
    <x v="13"/>
    <x v="250"/>
    <x v="1"/>
    <n v="9851"/>
    <n v="263"/>
    <n v="9"/>
    <x v="114"/>
    <n v="192"/>
    <n v="2.6697797177951475E-2"/>
    <n v="9.1361283118465133E-4"/>
    <n v="3.4220532319391636E-2"/>
    <n v="0.57794676806083645"/>
    <n v="21.333333333333332"/>
    <n v="1.263157894736842"/>
    <n v="0.26315789473684209"/>
  </r>
  <r>
    <x v="13"/>
    <x v="66"/>
    <x v="1"/>
    <n v="15427"/>
    <n v="274"/>
    <n v="17"/>
    <x v="210"/>
    <n v="192"/>
    <n v="1.7761068256952096E-2"/>
    <n v="1.1019640889349841E-3"/>
    <n v="6.2043795620437957E-2"/>
    <n v="0.36861313868613138"/>
    <n v="11.294117647058824"/>
    <n v="1.9009900990099009"/>
    <n v="0.90099009900990101"/>
  </r>
  <r>
    <x v="3"/>
    <x v="251"/>
    <x v="2"/>
    <n v="11454"/>
    <n v="132"/>
    <n v="11"/>
    <x v="176"/>
    <n v="191"/>
    <n v="1.1524358302776323E-2"/>
    <n v="9.6036319189802687E-4"/>
    <n v="8.3333333333333329E-2"/>
    <n v="0.70454545454545459"/>
    <n v="17.363636363636363"/>
    <n v="2.053763440860215"/>
    <n v="1.053763440860215"/>
  </r>
  <r>
    <x v="15"/>
    <x v="92"/>
    <x v="1"/>
    <n v="5753"/>
    <n v="90"/>
    <n v="10"/>
    <x v="199"/>
    <n v="187"/>
    <n v="1.5644011819920041E-2"/>
    <n v="1.7382235355466714E-3"/>
    <n v="0.1111111111111111"/>
    <n v="0.34444444444444444"/>
    <n v="18.7"/>
    <n v="6.032258064516129"/>
    <n v="5.032258064516129"/>
  </r>
  <r>
    <x v="19"/>
    <x v="210"/>
    <x v="2"/>
    <n v="8406"/>
    <n v="208"/>
    <n v="8"/>
    <x v="177"/>
    <n v="186"/>
    <n v="2.474423031168213E-2"/>
    <n v="9.5170116583392819E-4"/>
    <n v="3.8461538461538464E-2"/>
    <n v="0.63461538461538458"/>
    <n v="23.25"/>
    <n v="1.4090909090909092"/>
    <n v="0.40909090909090912"/>
  </r>
  <r>
    <x v="31"/>
    <x v="29"/>
    <x v="1"/>
    <n v="10142"/>
    <n v="115"/>
    <n v="12"/>
    <x v="56"/>
    <n v="185"/>
    <n v="1.1338986393216328E-2"/>
    <n v="1.1831985801617037E-3"/>
    <n v="0.10434782608695652"/>
    <n v="0.70434782608695656"/>
    <n v="15.416666666666666"/>
    <n v="2.2839506172839505"/>
    <n v="1.2839506172839505"/>
  </r>
  <r>
    <x v="12"/>
    <x v="214"/>
    <x v="2"/>
    <n v="14105"/>
    <n v="145"/>
    <n v="31"/>
    <x v="195"/>
    <n v="184"/>
    <n v="1.0280042538107055E-2"/>
    <n v="2.1978021978021978E-3"/>
    <n v="0.21379310344827587"/>
    <n v="0.71034482758620687"/>
    <n v="5.935483870967742"/>
    <n v="1.7864077669902914"/>
    <n v="0.78640776699029125"/>
  </r>
  <r>
    <x v="6"/>
    <x v="121"/>
    <x v="1"/>
    <n v="10904"/>
    <n v="214"/>
    <n v="7"/>
    <x v="173"/>
    <n v="182"/>
    <n v="1.9625825385179752E-2"/>
    <n v="6.4196625091709461E-4"/>
    <n v="3.2710280373831772E-2"/>
    <n v="0.7289719626168224"/>
    <n v="26"/>
    <n v="1.1666666666666667"/>
    <n v="0.16666666666666666"/>
  </r>
  <r>
    <x v="1"/>
    <x v="146"/>
    <x v="0"/>
    <n v="7744"/>
    <n v="130"/>
    <n v="9"/>
    <x v="176"/>
    <n v="182"/>
    <n v="1.6787190082644628E-2"/>
    <n v="1.1621900826446281E-3"/>
    <n v="6.9230769230769235E-2"/>
    <n v="0.7153846153846154"/>
    <n v="20.222222222222221"/>
    <n v="1.956989247311828"/>
    <n v="0.956989247311828"/>
  </r>
  <r>
    <x v="14"/>
    <x v="10"/>
    <x v="0"/>
    <n v="9699"/>
    <n v="174"/>
    <n v="10"/>
    <x v="53"/>
    <n v="182"/>
    <n v="1.7939993813795237E-2"/>
    <n v="1.0310341272296113E-3"/>
    <n v="5.7471264367816091E-2"/>
    <n v="0.33333333333333331"/>
    <n v="18.2"/>
    <n v="3.1379310344827585"/>
    <n v="2.1379310344827585"/>
  </r>
  <r>
    <x v="22"/>
    <x v="252"/>
    <x v="1"/>
    <n v="5758"/>
    <n v="108"/>
    <n v="6"/>
    <x v="192"/>
    <n v="179"/>
    <n v="1.8756512678013201E-2"/>
    <n v="1.0420284821118443E-3"/>
    <n v="5.5555555555555552E-2"/>
    <n v="0.35185185185185186"/>
    <n v="29.833333333333332"/>
    <n v="4.7105263157894735"/>
    <n v="3.7105263157894739"/>
  </r>
  <r>
    <x v="16"/>
    <x v="98"/>
    <x v="0"/>
    <n v="8592"/>
    <n v="24"/>
    <n v="6"/>
    <x v="211"/>
    <n v="179"/>
    <n v="2.7932960893854749E-3"/>
    <n v="6.9832402234636874E-4"/>
    <n v="0.25"/>
    <n v="0.45833333333333331"/>
    <n v="29.833333333333332"/>
    <n v="16.272727272727273"/>
    <n v="15.272727272727273"/>
  </r>
  <r>
    <x v="34"/>
    <x v="253"/>
    <x v="1"/>
    <n v="7840"/>
    <n v="120"/>
    <n v="30"/>
    <x v="87"/>
    <n v="177"/>
    <n v="1.5306122448979591E-2"/>
    <n v="3.8265306122448979E-3"/>
    <n v="0.25"/>
    <n v="0.56666666666666665"/>
    <n v="5.9"/>
    <n v="2.6029411764705883"/>
    <n v="1.6029411764705883"/>
  </r>
  <r>
    <x v="21"/>
    <x v="138"/>
    <x v="0"/>
    <n v="9633"/>
    <n v="148"/>
    <n v="19"/>
    <x v="140"/>
    <n v="175"/>
    <n v="1.5363853420533582E-2"/>
    <n v="1.9723865877712033E-3"/>
    <n v="0.12837837837837837"/>
    <n v="0.42567567567567566"/>
    <n v="9.2105263157894743"/>
    <n v="2.7777777777777777"/>
    <n v="1.7777777777777777"/>
  </r>
  <r>
    <x v="9"/>
    <x v="209"/>
    <x v="0"/>
    <n v="8177"/>
    <n v="157"/>
    <n v="30"/>
    <x v="128"/>
    <n v="174"/>
    <n v="1.9200195670783907E-2"/>
    <n v="3.6688271982389629E-3"/>
    <n v="0.19108280254777071"/>
    <n v="0.5859872611464968"/>
    <n v="5.8"/>
    <n v="1.8913043478260869"/>
    <n v="0.89130434782608692"/>
  </r>
  <r>
    <x v="12"/>
    <x v="254"/>
    <x v="0"/>
    <n v="6039"/>
    <n v="83"/>
    <n v="12"/>
    <x v="171"/>
    <n v="174"/>
    <n v="1.3743997350554728E-2"/>
    <n v="1.987083954297069E-3"/>
    <n v="0.14457831325301204"/>
    <n v="0.40963855421686746"/>
    <n v="14.5"/>
    <n v="5.117647058823529"/>
    <n v="4.117647058823529"/>
  </r>
  <r>
    <x v="19"/>
    <x v="47"/>
    <x v="0"/>
    <n v="6574"/>
    <n v="118"/>
    <n v="9"/>
    <x v="179"/>
    <n v="174"/>
    <n v="1.794949802251293E-2"/>
    <n v="1.3690295101916642E-3"/>
    <n v="7.6271186440677971E-2"/>
    <n v="0.1271186440677966"/>
    <n v="19.333333333333332"/>
    <n v="11.6"/>
    <n v="10.6"/>
  </r>
  <r>
    <x v="1"/>
    <x v="178"/>
    <x v="1"/>
    <n v="12009"/>
    <n v="284"/>
    <n v="15"/>
    <x v="70"/>
    <n v="173"/>
    <n v="2.3648929969189773E-2"/>
    <n v="1.2490632025980515E-3"/>
    <n v="5.2816901408450703E-2"/>
    <n v="0.397887323943662"/>
    <n v="11.533333333333333"/>
    <n v="1.5309734513274336"/>
    <n v="0.53097345132743368"/>
  </r>
  <r>
    <x v="5"/>
    <x v="246"/>
    <x v="0"/>
    <n v="9124"/>
    <n v="39"/>
    <n v="9"/>
    <x v="200"/>
    <n v="167"/>
    <n v="4.2744410346339324E-3"/>
    <n v="9.8640946953090758E-4"/>
    <n v="0.23076923076923078"/>
    <n v="0.48717948717948717"/>
    <n v="18.555555555555557"/>
    <n v="8.7894736842105257"/>
    <n v="7.7894736842105265"/>
  </r>
  <r>
    <x v="37"/>
    <x v="255"/>
    <x v="0"/>
    <n v="9549"/>
    <n v="159"/>
    <n v="7"/>
    <x v="151"/>
    <n v="166"/>
    <n v="1.665095821551995E-2"/>
    <n v="7.3306105351345692E-4"/>
    <n v="4.40251572327044E-2"/>
    <n v="0.26415094339622641"/>
    <n v="23.714285714285715"/>
    <n v="3.9523809523809526"/>
    <n v="2.9523809523809526"/>
  </r>
  <r>
    <x v="37"/>
    <x v="255"/>
    <x v="1"/>
    <n v="12935"/>
    <n v="326"/>
    <n v="12"/>
    <x v="0"/>
    <n v="165"/>
    <n v="2.5202937765751835E-2"/>
    <n v="9.2771550057982224E-4"/>
    <n v="3.6809815950920248E-2"/>
    <n v="0.43251533742331288"/>
    <n v="13.75"/>
    <n v="1.1702127659574468"/>
    <n v="0.1702127659574468"/>
  </r>
  <r>
    <x v="15"/>
    <x v="152"/>
    <x v="0"/>
    <n v="5216"/>
    <n v="73"/>
    <n v="10"/>
    <x v="183"/>
    <n v="164"/>
    <n v="1.3995398773006136E-2"/>
    <n v="1.9171779141104294E-3"/>
    <n v="0.13698630136986301"/>
    <n v="0.50684931506849318"/>
    <n v="16.399999999999999"/>
    <n v="4.4324324324324325"/>
    <n v="3.4324324324324325"/>
  </r>
  <r>
    <x v="13"/>
    <x v="27"/>
    <x v="1"/>
    <n v="12096"/>
    <n v="292"/>
    <n v="58"/>
    <x v="11"/>
    <n v="161"/>
    <n v="2.4140211640211639E-2"/>
    <n v="4.7949735449735447E-3"/>
    <n v="0.19863013698630136"/>
    <n v="0.39383561643835618"/>
    <n v="2.7758620689655173"/>
    <n v="1.4"/>
    <n v="0.4"/>
  </r>
  <r>
    <x v="13"/>
    <x v="64"/>
    <x v="0"/>
    <n v="7915"/>
    <n v="125"/>
    <n v="12"/>
    <x v="80"/>
    <n v="161"/>
    <n v="1.5792798483891344E-2"/>
    <n v="1.5161086544535692E-3"/>
    <n v="9.6000000000000002E-2"/>
    <n v="0.52800000000000002"/>
    <n v="13.416666666666666"/>
    <n v="2.4393939393939394"/>
    <n v="1.4393939393939394"/>
  </r>
  <r>
    <x v="1"/>
    <x v="228"/>
    <x v="0"/>
    <n v="8469"/>
    <n v="146"/>
    <n v="7"/>
    <x v="97"/>
    <n v="161"/>
    <n v="1.7239343488015115E-2"/>
    <n v="8.2654386586373835E-4"/>
    <n v="4.7945205479452052E-2"/>
    <n v="0.41095890410958902"/>
    <n v="23"/>
    <n v="2.6833333333333331"/>
    <n v="1.6833333333333333"/>
  </r>
  <r>
    <x v="18"/>
    <x v="256"/>
    <x v="2"/>
    <n v="15248"/>
    <n v="515"/>
    <n v="10"/>
    <x v="212"/>
    <n v="160"/>
    <n v="3.3774921301154247E-2"/>
    <n v="6.5582371458551938E-4"/>
    <n v="1.9417475728155338E-2"/>
    <n v="0.63883495145631064"/>
    <n v="16"/>
    <n v="0.48632218844984804"/>
    <n v="-0.51367781155015202"/>
  </r>
  <r>
    <x v="25"/>
    <x v="227"/>
    <x v="0"/>
    <n v="8562"/>
    <n v="155"/>
    <n v="6"/>
    <x v="37"/>
    <n v="159"/>
    <n v="1.8103246904928753E-2"/>
    <n v="7.0077084793272596E-4"/>
    <n v="3.870967741935484E-2"/>
    <n v="0.25806451612903225"/>
    <n v="26.5"/>
    <n v="3.9750000000000001"/>
    <n v="2.9750000000000001"/>
  </r>
  <r>
    <x v="21"/>
    <x v="157"/>
    <x v="0"/>
    <n v="12667"/>
    <n v="326"/>
    <n v="7"/>
    <x v="73"/>
    <n v="156"/>
    <n v="2.5736164837767427E-2"/>
    <n v="5.5261703639377909E-4"/>
    <n v="2.1472392638036811E-2"/>
    <n v="0.24233128834355827"/>
    <n v="22.285714285714285"/>
    <n v="1.9746835443037976"/>
    <n v="0.97468354430379744"/>
  </r>
  <r>
    <x v="15"/>
    <x v="32"/>
    <x v="1"/>
    <n v="8431"/>
    <n v="257"/>
    <n v="20"/>
    <x v="191"/>
    <n v="151"/>
    <n v="3.0482742260704541E-2"/>
    <n v="2.3721978412999645E-3"/>
    <n v="7.7821011673151752E-2"/>
    <n v="0.21789883268482491"/>
    <n v="7.55"/>
    <n v="2.6964285714285716"/>
    <n v="1.6964285714285714"/>
  </r>
  <r>
    <x v="8"/>
    <x v="85"/>
    <x v="0"/>
    <n v="9767"/>
    <n v="78"/>
    <n v="23"/>
    <x v="143"/>
    <n v="150"/>
    <n v="7.9860755605610737E-3"/>
    <n v="2.354868434524419E-3"/>
    <n v="0.29487179487179488"/>
    <n v="0.85897435897435892"/>
    <n v="6.5217391304347823"/>
    <n v="2.2388059701492535"/>
    <n v="1.2388059701492538"/>
  </r>
  <r>
    <x v="35"/>
    <x v="257"/>
    <x v="1"/>
    <n v="11043"/>
    <n v="167"/>
    <n v="13"/>
    <x v="60"/>
    <n v="147"/>
    <n v="1.5122702164266956E-2"/>
    <n v="1.1772163361405414E-3"/>
    <n v="7.7844311377245512E-2"/>
    <n v="0.50898203592814373"/>
    <n v="11.307692307692308"/>
    <n v="1.7294117647058824"/>
    <n v="0.72941176470588232"/>
  </r>
  <r>
    <x v="9"/>
    <x v="63"/>
    <x v="0"/>
    <n v="4062"/>
    <n v="111"/>
    <n v="4"/>
    <x v="96"/>
    <n v="146"/>
    <n v="2.7326440177252585E-2"/>
    <n v="9.8473658296405718E-4"/>
    <n v="3.6036036036036036E-2"/>
    <n v="0.5495495495495496"/>
    <n v="36.5"/>
    <n v="2.3934426229508197"/>
    <n v="1.3934426229508197"/>
  </r>
  <r>
    <x v="36"/>
    <x v="211"/>
    <x v="1"/>
    <n v="6742"/>
    <n v="180"/>
    <n v="6"/>
    <x v="52"/>
    <n v="142"/>
    <n v="2.6698309107089886E-2"/>
    <n v="8.8994363690299619E-4"/>
    <n v="3.3333333333333333E-2"/>
    <n v="0.6333333333333333"/>
    <n v="23.666666666666668"/>
    <n v="1.2456140350877194"/>
    <n v="0.24561403508771928"/>
  </r>
  <r>
    <x v="1"/>
    <x v="253"/>
    <x v="1"/>
    <n v="11410"/>
    <n v="147"/>
    <n v="11"/>
    <x v="2"/>
    <n v="141"/>
    <n v="1.2883435582822086E-2"/>
    <n v="9.6406660823838736E-4"/>
    <n v="7.4829931972789115E-2"/>
    <n v="0.47619047619047616"/>
    <n v="12.818181818181818"/>
    <n v="2.0142857142857142"/>
    <n v="1.0142857142857142"/>
  </r>
  <r>
    <x v="5"/>
    <x v="258"/>
    <x v="0"/>
    <n v="9584"/>
    <n v="74"/>
    <n v="9"/>
    <x v="133"/>
    <n v="138"/>
    <n v="7.7212020033388985E-3"/>
    <n v="9.3906510851419036E-4"/>
    <n v="0.12162162162162163"/>
    <n v="0.32432432432432434"/>
    <n v="15.333333333333334"/>
    <n v="5.75"/>
    <n v="4.75"/>
  </r>
  <r>
    <x v="37"/>
    <x v="48"/>
    <x v="1"/>
    <n v="11211"/>
    <n v="221"/>
    <n v="13"/>
    <x v="113"/>
    <n v="137"/>
    <n v="1.9712782089019713E-2"/>
    <n v="1.1595754170011597E-3"/>
    <n v="5.8823529411764705E-2"/>
    <n v="0.56561085972850678"/>
    <n v="10.538461538461538"/>
    <n v="1.0960000000000001"/>
    <n v="9.6000000000000002E-2"/>
  </r>
  <r>
    <x v="32"/>
    <x v="11"/>
    <x v="1"/>
    <n v="4680"/>
    <n v="152"/>
    <n v="9"/>
    <x v="191"/>
    <n v="137"/>
    <n v="3.2478632478632481E-2"/>
    <n v="1.9230769230769232E-3"/>
    <n v="5.921052631578947E-2"/>
    <n v="0.36842105263157893"/>
    <n v="15.222222222222221"/>
    <n v="2.4464285714285716"/>
    <n v="1.4464285714285714"/>
  </r>
  <r>
    <x v="33"/>
    <x v="233"/>
    <x v="1"/>
    <n v="5973"/>
    <n v="37"/>
    <n v="4"/>
    <x v="157"/>
    <n v="137"/>
    <n v="6.1945421061443164E-3"/>
    <n v="6.6968022769127737E-4"/>
    <n v="0.10810810810810811"/>
    <n v="0.59459459459459463"/>
    <n v="34.25"/>
    <n v="6.2272727272727275"/>
    <n v="5.2272727272727275"/>
  </r>
  <r>
    <x v="30"/>
    <x v="213"/>
    <x v="2"/>
    <n v="8122"/>
    <n v="55"/>
    <n v="7"/>
    <x v="200"/>
    <n v="136"/>
    <n v="6.7717311007141102E-3"/>
    <n v="8.618566855454322E-4"/>
    <n v="0.12727272727272726"/>
    <n v="0.34545454545454546"/>
    <n v="19.428571428571427"/>
    <n v="7.1578947368421053"/>
    <n v="6.1578947368421053"/>
  </r>
  <r>
    <x v="19"/>
    <x v="259"/>
    <x v="0"/>
    <n v="8609"/>
    <n v="132"/>
    <n v="22"/>
    <x v="179"/>
    <n v="136"/>
    <n v="1.533279126495528E-2"/>
    <n v="2.55546521082588E-3"/>
    <n v="0.16666666666666666"/>
    <n v="0.11363636363636363"/>
    <n v="6.1818181818181817"/>
    <n v="9.0666666666666664"/>
    <n v="8.0666666666666664"/>
  </r>
  <r>
    <x v="31"/>
    <x v="188"/>
    <x v="1"/>
    <n v="12578"/>
    <n v="202"/>
    <n v="29"/>
    <x v="148"/>
    <n v="135"/>
    <n v="1.6059786929559547E-2"/>
    <n v="2.3056129750357768E-3"/>
    <n v="0.14356435643564355"/>
    <n v="0.50495049504950495"/>
    <n v="4.6551724137931032"/>
    <n v="1.3235294117647058"/>
    <n v="0.3235294117647059"/>
  </r>
  <r>
    <x v="14"/>
    <x v="213"/>
    <x v="1"/>
    <n v="4370"/>
    <n v="114"/>
    <n v="9"/>
    <x v="189"/>
    <n v="135"/>
    <n v="2.6086956521739129E-2"/>
    <n v="2.0594965675057209E-3"/>
    <n v="7.8947368421052627E-2"/>
    <n v="0.26315789473684209"/>
    <n v="15"/>
    <n v="4.5"/>
    <n v="3.5"/>
  </r>
  <r>
    <x v="38"/>
    <x v="96"/>
    <x v="0"/>
    <n v="5106"/>
    <n v="38"/>
    <n v="6"/>
    <x v="121"/>
    <n v="135"/>
    <n v="7.4422248335291813E-3"/>
    <n v="1.1750881316098707E-3"/>
    <n v="0.15789473684210525"/>
    <n v="0.76315789473684215"/>
    <n v="22.5"/>
    <n v="4.6551724137931032"/>
    <n v="3.6551724137931036"/>
  </r>
  <r>
    <x v="28"/>
    <x v="138"/>
    <x v="0"/>
    <n v="9893"/>
    <n v="38"/>
    <n v="10"/>
    <x v="213"/>
    <n v="135"/>
    <n v="3.8410997675123824E-3"/>
    <n v="1.0108157282927323E-3"/>
    <n v="0.26315789473684209"/>
    <n v="0.34210526315789475"/>
    <n v="13.5"/>
    <n v="10.384615384615385"/>
    <n v="9.384615384615385"/>
  </r>
  <r>
    <x v="32"/>
    <x v="142"/>
    <x v="0"/>
    <n v="15703"/>
    <n v="304"/>
    <n v="24"/>
    <x v="97"/>
    <n v="134"/>
    <n v="1.9359358084442464E-2"/>
    <n v="1.5283703750875628E-3"/>
    <n v="7.8947368421052627E-2"/>
    <n v="0.19736842105263158"/>
    <n v="5.583333333333333"/>
    <n v="2.2333333333333334"/>
    <n v="1.2333333333333334"/>
  </r>
  <r>
    <x v="1"/>
    <x v="190"/>
    <x v="1"/>
    <n v="6576"/>
    <n v="124"/>
    <n v="8"/>
    <x v="194"/>
    <n v="134"/>
    <n v="1.8856447688564478E-2"/>
    <n v="1.2165450121654502E-3"/>
    <n v="6.4516129032258063E-2"/>
    <n v="0.41935483870967744"/>
    <n v="16.75"/>
    <n v="2.5769230769230771"/>
    <n v="1.5769230769230769"/>
  </r>
  <r>
    <x v="21"/>
    <x v="42"/>
    <x v="0"/>
    <n v="10744"/>
    <n v="165"/>
    <n v="10"/>
    <x v="169"/>
    <n v="132"/>
    <n v="1.5357408786299331E-2"/>
    <n v="9.3075204765450488E-4"/>
    <n v="6.0606060606060608E-2"/>
    <n v="0.66666666666666663"/>
    <n v="13.2"/>
    <n v="1.2"/>
    <n v="0.2"/>
  </r>
  <r>
    <x v="6"/>
    <x v="260"/>
    <x v="0"/>
    <n v="8371"/>
    <n v="101"/>
    <n v="8"/>
    <x v="111"/>
    <n v="130"/>
    <n v="1.2065464102257794E-2"/>
    <n v="9.5568032493131047E-4"/>
    <n v="7.9207920792079209E-2"/>
    <n v="0.46534653465346537"/>
    <n v="16.25"/>
    <n v="2.7659574468085109"/>
    <n v="1.7659574468085106"/>
  </r>
  <r>
    <x v="34"/>
    <x v="178"/>
    <x v="0"/>
    <n v="9110"/>
    <n v="204"/>
    <n v="7"/>
    <x v="106"/>
    <n v="129"/>
    <n v="2.2392974753018661E-2"/>
    <n v="7.6838638858397362E-4"/>
    <n v="3.4313725490196081E-2"/>
    <n v="0.57843137254901966"/>
    <n v="18.428571428571427"/>
    <n v="1.0932203389830508"/>
    <n v="9.3220338983050849E-2"/>
  </r>
  <r>
    <x v="13"/>
    <x v="132"/>
    <x v="2"/>
    <n v="9958"/>
    <n v="130"/>
    <n v="13"/>
    <x v="195"/>
    <n v="129"/>
    <n v="1.3054830287206266E-2"/>
    <n v="1.3054830287206266E-3"/>
    <n v="0.1"/>
    <n v="0.79230769230769227"/>
    <n v="9.9230769230769234"/>
    <n v="1.2524271844660195"/>
    <n v="0.25242718446601942"/>
  </r>
  <r>
    <x v="29"/>
    <x v="59"/>
    <x v="1"/>
    <n v="9524"/>
    <n v="187"/>
    <n v="10"/>
    <x v="36"/>
    <n v="129"/>
    <n v="1.9634607307853841E-2"/>
    <n v="1.0499790004199917E-3"/>
    <n v="5.3475935828877004E-2"/>
    <n v="0.41176470588235292"/>
    <n v="12.9"/>
    <n v="1.6753246753246753"/>
    <n v="0.67532467532467533"/>
  </r>
  <r>
    <x v="22"/>
    <x v="238"/>
    <x v="0"/>
    <n v="15345"/>
    <n v="52"/>
    <n v="5"/>
    <x v="214"/>
    <n v="129"/>
    <n v="3.3887259693711307E-3"/>
    <n v="3.2583903551645487E-4"/>
    <n v="9.6153846153846159E-2"/>
    <n v="0.34615384615384615"/>
    <n v="25.8"/>
    <n v="7.166666666666667"/>
    <n v="6.166666666666667"/>
  </r>
  <r>
    <x v="29"/>
    <x v="224"/>
    <x v="1"/>
    <n v="8460"/>
    <n v="149"/>
    <n v="7"/>
    <x v="67"/>
    <n v="129"/>
    <n v="1.7612293144208039E-2"/>
    <n v="8.2742316784869977E-4"/>
    <n v="4.6979865771812082E-2"/>
    <n v="6.7114093959731544E-2"/>
    <n v="18.428571428571427"/>
    <n v="12.9"/>
    <n v="11.9"/>
  </r>
  <r>
    <x v="38"/>
    <x v="19"/>
    <x v="1"/>
    <n v="15630"/>
    <n v="191"/>
    <n v="4"/>
    <x v="198"/>
    <n v="128"/>
    <n v="1.2220089571337172E-2"/>
    <n v="2.5591810620601409E-4"/>
    <n v="2.0942408376963352E-2"/>
    <n v="0.14659685863874344"/>
    <n v="32"/>
    <n v="4.5714285714285712"/>
    <n v="3.5714285714285716"/>
  </r>
  <r>
    <x v="28"/>
    <x v="27"/>
    <x v="1"/>
    <n v="12465"/>
    <n v="260"/>
    <n v="31"/>
    <x v="20"/>
    <n v="127"/>
    <n v="2.0858403529883673E-2"/>
    <n v="2.4869634977938227E-3"/>
    <n v="0.11923076923076924"/>
    <n v="0.51923076923076927"/>
    <n v="4.096774193548387"/>
    <n v="0.94074074074074077"/>
    <n v="-5.9259259259259262E-2"/>
  </r>
  <r>
    <x v="20"/>
    <x v="204"/>
    <x v="0"/>
    <n v="9481"/>
    <n v="351"/>
    <n v="4"/>
    <x v="131"/>
    <n v="127"/>
    <n v="3.7021411243539713E-2"/>
    <n v="4.2189642442780296E-4"/>
    <n v="1.1396011396011397E-2"/>
    <n v="0.17663817663817663"/>
    <n v="31.75"/>
    <n v="2.0483870967741935"/>
    <n v="1.0483870967741935"/>
  </r>
  <r>
    <x v="34"/>
    <x v="95"/>
    <x v="1"/>
    <n v="11616"/>
    <n v="111"/>
    <n v="14"/>
    <x v="137"/>
    <n v="125"/>
    <n v="9.5557851239669415E-3"/>
    <n v="1.2052341597796144E-3"/>
    <n v="0.12612612612612611"/>
    <n v="0.32432432432432434"/>
    <n v="8.9285714285714288"/>
    <n v="3.4722222222222223"/>
    <n v="2.4722222222222223"/>
  </r>
  <r>
    <x v="31"/>
    <x v="257"/>
    <x v="0"/>
    <n v="3753"/>
    <n v="95"/>
    <n v="9"/>
    <x v="26"/>
    <n v="124"/>
    <n v="2.5313082867039701E-2"/>
    <n v="2.3980815347721821E-3"/>
    <n v="9.4736842105263161E-2"/>
    <n v="0.88421052631578945"/>
    <n v="13.777777777777779"/>
    <n v="1.4761904761904763"/>
    <n v="0.47619047619047616"/>
  </r>
  <r>
    <x v="12"/>
    <x v="136"/>
    <x v="1"/>
    <n v="4073"/>
    <n v="43"/>
    <n v="5"/>
    <x v="211"/>
    <n v="124"/>
    <n v="1.0557328750306899E-2"/>
    <n v="1.2275963663147557E-3"/>
    <n v="0.11627906976744186"/>
    <n v="0.2558139534883721"/>
    <n v="24.8"/>
    <n v="11.272727272727273"/>
    <n v="10.272727272727273"/>
  </r>
  <r>
    <x v="18"/>
    <x v="238"/>
    <x v="1"/>
    <n v="12118"/>
    <n v="212"/>
    <n v="10"/>
    <x v="187"/>
    <n v="123"/>
    <n v="1.7494636078560818E-2"/>
    <n v="8.2521868295098197E-4"/>
    <n v="4.716981132075472E-2"/>
    <n v="0.74528301886792447"/>
    <n v="12.3"/>
    <n v="0.77848101265822789"/>
    <n v="-0.22151898734177214"/>
  </r>
  <r>
    <x v="32"/>
    <x v="149"/>
    <x v="0"/>
    <n v="4276"/>
    <n v="48"/>
    <n v="5"/>
    <x v="151"/>
    <n v="122"/>
    <n v="1.1225444340505144E-2"/>
    <n v="1.1693171188026192E-3"/>
    <n v="0.10416666666666667"/>
    <n v="0.875"/>
    <n v="24.4"/>
    <n v="2.9047619047619047"/>
    <n v="1.9047619047619047"/>
  </r>
  <r>
    <x v="16"/>
    <x v="75"/>
    <x v="2"/>
    <n v="12315"/>
    <n v="300"/>
    <n v="23"/>
    <x v="152"/>
    <n v="118"/>
    <n v="2.4360535931790498E-2"/>
    <n v="1.8676410881039384E-3"/>
    <n v="7.6666666666666661E-2"/>
    <n v="0.54666666666666663"/>
    <n v="5.1304347826086953"/>
    <n v="0.71951219512195119"/>
    <n v="-0.28048780487804881"/>
  </r>
  <r>
    <x v="12"/>
    <x v="19"/>
    <x v="1"/>
    <n v="10860"/>
    <n v="126"/>
    <n v="10"/>
    <x v="151"/>
    <n v="115"/>
    <n v="1.1602209944751382E-2"/>
    <n v="9.2081031307550648E-4"/>
    <n v="7.9365079365079361E-2"/>
    <n v="0.33333333333333331"/>
    <n v="11.5"/>
    <n v="2.7380952380952381"/>
    <n v="1.7380952380952381"/>
  </r>
  <r>
    <x v="34"/>
    <x v="101"/>
    <x v="1"/>
    <n v="3259"/>
    <n v="45"/>
    <n v="7"/>
    <x v="193"/>
    <n v="112"/>
    <n v="1.3807916538815588E-2"/>
    <n v="2.1478981282602025E-3"/>
    <n v="0.15555555555555556"/>
    <n v="0.73333333333333328"/>
    <n v="16"/>
    <n v="3.393939393939394"/>
    <n v="2.393939393939394"/>
  </r>
  <r>
    <x v="20"/>
    <x v="219"/>
    <x v="0"/>
    <n v="13600"/>
    <n v="209"/>
    <n v="22"/>
    <x v="41"/>
    <n v="111"/>
    <n v="1.5367647058823529E-2"/>
    <n v="1.6176470588235294E-3"/>
    <n v="0.10526315789473684"/>
    <n v="0.73205741626794263"/>
    <n v="5.0454545454545459"/>
    <n v="0.72549019607843135"/>
    <n v="-0.27450980392156865"/>
  </r>
  <r>
    <x v="7"/>
    <x v="261"/>
    <x v="0"/>
    <n v="7270"/>
    <n v="77"/>
    <n v="6"/>
    <x v="154"/>
    <n v="111"/>
    <n v="1.0591471801925722E-2"/>
    <n v="8.2530949105914721E-4"/>
    <n v="7.792207792207792E-2"/>
    <n v="0.55844155844155841"/>
    <n v="18.5"/>
    <n v="2.5813953488372094"/>
    <n v="1.5813953488372092"/>
  </r>
  <r>
    <x v="6"/>
    <x v="82"/>
    <x v="2"/>
    <n v="6064"/>
    <n v="56"/>
    <n v="6"/>
    <x v="180"/>
    <n v="111"/>
    <n v="9.2348284960422165E-3"/>
    <n v="9.8944591029023754E-4"/>
    <n v="0.10714285714285714"/>
    <n v="0.375"/>
    <n v="18.5"/>
    <n v="5.2857142857142856"/>
    <n v="4.2857142857142856"/>
  </r>
  <r>
    <x v="14"/>
    <x v="137"/>
    <x v="2"/>
    <n v="9863"/>
    <n v="155"/>
    <n v="14"/>
    <x v="134"/>
    <n v="110"/>
    <n v="1.5715299604582785E-2"/>
    <n v="1.4194464158977999E-3"/>
    <n v="9.0322580645161285E-2"/>
    <n v="0.56774193548387097"/>
    <n v="7.8571428571428568"/>
    <n v="1.25"/>
    <n v="0.25"/>
  </r>
  <r>
    <x v="12"/>
    <x v="4"/>
    <x v="2"/>
    <n v="11748"/>
    <n v="293"/>
    <n v="75"/>
    <x v="112"/>
    <n v="110"/>
    <n v="2.4940415389853591E-2"/>
    <n v="6.3840653728294179E-3"/>
    <n v="0.25597269624573377"/>
    <n v="0.25938566552901021"/>
    <n v="1.4666666666666666"/>
    <n v="1.4473684210526316"/>
    <n v="0.44736842105263158"/>
  </r>
  <r>
    <x v="28"/>
    <x v="262"/>
    <x v="0"/>
    <n v="4100"/>
    <n v="166"/>
    <n v="6"/>
    <x v="112"/>
    <n v="107"/>
    <n v="4.0487804878048782E-2"/>
    <n v="1.4634146341463415E-3"/>
    <n v="3.614457831325301E-2"/>
    <n v="0.45783132530120479"/>
    <n v="17.833333333333332"/>
    <n v="1.4078947368421053"/>
    <n v="0.40789473684210525"/>
  </r>
  <r>
    <x v="25"/>
    <x v="99"/>
    <x v="1"/>
    <n v="5177"/>
    <n v="64"/>
    <n v="4"/>
    <x v="208"/>
    <n v="107"/>
    <n v="1.2362372030133281E-2"/>
    <n v="7.7264825188333008E-4"/>
    <n v="6.25E-2"/>
    <n v="0.3125"/>
    <n v="26.75"/>
    <n v="5.35"/>
    <n v="4.3499999999999996"/>
  </r>
  <r>
    <x v="19"/>
    <x v="157"/>
    <x v="0"/>
    <n v="6268"/>
    <n v="81"/>
    <n v="6"/>
    <x v="160"/>
    <n v="106"/>
    <n v="1.2922782386726228E-2"/>
    <n v="9.5724313975749842E-4"/>
    <n v="7.407407407407407E-2"/>
    <n v="0.67901234567901236"/>
    <n v="17.666666666666668"/>
    <n v="1.9272727272727272"/>
    <n v="0.92727272727272725"/>
  </r>
  <r>
    <x v="1"/>
    <x v="263"/>
    <x v="1"/>
    <n v="7822"/>
    <n v="171"/>
    <n v="12"/>
    <x v="136"/>
    <n v="105"/>
    <n v="2.1861416517514703E-2"/>
    <n v="1.534134492457172E-3"/>
    <n v="7.0175438596491224E-2"/>
    <n v="0.38011695906432746"/>
    <n v="8.75"/>
    <n v="1.6153846153846154"/>
    <n v="0.61538461538461542"/>
  </r>
  <r>
    <x v="22"/>
    <x v="34"/>
    <x v="1"/>
    <n v="4620"/>
    <n v="74"/>
    <n v="10"/>
    <x v="199"/>
    <n v="105"/>
    <n v="1.6017316017316017E-2"/>
    <n v="2.1645021645021645E-3"/>
    <n v="0.13513513513513514"/>
    <n v="0.41891891891891891"/>
    <n v="10.5"/>
    <n v="3.3870967741935485"/>
    <n v="2.3870967741935485"/>
  </r>
  <r>
    <x v="19"/>
    <x v="198"/>
    <x v="0"/>
    <n v="6958"/>
    <n v="145"/>
    <n v="8"/>
    <x v="138"/>
    <n v="103"/>
    <n v="2.0839321644150619E-2"/>
    <n v="1.1497556769186547E-3"/>
    <n v="5.5172413793103448E-2"/>
    <n v="0.55172413793103448"/>
    <n v="12.875"/>
    <n v="1.2875000000000001"/>
    <n v="0.28749999999999998"/>
  </r>
  <r>
    <x v="0"/>
    <x v="109"/>
    <x v="1"/>
    <n v="12165"/>
    <n v="105"/>
    <n v="10"/>
    <x v="140"/>
    <n v="102"/>
    <n v="8.6313193588162754E-3"/>
    <n v="8.2203041512535961E-4"/>
    <n v="9.5238095238095233E-2"/>
    <n v="0.6"/>
    <n v="10.199999999999999"/>
    <n v="1.6190476190476191"/>
    <n v="0.61904761904761907"/>
  </r>
  <r>
    <x v="15"/>
    <x v="148"/>
    <x v="1"/>
    <n v="12475"/>
    <n v="141"/>
    <n v="11"/>
    <x v="131"/>
    <n v="102"/>
    <n v="1.1302605210420842E-2"/>
    <n v="8.8176352705410818E-4"/>
    <n v="7.8014184397163122E-2"/>
    <n v="0.43971631205673761"/>
    <n v="9.2727272727272734"/>
    <n v="1.6451612903225807"/>
    <n v="0.64516129032258063"/>
  </r>
  <r>
    <x v="6"/>
    <x v="162"/>
    <x v="1"/>
    <n v="5898"/>
    <n v="167"/>
    <n v="4"/>
    <x v="148"/>
    <n v="100"/>
    <n v="2.8314682943370636E-2"/>
    <n v="6.7819599864360806E-4"/>
    <n v="2.3952095808383235E-2"/>
    <n v="0.6107784431137725"/>
    <n v="25"/>
    <n v="0.98039215686274506"/>
    <n v="-1.9607843137254902E-2"/>
  </r>
  <r>
    <x v="25"/>
    <x v="18"/>
    <x v="1"/>
    <n v="7018"/>
    <n v="169"/>
    <n v="10"/>
    <x v="134"/>
    <n v="99"/>
    <n v="2.4080934739241951E-2"/>
    <n v="1.4249073810202336E-3"/>
    <n v="5.9171597633136092E-2"/>
    <n v="0.52071005917159763"/>
    <n v="9.9"/>
    <n v="1.125"/>
    <n v="0.125"/>
  </r>
  <r>
    <x v="14"/>
    <x v="216"/>
    <x v="0"/>
    <n v="9276"/>
    <n v="218"/>
    <n v="5"/>
    <x v="215"/>
    <n v="97"/>
    <n v="2.3501509271237602E-2"/>
    <n v="5.3902544200086239E-4"/>
    <n v="2.2935779816513763E-2"/>
    <n v="0.78899082568807344"/>
    <n v="19.399999999999999"/>
    <n v="0.56395348837209303"/>
    <n v="-0.43604651162790697"/>
  </r>
  <r>
    <x v="7"/>
    <x v="62"/>
    <x v="0"/>
    <n v="7742"/>
    <n v="41"/>
    <n v="4"/>
    <x v="198"/>
    <n v="97"/>
    <n v="5.2957892017566517E-3"/>
    <n v="5.1666236114699044E-4"/>
    <n v="9.7560975609756101E-2"/>
    <n v="0.68292682926829273"/>
    <n v="24.25"/>
    <n v="3.4642857142857144"/>
    <n v="2.4642857142857144"/>
  </r>
  <r>
    <x v="29"/>
    <x v="246"/>
    <x v="0"/>
    <n v="13577"/>
    <n v="30"/>
    <n v="5"/>
    <x v="216"/>
    <n v="97"/>
    <n v="2.2096192089563231E-3"/>
    <n v="3.6826986815938721E-4"/>
    <n v="0.16666666666666666"/>
    <n v="0.4"/>
    <n v="19.399999999999999"/>
    <n v="8.0833333333333339"/>
    <n v="7.083333333333333"/>
  </r>
  <r>
    <x v="15"/>
    <x v="67"/>
    <x v="1"/>
    <n v="1890"/>
    <n v="50"/>
    <n v="4"/>
    <x v="67"/>
    <n v="96"/>
    <n v="2.6455026455026454E-2"/>
    <n v="2.1164021164021165E-3"/>
    <n v="0.08"/>
    <n v="0.2"/>
    <n v="24"/>
    <n v="9.6"/>
    <n v="8.6"/>
  </r>
  <r>
    <x v="18"/>
    <x v="113"/>
    <x v="1"/>
    <n v="8509"/>
    <n v="154"/>
    <n v="7"/>
    <x v="112"/>
    <n v="95"/>
    <n v="1.8098483958161948E-2"/>
    <n v="8.2265836173463387E-4"/>
    <n v="4.5454545454545456E-2"/>
    <n v="0.4935064935064935"/>
    <n v="13.571428571428571"/>
    <n v="1.25"/>
    <n v="0.25"/>
  </r>
  <r>
    <x v="37"/>
    <x v="201"/>
    <x v="0"/>
    <n v="8327"/>
    <n v="52"/>
    <n v="7"/>
    <x v="135"/>
    <n v="95"/>
    <n v="6.2447460069652936E-3"/>
    <n v="8.4063888555302034E-4"/>
    <n v="0.13461538461538461"/>
    <n v="1.0192307692307692"/>
    <n v="13.571428571428571"/>
    <n v="1.7924528301886793"/>
    <n v="0.79245283018867929"/>
  </r>
  <r>
    <x v="1"/>
    <x v="91"/>
    <x v="1"/>
    <n v="10232"/>
    <n v="231"/>
    <n v="5"/>
    <x v="103"/>
    <n v="94"/>
    <n v="2.2576231430805317E-2"/>
    <n v="4.8866301798279903E-4"/>
    <n v="2.1645021645021644E-2"/>
    <n v="0.5670995670995671"/>
    <n v="18.8"/>
    <n v="0.71755725190839692"/>
    <n v="-0.28244274809160308"/>
  </r>
  <r>
    <x v="1"/>
    <x v="21"/>
    <x v="1"/>
    <n v="6708"/>
    <n v="94"/>
    <n v="6"/>
    <x v="137"/>
    <n v="94"/>
    <n v="1.4013118664281454E-2"/>
    <n v="8.9445438282647585E-4"/>
    <n v="6.3829787234042548E-2"/>
    <n v="0.38297872340425532"/>
    <n v="15.666666666666666"/>
    <n v="2.6111111111111112"/>
    <n v="1.6111111111111112"/>
  </r>
  <r>
    <x v="16"/>
    <x v="241"/>
    <x v="0"/>
    <n v="9071"/>
    <n v="211"/>
    <n v="5"/>
    <x v="217"/>
    <n v="93"/>
    <n v="2.3260941461801344E-2"/>
    <n v="5.5120714364458165E-4"/>
    <n v="2.3696682464454975E-2"/>
    <n v="0.68246445497630337"/>
    <n v="18.600000000000001"/>
    <n v="0.64583333333333337"/>
    <n v="-0.35416666666666669"/>
  </r>
  <r>
    <x v="39"/>
    <x v="133"/>
    <x v="0"/>
    <n v="8538"/>
    <n v="120"/>
    <n v="7"/>
    <x v="96"/>
    <n v="93"/>
    <n v="1.4054813773717497E-2"/>
    <n v="8.198641368001874E-4"/>
    <n v="5.8333333333333334E-2"/>
    <n v="0.5083333333333333"/>
    <n v="13.285714285714286"/>
    <n v="1.5245901639344261"/>
    <n v="0.52459016393442626"/>
  </r>
  <r>
    <x v="17"/>
    <x v="224"/>
    <x v="1"/>
    <n v="9719"/>
    <n v="323"/>
    <n v="6"/>
    <x v="74"/>
    <n v="92"/>
    <n v="3.3233871797510035E-2"/>
    <n v="6.1734746373083647E-4"/>
    <n v="1.8575851393188854E-2"/>
    <n v="0.21981424148606812"/>
    <n v="15.333333333333334"/>
    <n v="1.295774647887324"/>
    <n v="0.29577464788732394"/>
  </r>
  <r>
    <x v="4"/>
    <x v="177"/>
    <x v="0"/>
    <n v="11877"/>
    <n v="135"/>
    <n v="5"/>
    <x v="56"/>
    <n v="91"/>
    <n v="1.1366506693609498E-2"/>
    <n v="4.2098172939294433E-4"/>
    <n v="3.7037037037037035E-2"/>
    <n v="0.6"/>
    <n v="18.2"/>
    <n v="1.1234567901234569"/>
    <n v="0.12345679012345678"/>
  </r>
  <r>
    <x v="13"/>
    <x v="264"/>
    <x v="2"/>
    <n v="7304"/>
    <n v="182"/>
    <n v="3"/>
    <x v="187"/>
    <n v="88"/>
    <n v="2.4917853231106242E-2"/>
    <n v="4.1073384446878422E-4"/>
    <n v="1.6483516483516484E-2"/>
    <n v="0.86813186813186816"/>
    <n v="29.333333333333332"/>
    <n v="0.55696202531645567"/>
    <n v="-0.44303797468354428"/>
  </r>
  <r>
    <x v="12"/>
    <x v="242"/>
    <x v="1"/>
    <n v="14345"/>
    <n v="235"/>
    <n v="4"/>
    <x v="61"/>
    <n v="88"/>
    <n v="1.6382014639247124E-2"/>
    <n v="2.7884280237016381E-4"/>
    <n v="1.7021276595744681E-2"/>
    <n v="0.41702127659574467"/>
    <n v="22"/>
    <n v="0.89795918367346939"/>
    <n v="-0.10204081632653061"/>
  </r>
  <r>
    <x v="28"/>
    <x v="144"/>
    <x v="1"/>
    <n v="6927"/>
    <n v="119"/>
    <n v="6"/>
    <x v="150"/>
    <n v="85"/>
    <n v="1.7179154034935758E-2"/>
    <n v="8.661758336942399E-4"/>
    <n v="5.0420168067226892E-2"/>
    <n v="0.60504201680672265"/>
    <n v="14.166666666666666"/>
    <n v="1.1805555555555556"/>
    <n v="0.18055555555555555"/>
  </r>
  <r>
    <x v="33"/>
    <x v="45"/>
    <x v="0"/>
    <n v="11164"/>
    <n v="362"/>
    <n v="6"/>
    <x v="173"/>
    <n v="83"/>
    <n v="3.242565388749552E-2"/>
    <n v="5.3744177714080976E-4"/>
    <n v="1.6574585635359115E-2"/>
    <n v="0.43093922651933703"/>
    <n v="13.833333333333334"/>
    <n v="0.53205128205128205"/>
    <n v="-0.46794871794871795"/>
  </r>
  <r>
    <x v="35"/>
    <x v="66"/>
    <x v="1"/>
    <n v="13005"/>
    <n v="195"/>
    <n v="14"/>
    <x v="87"/>
    <n v="82"/>
    <n v="1.4994232987312572E-2"/>
    <n v="1.0765090349865436E-3"/>
    <n v="7.179487179487179E-2"/>
    <n v="0.3487179487179487"/>
    <n v="5.8571428571428568"/>
    <n v="1.2058823529411764"/>
    <n v="0.20588235294117646"/>
  </r>
  <r>
    <x v="0"/>
    <x v="200"/>
    <x v="0"/>
    <n v="12623"/>
    <n v="170"/>
    <n v="5"/>
    <x v="10"/>
    <n v="81"/>
    <n v="1.3467479996831181E-2"/>
    <n v="3.9610235284797589E-4"/>
    <n v="2.9411764705882353E-2"/>
    <n v="0.29411764705882354"/>
    <n v="16.2"/>
    <n v="1.62"/>
    <n v="0.62"/>
  </r>
  <r>
    <x v="23"/>
    <x v="88"/>
    <x v="1"/>
    <n v="11084"/>
    <n v="78"/>
    <n v="16"/>
    <x v="164"/>
    <n v="81"/>
    <n v="7.0371706964994585E-3"/>
    <n v="1.443522194153735E-3"/>
    <n v="0.20512820512820512"/>
    <n v="0.58974358974358976"/>
    <n v="5.0625"/>
    <n v="1.7608695652173914"/>
    <n v="0.76086956521739135"/>
  </r>
  <r>
    <x v="3"/>
    <x v="204"/>
    <x v="1"/>
    <n v="9227"/>
    <n v="30"/>
    <n v="5"/>
    <x v="200"/>
    <n v="81"/>
    <n v="3.2513276254470575E-3"/>
    <n v="5.4188793757450958E-4"/>
    <n v="0.16666666666666666"/>
    <n v="0.6333333333333333"/>
    <n v="16.2"/>
    <n v="4.2631578947368425"/>
    <n v="3.263157894736842"/>
  </r>
  <r>
    <x v="7"/>
    <x v="265"/>
    <x v="1"/>
    <n v="8518"/>
    <n v="37"/>
    <n v="3"/>
    <x v="189"/>
    <n v="80"/>
    <n v="4.3437426625968535E-3"/>
    <n v="3.5219535102136651E-4"/>
    <n v="8.1081081081081086E-2"/>
    <n v="0.81081081081081086"/>
    <n v="26.666666666666668"/>
    <n v="2.6666666666666665"/>
    <n v="1.6666666666666667"/>
  </r>
  <r>
    <x v="23"/>
    <x v="150"/>
    <x v="1"/>
    <n v="4671"/>
    <n v="89"/>
    <n v="5"/>
    <x v="96"/>
    <n v="78"/>
    <n v="1.9053735816741597E-2"/>
    <n v="1.0704345964461571E-3"/>
    <n v="5.6179775280898875E-2"/>
    <n v="0.6853932584269663"/>
    <n v="15.6"/>
    <n v="1.278688524590164"/>
    <n v="0.27868852459016391"/>
  </r>
  <r>
    <x v="21"/>
    <x v="47"/>
    <x v="0"/>
    <n v="10222"/>
    <n v="370"/>
    <n v="4"/>
    <x v="63"/>
    <n v="78"/>
    <n v="3.6196439053022889E-2"/>
    <n v="3.9131285462727449E-4"/>
    <n v="1.0810810810810811E-2"/>
    <n v="0.15945945945945947"/>
    <n v="19.5"/>
    <n v="1.3220338983050848"/>
    <n v="0.32203389830508472"/>
  </r>
  <r>
    <x v="0"/>
    <x v="257"/>
    <x v="0"/>
    <n v="11915"/>
    <n v="40"/>
    <n v="5"/>
    <x v="67"/>
    <n v="74"/>
    <n v="3.3571128829206882E-3"/>
    <n v="4.1963911036508602E-4"/>
    <n v="0.125"/>
    <n v="0.25"/>
    <n v="14.8"/>
    <n v="7.4"/>
    <n v="6.4"/>
  </r>
  <r>
    <x v="10"/>
    <x v="168"/>
    <x v="0"/>
    <n v="11129"/>
    <n v="122"/>
    <n v="7"/>
    <x v="134"/>
    <n v="73"/>
    <n v="1.096235061550903E-2"/>
    <n v="6.2898733039805908E-4"/>
    <n v="5.737704918032787E-2"/>
    <n v="0.72131147540983609"/>
    <n v="10.428571428571429"/>
    <n v="0.82954545454545459"/>
    <n v="-0.17045454545454544"/>
  </r>
  <r>
    <x v="9"/>
    <x v="36"/>
    <x v="1"/>
    <n v="5829"/>
    <n v="125"/>
    <n v="5"/>
    <x v="197"/>
    <n v="70"/>
    <n v="2.1444501629782124E-2"/>
    <n v="8.5778006519128492E-4"/>
    <n v="0.04"/>
    <n v="0.20799999999999999"/>
    <n v="14"/>
    <n v="2.6923076923076925"/>
    <n v="1.6923076923076923"/>
  </r>
  <r>
    <x v="34"/>
    <x v="182"/>
    <x v="1"/>
    <n v="6328"/>
    <n v="128"/>
    <n v="9"/>
    <x v="2"/>
    <n v="68"/>
    <n v="2.0227560050568902E-2"/>
    <n v="1.4222503160556258E-3"/>
    <n v="7.03125E-2"/>
    <n v="0.546875"/>
    <n v="7.5555555555555554"/>
    <n v="0.97142857142857142"/>
    <n v="-2.8571428571428571E-2"/>
  </r>
  <r>
    <x v="21"/>
    <x v="55"/>
    <x v="0"/>
    <n v="6119"/>
    <n v="79"/>
    <n v="4"/>
    <x v="63"/>
    <n v="67"/>
    <n v="1.2910606308220298E-2"/>
    <n v="6.5370158522634419E-4"/>
    <n v="5.0632911392405063E-2"/>
    <n v="0.74683544303797467"/>
    <n v="16.75"/>
    <n v="1.1355932203389831"/>
    <n v="0.13559322033898305"/>
  </r>
  <r>
    <x v="31"/>
    <x v="9"/>
    <x v="1"/>
    <n v="5151"/>
    <n v="48"/>
    <n v="2"/>
    <x v="193"/>
    <n v="67"/>
    <n v="9.3185789167152012E-3"/>
    <n v="3.8827412152980003E-4"/>
    <n v="4.1666666666666664E-2"/>
    <n v="0.6875"/>
    <n v="33.5"/>
    <n v="2.0303030303030303"/>
    <n v="1.0303030303030303"/>
  </r>
  <r>
    <x v="37"/>
    <x v="89"/>
    <x v="1"/>
    <n v="10422"/>
    <n v="24"/>
    <n v="4"/>
    <x v="211"/>
    <n v="65"/>
    <n v="2.3028209556706968E-3"/>
    <n v="3.8380349261178274E-4"/>
    <n v="0.16666666666666666"/>
    <n v="0.45833333333333331"/>
    <n v="16.25"/>
    <n v="5.9090909090909092"/>
    <n v="4.9090909090909092"/>
  </r>
  <r>
    <x v="8"/>
    <x v="130"/>
    <x v="1"/>
    <n v="16943"/>
    <n v="22"/>
    <n v="4"/>
    <x v="67"/>
    <n v="65"/>
    <n v="1.2984713450982707E-3"/>
    <n v="2.3608569910877649E-4"/>
    <n v="0.18181818181818182"/>
    <n v="0.45454545454545453"/>
    <n v="16.25"/>
    <n v="6.5"/>
    <n v="5.5"/>
  </r>
  <r>
    <x v="24"/>
    <x v="92"/>
    <x v="0"/>
    <n v="14123"/>
    <n v="0"/>
    <n v="3"/>
    <x v="67"/>
    <n v="65"/>
    <n v="0"/>
    <n v="2.124194576223182E-4"/>
    <n v="0"/>
    <n v="0"/>
    <n v="21.666666666666668"/>
    <n v="6.5"/>
    <n v="5.5"/>
  </r>
  <r>
    <x v="24"/>
    <x v="253"/>
    <x v="0"/>
    <n v="7621"/>
    <n v="144"/>
    <n v="6"/>
    <x v="191"/>
    <n v="63"/>
    <n v="1.8895158115732842E-2"/>
    <n v="7.8729825482220183E-4"/>
    <n v="4.1666666666666664E-2"/>
    <n v="0.3888888888888889"/>
    <n v="10.5"/>
    <n v="1.125"/>
    <n v="0.125"/>
  </r>
  <r>
    <x v="0"/>
    <x v="172"/>
    <x v="2"/>
    <n v="5966"/>
    <n v="64"/>
    <n v="3"/>
    <x v="157"/>
    <n v="59"/>
    <n v="1.0727455581629233E-2"/>
    <n v="5.0284948038887027E-4"/>
    <n v="4.6875E-2"/>
    <n v="0.34375"/>
    <n v="19.666666666666668"/>
    <n v="2.6818181818181817"/>
    <n v="1.6818181818181819"/>
  </r>
  <r>
    <x v="14"/>
    <x v="14"/>
    <x v="1"/>
    <n v="12994"/>
    <n v="0"/>
    <n v="2"/>
    <x v="67"/>
    <n v="58"/>
    <n v="0"/>
    <n v="1.5391719255040788E-4"/>
    <n v="0"/>
    <n v="0"/>
    <n v="29"/>
    <n v="5.8"/>
    <n v="4.8"/>
  </r>
  <r>
    <x v="3"/>
    <x v="104"/>
    <x v="0"/>
    <n v="5348"/>
    <n v="110"/>
    <n v="4"/>
    <x v="136"/>
    <n v="51"/>
    <n v="2.056843679880329E-2"/>
    <n v="7.4794315632011965E-4"/>
    <n v="3.6363636363636362E-2"/>
    <n v="0.59090909090909094"/>
    <n v="12.75"/>
    <n v="0.7846153846153846"/>
    <n v="-0.2153846153846154"/>
  </r>
  <r>
    <x v="12"/>
    <x v="266"/>
    <x v="2"/>
    <n v="12218"/>
    <n v="11"/>
    <n v="3"/>
    <x v="67"/>
    <n v="50"/>
    <n v="9.0031101653298407E-4"/>
    <n v="2.4553936814535933E-4"/>
    <n v="0.27272727272727271"/>
    <n v="0.90909090909090906"/>
    <n v="16.666666666666668"/>
    <n v="5"/>
    <n v="4"/>
  </r>
  <r>
    <x v="2"/>
    <x v="24"/>
    <x v="0"/>
    <n v="4477"/>
    <n v="32"/>
    <n v="2"/>
    <x v="181"/>
    <n v="48"/>
    <n v="7.1476435112798747E-3"/>
    <n v="4.4672771945499217E-4"/>
    <n v="6.25E-2"/>
    <n v="0.5"/>
    <n v="24"/>
    <n v="3"/>
    <n v="2"/>
  </r>
  <r>
    <x v="0"/>
    <x v="57"/>
    <x v="1"/>
    <n v="9429"/>
    <n v="154"/>
    <n v="20"/>
    <x v="218"/>
    <n v="46"/>
    <n v="1.6332590942835932E-2"/>
    <n v="2.1211157068618093E-3"/>
    <n v="0.12987012987012986"/>
    <n v="0.77272727272727271"/>
    <n v="2.2999999999999998"/>
    <n v="0.38655462184873951"/>
    <n v="-0.61344537815126055"/>
  </r>
  <r>
    <x v="34"/>
    <x v="28"/>
    <x v="1"/>
    <n v="10554"/>
    <n v="68"/>
    <n v="3"/>
    <x v="10"/>
    <n v="44"/>
    <n v="6.4430547659655108E-3"/>
    <n v="2.8425241614553722E-4"/>
    <n v="4.4117647058823532E-2"/>
    <n v="0.73529411764705888"/>
    <n v="14.666666666666666"/>
    <n v="0.88"/>
    <n v="-0.12"/>
  </r>
  <r>
    <x v="2"/>
    <x v="149"/>
    <x v="1"/>
    <n v="10316"/>
    <n v="68"/>
    <n v="6"/>
    <x v="192"/>
    <n v="44"/>
    <n v="6.5917022101589767E-3"/>
    <n v="5.8162078324932144E-4"/>
    <n v="8.8235294117647065E-2"/>
    <n v="0.55882352941176472"/>
    <n v="7.333333333333333"/>
    <n v="1.1578947368421053"/>
    <n v="0.15789473684210525"/>
  </r>
  <r>
    <x v="34"/>
    <x v="37"/>
    <x v="1"/>
    <n v="6789"/>
    <n v="32"/>
    <n v="2"/>
    <x v="181"/>
    <n v="44"/>
    <n v="4.7135071439092652E-3"/>
    <n v="2.9459419649432907E-4"/>
    <n v="6.25E-2"/>
    <n v="0.5"/>
    <n v="22"/>
    <n v="2.75"/>
    <n v="1.75"/>
  </r>
  <r>
    <x v="31"/>
    <x v="120"/>
    <x v="1"/>
    <n v="8944"/>
    <n v="110"/>
    <n v="2"/>
    <x v="219"/>
    <n v="43"/>
    <n v="1.2298747763864044E-2"/>
    <n v="2.2361359570661896E-4"/>
    <n v="1.8181818181818181E-2"/>
    <n v="0.40909090909090912"/>
    <n v="21.5"/>
    <n v="0.9555555555555556"/>
    <n v="-4.4444444444444446E-2"/>
  </r>
  <r>
    <x v="1"/>
    <x v="124"/>
    <x v="1"/>
    <n v="5651"/>
    <n v="60"/>
    <n v="2"/>
    <x v="220"/>
    <n v="41"/>
    <n v="1.0617589807113786E-2"/>
    <n v="3.5391966023712616E-4"/>
    <n v="3.3333333333333333E-2"/>
    <n v="0.53333333333333333"/>
    <n v="20.5"/>
    <n v="1.28125"/>
    <n v="0.28125"/>
  </r>
  <r>
    <x v="35"/>
    <x v="191"/>
    <x v="1"/>
    <n v="7162"/>
    <n v="186"/>
    <n v="3"/>
    <x v="83"/>
    <n v="36"/>
    <n v="2.5970399329796147E-2"/>
    <n v="4.1887740854509913E-4"/>
    <n v="1.6129032258064516E-2"/>
    <n v="0.65591397849462363"/>
    <n v="12"/>
    <n v="0.29508196721311475"/>
    <n v="-0.70491803278688525"/>
  </r>
  <r>
    <x v="12"/>
    <x v="85"/>
    <x v="2"/>
    <n v="9157"/>
    <n v="28"/>
    <n v="3"/>
    <x v="67"/>
    <n v="34"/>
    <n v="3.0577700120126678E-3"/>
    <n v="3.2761821557278587E-4"/>
    <n v="0.10714285714285714"/>
    <n v="0.35714285714285715"/>
    <n v="11.333333333333334"/>
    <n v="3.4"/>
    <n v="2.4"/>
  </r>
  <r>
    <x v="15"/>
    <x v="166"/>
    <x v="1"/>
    <n v="8405"/>
    <n v="36"/>
    <n v="6"/>
    <x v="137"/>
    <n v="32"/>
    <n v="4.2831647828673412E-3"/>
    <n v="7.1386079714455682E-4"/>
    <n v="0.16666666666666666"/>
    <n v="1"/>
    <n v="5.333333333333333"/>
    <n v="0.88888888888888884"/>
    <n v="-0.1111111111111111"/>
  </r>
  <r>
    <x v="10"/>
    <x v="267"/>
    <x v="1"/>
    <n v="6489"/>
    <n v="12"/>
    <n v="2"/>
    <x v="67"/>
    <n v="31"/>
    <n v="1.8492834026814608E-3"/>
    <n v="3.0821390044691018E-4"/>
    <n v="0.16666666666666666"/>
    <n v="0.83333333333333337"/>
    <n v="15.5"/>
    <n v="3.1"/>
    <n v="2.1"/>
  </r>
  <r>
    <x v="24"/>
    <x v="64"/>
    <x v="1"/>
    <n v="9033"/>
    <n v="300"/>
    <n v="2"/>
    <x v="221"/>
    <n v="28"/>
    <n v="3.3211557622052475E-2"/>
    <n v="2.2141038414701651E-4"/>
    <n v="6.6666666666666671E-3"/>
    <n v="0.6166666666666667"/>
    <n v="14"/>
    <n v="0.15135135135135136"/>
    <n v="-0.84864864864864864"/>
  </r>
  <r>
    <x v="5"/>
    <x v="196"/>
    <x v="1"/>
    <n v="2501"/>
    <n v="107"/>
    <n v="1"/>
    <x v="214"/>
    <n v="28"/>
    <n v="4.2782886845261894E-2"/>
    <n v="3.9984006397441024E-4"/>
    <n v="9.3457943925233638E-3"/>
    <n v="0.16822429906542055"/>
    <n v="28"/>
    <n v="1.5555555555555556"/>
    <n v="0.55555555555555558"/>
  </r>
  <r>
    <x v="9"/>
    <x v="133"/>
    <x v="1"/>
    <n v="4263"/>
    <n v="82"/>
    <n v="1"/>
    <x v="163"/>
    <n v="27"/>
    <n v="1.9235280319024162E-2"/>
    <n v="2.345765892563922E-4"/>
    <n v="1.2195121951219513E-2"/>
    <n v="0.90243902439024393"/>
    <n v="27"/>
    <n v="0.36486486486486486"/>
    <n v="-0.63513513513513509"/>
  </r>
  <r>
    <x v="16"/>
    <x v="228"/>
    <x v="1"/>
    <n v="7645"/>
    <n v="124"/>
    <n v="1"/>
    <x v="131"/>
    <n v="27"/>
    <n v="1.6219751471550033E-2"/>
    <n v="1.3080444735120994E-4"/>
    <n v="8.0645161290322578E-3"/>
    <n v="0.5"/>
    <n v="27"/>
    <n v="0.43548387096774194"/>
    <n v="-0.56451612903225812"/>
  </r>
  <r>
    <x v="1"/>
    <x v="220"/>
    <x v="2"/>
    <n v="10313"/>
    <n v="113"/>
    <n v="1"/>
    <x v="194"/>
    <n v="27"/>
    <n v="1.0957044506932996E-2"/>
    <n v="9.6964995636575194E-5"/>
    <n v="8.8495575221238937E-3"/>
    <n v="0.46017699115044247"/>
    <n v="27"/>
    <n v="0.51923076923076927"/>
    <n v="-0.48076923076923078"/>
  </r>
  <r>
    <x v="28"/>
    <x v="268"/>
    <x v="0"/>
    <n v="4585"/>
    <n v="17"/>
    <n v="2"/>
    <x v="67"/>
    <n v="26"/>
    <n v="3.7077426390403488E-3"/>
    <n v="4.362050163576881E-4"/>
    <n v="0.11764705882352941"/>
    <n v="0.58823529411764708"/>
    <n v="13"/>
    <n v="2.6"/>
    <n v="1.6"/>
  </r>
  <r>
    <x v="32"/>
    <x v="30"/>
    <x v="0"/>
    <n v="5242"/>
    <n v="6"/>
    <n v="2"/>
    <x v="67"/>
    <n v="26"/>
    <n v="1.1446012972148034E-3"/>
    <n v="3.8153376573826786E-4"/>
    <n v="0.33333333333333331"/>
    <n v="1.6666666666666667"/>
    <n v="13"/>
    <n v="2.6"/>
    <n v="1.6"/>
  </r>
  <r>
    <x v="10"/>
    <x v="227"/>
    <x v="0"/>
    <n v="7230"/>
    <n v="46"/>
    <n v="2"/>
    <x v="193"/>
    <n v="25"/>
    <n v="6.3623789764868603E-3"/>
    <n v="2.7662517289073305E-4"/>
    <n v="4.3478260869565216E-2"/>
    <n v="0.71739130434782605"/>
    <n v="12.5"/>
    <n v="0.75757575757575757"/>
    <n v="-0.24242424242424243"/>
  </r>
  <r>
    <x v="22"/>
    <x v="27"/>
    <x v="1"/>
    <n v="6954"/>
    <n v="82"/>
    <n v="1"/>
    <x v="183"/>
    <n v="24"/>
    <n v="1.179177451826287E-2"/>
    <n v="1.4380212827149841E-4"/>
    <n v="1.2195121951219513E-2"/>
    <n v="0.45121951219512196"/>
    <n v="24"/>
    <n v="0.64864864864864868"/>
    <n v="-0.35135135135135137"/>
  </r>
  <r>
    <x v="37"/>
    <x v="250"/>
    <x v="1"/>
    <n v="8334"/>
    <n v="323"/>
    <n v="1"/>
    <x v="200"/>
    <n v="24"/>
    <n v="3.8756899448044155E-2"/>
    <n v="1.1999040076793856E-4"/>
    <n v="3.0959752321981426E-3"/>
    <n v="5.8823529411764705E-2"/>
    <n v="24"/>
    <n v="1.263157894736842"/>
    <n v="0.26315789473684209"/>
  </r>
  <r>
    <x v="1"/>
    <x v="93"/>
    <x v="0"/>
    <n v="12345"/>
    <n v="94"/>
    <n v="1"/>
    <x v="79"/>
    <n v="22"/>
    <n v="7.6144187930336166E-3"/>
    <n v="8.1004455245038483E-5"/>
    <n v="1.0638297872340425E-2"/>
    <n v="0.6063829787234043"/>
    <n v="22"/>
    <n v="0.38596491228070173"/>
    <n v="-0.61403508771929827"/>
  </r>
  <r>
    <x v="34"/>
    <x v="160"/>
    <x v="1"/>
    <n v="21778"/>
    <n v="0"/>
    <n v="1"/>
    <x v="67"/>
    <n v="22"/>
    <n v="0"/>
    <n v="4.5917898796951051E-5"/>
    <n v="0"/>
    <n v="0"/>
    <n v="22"/>
    <n v="2.2000000000000002"/>
    <n v="1.2"/>
  </r>
  <r>
    <x v="6"/>
    <x v="213"/>
    <x v="1"/>
    <n v="6256"/>
    <n v="227"/>
    <n v="1"/>
    <x v="127"/>
    <n v="21"/>
    <n v="3.6285166240409207E-2"/>
    <n v="1.5984654731457802E-4"/>
    <n v="4.4052863436123352E-3"/>
    <n v="0.41409691629955947"/>
    <n v="21"/>
    <n v="0.22340425531914893"/>
    <n v="-0.77659574468085102"/>
  </r>
  <r>
    <x v="40"/>
    <x v="178"/>
    <x v="1"/>
    <n v="14469"/>
    <n v="57"/>
    <n v="3"/>
    <x v="205"/>
    <n v="21"/>
    <n v="3.939456769645449E-3"/>
    <n v="2.0733982998133942E-4"/>
    <n v="5.2631578947368418E-2"/>
    <n v="0.47368421052631576"/>
    <n v="7"/>
    <n v="0.77777777777777779"/>
    <n v="-0.22222222222222221"/>
  </r>
  <r>
    <x v="23"/>
    <x v="151"/>
    <x v="1"/>
    <n v="11343"/>
    <n v="48"/>
    <n v="1"/>
    <x v="213"/>
    <n v="21"/>
    <n v="4.2316847394869087E-3"/>
    <n v="8.8160098739310588E-5"/>
    <n v="2.0833333333333332E-2"/>
    <n v="0.27083333333333331"/>
    <n v="21"/>
    <n v="1.6153846153846154"/>
    <n v="0.61538461538461542"/>
  </r>
  <r>
    <x v="18"/>
    <x v="73"/>
    <x v="2"/>
    <n v="9614"/>
    <n v="11"/>
    <n v="1"/>
    <x v="67"/>
    <n v="21"/>
    <n v="1.1441647597254005E-3"/>
    <n v="1.0401497815685458E-4"/>
    <n v="9.0909090909090912E-2"/>
    <n v="0.90909090909090906"/>
    <n v="21"/>
    <n v="2.1"/>
    <n v="1.1000000000000001"/>
  </r>
  <r>
    <x v="16"/>
    <x v="81"/>
    <x v="0"/>
    <n v="10085"/>
    <n v="0"/>
    <n v="0"/>
    <x v="67"/>
    <n v="20"/>
    <n v="0"/>
    <n v="0"/>
    <n v="0"/>
    <n v="0"/>
    <n v="0"/>
    <n v="2"/>
    <n v="1"/>
  </r>
  <r>
    <x v="13"/>
    <x v="163"/>
    <x v="0"/>
    <n v="10037"/>
    <n v="488"/>
    <n v="0"/>
    <x v="222"/>
    <n v="20"/>
    <n v="4.862010560924579E-2"/>
    <n v="0"/>
    <n v="0"/>
    <n v="0.71106557377049184"/>
    <n v="0"/>
    <n v="5.7636887608069162E-2"/>
    <n v="-0.94236311239193082"/>
  </r>
  <r>
    <x v="8"/>
    <x v="60"/>
    <x v="2"/>
    <n v="11084"/>
    <n v="392"/>
    <n v="57"/>
    <x v="223"/>
    <n v="20"/>
    <n v="3.5366293756766511E-2"/>
    <n v="5.1425478166726817E-3"/>
    <n v="0.14540816326530612"/>
    <n v="0.81377551020408168"/>
    <n v="0.35087719298245612"/>
    <n v="6.2695924764890276E-2"/>
    <n v="-0.93730407523510972"/>
  </r>
  <r>
    <x v="1"/>
    <x v="254"/>
    <x v="2"/>
    <n v="12650"/>
    <n v="335"/>
    <n v="0"/>
    <x v="224"/>
    <n v="20"/>
    <n v="2.6482213438735178E-2"/>
    <n v="0"/>
    <n v="0"/>
    <n v="0.79402985074626864"/>
    <n v="0"/>
    <n v="7.5187969924812026E-2"/>
    <n v="-0.92481203007518797"/>
  </r>
  <r>
    <x v="22"/>
    <x v="233"/>
    <x v="2"/>
    <n v="11089"/>
    <n v="256"/>
    <n v="0"/>
    <x v="6"/>
    <n v="20"/>
    <n v="2.3085941022635045E-2"/>
    <n v="0"/>
    <n v="0"/>
    <n v="0.90234375"/>
    <n v="0"/>
    <n v="8.6580086580086577E-2"/>
    <n v="-0.91341991341991347"/>
  </r>
  <r>
    <x v="14"/>
    <x v="148"/>
    <x v="1"/>
    <n v="10992"/>
    <n v="311"/>
    <n v="0"/>
    <x v="225"/>
    <n v="20"/>
    <n v="2.8293304221251821E-2"/>
    <n v="0"/>
    <n v="0"/>
    <n v="0.57556270096463025"/>
    <n v="0"/>
    <n v="0.11173184357541899"/>
    <n v="-0.88826815642458101"/>
  </r>
  <r>
    <x v="18"/>
    <x v="228"/>
    <x v="2"/>
    <n v="11244"/>
    <n v="276"/>
    <n v="42"/>
    <x v="226"/>
    <n v="20"/>
    <n v="2.454642475987193E-2"/>
    <n v="3.735325506937033E-3"/>
    <n v="0.15217391304347827"/>
    <n v="0.6123188405797102"/>
    <n v="0.47619047619047616"/>
    <n v="0.11834319526627218"/>
    <n v="-0.88165680473372776"/>
  </r>
  <r>
    <x v="32"/>
    <x v="74"/>
    <x v="0"/>
    <n v="9617"/>
    <n v="337"/>
    <n v="1"/>
    <x v="44"/>
    <n v="20"/>
    <n v="3.5042112925028596E-2"/>
    <n v="1.0398253093480295E-4"/>
    <n v="2.967359050445104E-3"/>
    <n v="0.49851632047477745"/>
    <n v="20"/>
    <n v="0.11904761904761904"/>
    <n v="-0.88095238095238093"/>
  </r>
  <r>
    <x v="25"/>
    <x v="237"/>
    <x v="2"/>
    <n v="13321"/>
    <n v="250"/>
    <n v="0"/>
    <x v="227"/>
    <n v="20"/>
    <n v="1.8767359807822237E-2"/>
    <n v="0"/>
    <n v="0"/>
    <n v="0.66800000000000004"/>
    <n v="0"/>
    <n v="0.11976047904191617"/>
    <n v="-0.88023952095808389"/>
  </r>
  <r>
    <x v="3"/>
    <x v="37"/>
    <x v="0"/>
    <n v="9732"/>
    <n v="190"/>
    <n v="0"/>
    <x v="114"/>
    <n v="20"/>
    <n v="1.952322235922729E-2"/>
    <n v="0"/>
    <n v="0"/>
    <n v="0.8"/>
    <n v="0"/>
    <n v="0.13157894736842105"/>
    <n v="-0.86842105263157898"/>
  </r>
  <r>
    <x v="3"/>
    <x v="149"/>
    <x v="1"/>
    <n v="7946"/>
    <n v="221"/>
    <n v="0"/>
    <x v="30"/>
    <n v="20"/>
    <n v="2.7812735967782533E-2"/>
    <n v="0"/>
    <n v="0"/>
    <n v="0.67873303167420818"/>
    <n v="0"/>
    <n v="0.13333333333333333"/>
    <n v="-0.8666666666666667"/>
  </r>
  <r>
    <x v="40"/>
    <x v="38"/>
    <x v="0"/>
    <n v="9757"/>
    <n v="202"/>
    <n v="0"/>
    <x v="184"/>
    <n v="20"/>
    <n v="2.070308496464077E-2"/>
    <n v="0"/>
    <n v="0"/>
    <n v="0.68316831683168322"/>
    <n v="0"/>
    <n v="0.14492753623188406"/>
    <n v="-0.85507246376811596"/>
  </r>
  <r>
    <x v="26"/>
    <x v="266"/>
    <x v="1"/>
    <n v="11092"/>
    <n v="222"/>
    <n v="0"/>
    <x v="106"/>
    <n v="20"/>
    <n v="2.001442481067436E-2"/>
    <n v="0"/>
    <n v="0"/>
    <n v="0.53153153153153154"/>
    <n v="0"/>
    <n v="0.16949152542372881"/>
    <n v="-0.83050847457627119"/>
  </r>
  <r>
    <x v="26"/>
    <x v="231"/>
    <x v="1"/>
    <n v="9503"/>
    <n v="197"/>
    <n v="0"/>
    <x v="76"/>
    <n v="20"/>
    <n v="2.0730295696095968E-2"/>
    <n v="0"/>
    <n v="0"/>
    <n v="0.59390862944162437"/>
    <n v="0"/>
    <n v="0.17094017094017094"/>
    <n v="-0.82905982905982911"/>
  </r>
  <r>
    <x v="2"/>
    <x v="10"/>
    <x v="1"/>
    <n v="11152"/>
    <n v="219"/>
    <n v="0"/>
    <x v="85"/>
    <n v="20"/>
    <n v="1.9637733142037303E-2"/>
    <n v="0"/>
    <n v="0"/>
    <n v="0.48401826484018262"/>
    <n v="0"/>
    <n v="0.18867924528301888"/>
    <n v="-0.81132075471698117"/>
  </r>
  <r>
    <x v="24"/>
    <x v="269"/>
    <x v="0"/>
    <n v="5993"/>
    <n v="148"/>
    <n v="0"/>
    <x v="85"/>
    <n v="20"/>
    <n v="2.4695478057734022E-2"/>
    <n v="0"/>
    <n v="0"/>
    <n v="0.71621621621621623"/>
    <n v="0"/>
    <n v="0.18867924528301888"/>
    <n v="-0.81132075471698117"/>
  </r>
  <r>
    <x v="6"/>
    <x v="21"/>
    <x v="0"/>
    <n v="10983"/>
    <n v="229"/>
    <n v="0"/>
    <x v="100"/>
    <n v="20"/>
    <n v="2.085040517162888E-2"/>
    <n v="0"/>
    <n v="0"/>
    <n v="0.45414847161572053"/>
    <n v="0"/>
    <n v="0.19230769230769232"/>
    <n v="-0.80769230769230771"/>
  </r>
  <r>
    <x v="22"/>
    <x v="143"/>
    <x v="0"/>
    <n v="9418"/>
    <n v="163"/>
    <n v="0"/>
    <x v="148"/>
    <n v="20"/>
    <n v="1.7307283924400084E-2"/>
    <n v="0"/>
    <n v="0"/>
    <n v="0.62576687116564422"/>
    <n v="0"/>
    <n v="0.19607843137254902"/>
    <n v="-0.80392156862745101"/>
  </r>
  <r>
    <x v="3"/>
    <x v="270"/>
    <x v="0"/>
    <n v="7414"/>
    <n v="150"/>
    <n v="0"/>
    <x v="210"/>
    <n v="20"/>
    <n v="2.0231993525762073E-2"/>
    <n v="0"/>
    <n v="0"/>
    <n v="0.67333333333333334"/>
    <n v="0"/>
    <n v="0.19801980198019803"/>
    <n v="-0.80198019801980203"/>
  </r>
  <r>
    <x v="19"/>
    <x v="50"/>
    <x v="1"/>
    <n v="13951"/>
    <n v="262"/>
    <n v="0"/>
    <x v="175"/>
    <n v="20"/>
    <n v="1.8780015769478891E-2"/>
    <n v="0"/>
    <n v="0"/>
    <n v="0.37786259541984735"/>
    <n v="0"/>
    <n v="0.20202020202020202"/>
    <n v="-0.79797979797979801"/>
  </r>
  <r>
    <x v="5"/>
    <x v="270"/>
    <x v="1"/>
    <n v="10698"/>
    <n v="133"/>
    <n v="0"/>
    <x v="61"/>
    <n v="20"/>
    <n v="1.2432230323424939E-2"/>
    <n v="0"/>
    <n v="0"/>
    <n v="0.73684210526315785"/>
    <n v="0"/>
    <n v="0.20408163265306123"/>
    <n v="-0.79591836734693877"/>
  </r>
  <r>
    <x v="26"/>
    <x v="106"/>
    <x v="2"/>
    <n v="9446"/>
    <n v="131"/>
    <n v="0"/>
    <x v="129"/>
    <n v="20"/>
    <n v="1.3868304044039804E-2"/>
    <n v="0"/>
    <n v="0"/>
    <n v="0.67938931297709926"/>
    <n v="0"/>
    <n v="0.2247191011235955"/>
    <n v="-0.7752808988764045"/>
  </r>
  <r>
    <x v="32"/>
    <x v="184"/>
    <x v="1"/>
    <n v="12525"/>
    <n v="204"/>
    <n v="0"/>
    <x v="126"/>
    <n v="20"/>
    <n v="1.62874251497006E-2"/>
    <n v="0"/>
    <n v="0"/>
    <n v="0.4264705882352941"/>
    <n v="0"/>
    <n v="0.22988505747126436"/>
    <n v="-0.77011494252873558"/>
  </r>
  <r>
    <x v="25"/>
    <x v="106"/>
    <x v="0"/>
    <n v="9935"/>
    <n v="124"/>
    <n v="0"/>
    <x v="26"/>
    <n v="20"/>
    <n v="1.2481127327629592E-2"/>
    <n v="0"/>
    <n v="0"/>
    <n v="0.67741935483870963"/>
    <n v="0"/>
    <n v="0.23809523809523808"/>
    <n v="-0.76190476190476186"/>
  </r>
  <r>
    <x v="16"/>
    <x v="154"/>
    <x v="0"/>
    <n v="7454"/>
    <n v="191"/>
    <n v="0"/>
    <x v="145"/>
    <n v="20"/>
    <n v="2.5623826133619534E-2"/>
    <n v="0"/>
    <n v="0"/>
    <n v="0.4293193717277487"/>
    <n v="0"/>
    <n v="0.24390243902439024"/>
    <n v="-0.75609756097560976"/>
  </r>
  <r>
    <x v="3"/>
    <x v="271"/>
    <x v="1"/>
    <n v="12574"/>
    <n v="147"/>
    <n v="0"/>
    <x v="22"/>
    <n v="20"/>
    <n v="1.1690790520120885E-2"/>
    <n v="0"/>
    <n v="0"/>
    <n v="0.53061224489795922"/>
    <n v="0"/>
    <n v="0.25641025641025639"/>
    <n v="-0.74358974358974361"/>
  </r>
  <r>
    <x v="3"/>
    <x v="98"/>
    <x v="0"/>
    <n v="10905"/>
    <n v="237"/>
    <n v="0"/>
    <x v="112"/>
    <n v="20"/>
    <n v="2.1733149931224209E-2"/>
    <n v="0"/>
    <n v="0"/>
    <n v="0.32067510548523209"/>
    <n v="0"/>
    <n v="0.26315789473684209"/>
    <n v="-0.73684210526315785"/>
  </r>
  <r>
    <x v="20"/>
    <x v="257"/>
    <x v="1"/>
    <n v="8088"/>
    <n v="198"/>
    <n v="0"/>
    <x v="112"/>
    <n v="20"/>
    <n v="2.4480712166172106E-2"/>
    <n v="0"/>
    <n v="0"/>
    <n v="0.38383838383838381"/>
    <n v="0"/>
    <n v="0.26315789473684209"/>
    <n v="-0.73684210526315785"/>
  </r>
  <r>
    <x v="0"/>
    <x v="77"/>
    <x v="0"/>
    <n v="9118"/>
    <n v="175"/>
    <n v="0"/>
    <x v="146"/>
    <n v="20"/>
    <n v="1.9192805439789427E-2"/>
    <n v="0"/>
    <n v="0"/>
    <n v="0.42857142857142855"/>
    <n v="0"/>
    <n v="0.26666666666666666"/>
    <n v="-0.73333333333333328"/>
  </r>
  <r>
    <x v="16"/>
    <x v="258"/>
    <x v="1"/>
    <n v="10046"/>
    <n v="90"/>
    <n v="0"/>
    <x v="163"/>
    <n v="20"/>
    <n v="8.9587895679872579E-3"/>
    <n v="0"/>
    <n v="0"/>
    <n v="0.82222222222222219"/>
    <n v="0"/>
    <n v="0.27027027027027029"/>
    <n v="-0.72972972972972971"/>
  </r>
  <r>
    <x v="3"/>
    <x v="247"/>
    <x v="1"/>
    <n v="5781"/>
    <n v="110"/>
    <n v="0"/>
    <x v="150"/>
    <n v="20"/>
    <n v="1.9027849852966613E-2"/>
    <n v="0"/>
    <n v="0"/>
    <n v="0.65454545454545454"/>
    <n v="0"/>
    <n v="0.27777777777777779"/>
    <n v="-0.72222222222222221"/>
  </r>
  <r>
    <x v="35"/>
    <x v="244"/>
    <x v="0"/>
    <n v="5881"/>
    <n v="138"/>
    <n v="0"/>
    <x v="2"/>
    <n v="20"/>
    <n v="2.3465397041319502E-2"/>
    <n v="0"/>
    <n v="0"/>
    <n v="0.50724637681159424"/>
    <n v="0"/>
    <n v="0.2857142857142857"/>
    <n v="-0.7142857142857143"/>
  </r>
  <r>
    <x v="9"/>
    <x v="74"/>
    <x v="1"/>
    <n v="12986"/>
    <n v="480"/>
    <n v="0"/>
    <x v="71"/>
    <n v="20"/>
    <n v="3.6962883104882181E-2"/>
    <n v="0"/>
    <n v="0"/>
    <n v="0.14374999999999999"/>
    <n v="0"/>
    <n v="0.28985507246376813"/>
    <n v="-0.71014492753623193"/>
  </r>
  <r>
    <x v="35"/>
    <x v="272"/>
    <x v="0"/>
    <n v="10588"/>
    <n v="116"/>
    <n v="0"/>
    <x v="122"/>
    <n v="20"/>
    <n v="1.095579901775595E-2"/>
    <n v="0"/>
    <n v="0"/>
    <n v="0.55172413793103448"/>
    <n v="0"/>
    <n v="0.3125"/>
    <n v="-0.6875"/>
  </r>
  <r>
    <x v="16"/>
    <x v="273"/>
    <x v="0"/>
    <n v="6556"/>
    <n v="136"/>
    <n v="0"/>
    <x v="140"/>
    <n v="20"/>
    <n v="2.0744356314826115E-2"/>
    <n v="0"/>
    <n v="0"/>
    <n v="0.46323529411764708"/>
    <n v="0"/>
    <n v="0.31746031746031744"/>
    <n v="-0.68253968253968256"/>
  </r>
  <r>
    <x v="21"/>
    <x v="245"/>
    <x v="0"/>
    <n v="14721"/>
    <n v="113"/>
    <n v="0"/>
    <x v="131"/>
    <n v="20"/>
    <n v="7.6761089599891308E-3"/>
    <n v="0"/>
    <n v="0"/>
    <n v="0.54867256637168138"/>
    <n v="0"/>
    <n v="0.32258064516129031"/>
    <n v="-0.67741935483870963"/>
  </r>
  <r>
    <x v="6"/>
    <x v="175"/>
    <x v="1"/>
    <n v="14601"/>
    <n v="213"/>
    <n v="0"/>
    <x v="63"/>
    <n v="20"/>
    <n v="1.4588041914937334E-2"/>
    <n v="0"/>
    <n v="0"/>
    <n v="0.27699530516431925"/>
    <n v="0"/>
    <n v="0.33898305084745761"/>
    <n v="-0.66101694915254239"/>
  </r>
  <r>
    <x v="8"/>
    <x v="274"/>
    <x v="1"/>
    <n v="10179"/>
    <n v="231"/>
    <n v="66"/>
    <x v="160"/>
    <n v="20"/>
    <n v="2.269378131447097E-2"/>
    <n v="6.4839375184202767E-3"/>
    <n v="0.2857142857142857"/>
    <n v="0.23809523809523808"/>
    <n v="0.30303030303030304"/>
    <n v="0.36363636363636365"/>
    <n v="-0.63636363636363635"/>
  </r>
  <r>
    <x v="37"/>
    <x v="275"/>
    <x v="0"/>
    <n v="9616"/>
    <n v="100"/>
    <n v="0"/>
    <x v="190"/>
    <n v="20"/>
    <n v="1.0399334442595673E-2"/>
    <n v="0"/>
    <n v="0"/>
    <n v="0.54"/>
    <n v="0"/>
    <n v="0.37037037037037035"/>
    <n v="-0.62962962962962965"/>
  </r>
  <r>
    <x v="34"/>
    <x v="14"/>
    <x v="0"/>
    <n v="4359"/>
    <n v="118"/>
    <n v="0"/>
    <x v="10"/>
    <n v="20"/>
    <n v="2.7070428997476484E-2"/>
    <n v="0"/>
    <n v="0"/>
    <n v="0.42372881355932202"/>
    <n v="0"/>
    <n v="0.4"/>
    <n v="-0.6"/>
  </r>
  <r>
    <x v="12"/>
    <x v="95"/>
    <x v="1"/>
    <n v="4112"/>
    <n v="96"/>
    <n v="0"/>
    <x v="10"/>
    <n v="20"/>
    <n v="2.3346303501945526E-2"/>
    <n v="0"/>
    <n v="0"/>
    <n v="0.52083333333333337"/>
    <n v="0"/>
    <n v="0.4"/>
    <n v="-0.6"/>
  </r>
  <r>
    <x v="5"/>
    <x v="153"/>
    <x v="2"/>
    <n v="7219"/>
    <n v="140"/>
    <n v="0"/>
    <x v="132"/>
    <n v="20"/>
    <n v="1.9393267765618508E-2"/>
    <n v="0"/>
    <n v="0"/>
    <n v="0.29285714285714287"/>
    <n v="0"/>
    <n v="0.48780487804878048"/>
    <n v="-0.51219512195121952"/>
  </r>
  <r>
    <x v="0"/>
    <x v="162"/>
    <x v="1"/>
    <n v="7480"/>
    <n v="104"/>
    <n v="0"/>
    <x v="132"/>
    <n v="20"/>
    <n v="1.3903743315508022E-2"/>
    <n v="0"/>
    <n v="0"/>
    <n v="0.39423076923076922"/>
    <n v="0"/>
    <n v="0.48780487804878048"/>
    <n v="-0.51219512195121952"/>
  </r>
  <r>
    <x v="30"/>
    <x v="138"/>
    <x v="1"/>
    <n v="5215"/>
    <n v="131"/>
    <n v="12"/>
    <x v="162"/>
    <n v="20"/>
    <n v="2.5119846596356663E-2"/>
    <n v="2.3010546500479385E-3"/>
    <n v="9.1603053435114504E-2"/>
    <n v="0.26717557251908397"/>
    <n v="1.6666666666666667"/>
    <n v="0.5714285714285714"/>
    <n v="-0.42857142857142855"/>
  </r>
  <r>
    <x v="33"/>
    <x v="132"/>
    <x v="0"/>
    <n v="6337"/>
    <n v="139"/>
    <n v="0"/>
    <x v="193"/>
    <n v="20"/>
    <n v="2.1934669401925202E-2"/>
    <n v="0"/>
    <n v="0"/>
    <n v="0.23741007194244604"/>
    <n v="0"/>
    <n v="0.60606060606060608"/>
    <n v="-0.39393939393939392"/>
  </r>
  <r>
    <x v="5"/>
    <x v="56"/>
    <x v="1"/>
    <n v="6911"/>
    <n v="44"/>
    <n v="0"/>
    <x v="220"/>
    <n v="20"/>
    <n v="6.3666618434379974E-3"/>
    <n v="0"/>
    <n v="0"/>
    <n v="0.72727272727272729"/>
    <n v="0"/>
    <n v="0.625"/>
    <n v="-0.375"/>
  </r>
  <r>
    <x v="29"/>
    <x v="157"/>
    <x v="0"/>
    <n v="13115"/>
    <n v="63"/>
    <n v="0"/>
    <x v="197"/>
    <n v="20"/>
    <n v="4.8036599313762869E-3"/>
    <n v="0"/>
    <n v="0"/>
    <n v="0.41269841269841268"/>
    <n v="0"/>
    <n v="0.76923076923076927"/>
    <n v="-0.23076923076923078"/>
  </r>
  <r>
    <x v="34"/>
    <x v="156"/>
    <x v="0"/>
    <n v="10696"/>
    <n v="59"/>
    <n v="0"/>
    <x v="180"/>
    <n v="20"/>
    <n v="5.5160807778608829E-3"/>
    <n v="0"/>
    <n v="0"/>
    <n v="0.3559322033898305"/>
    <n v="0"/>
    <n v="0.95238095238095233"/>
    <n v="-4.7619047619047616E-2"/>
  </r>
  <r>
    <x v="9"/>
    <x v="74"/>
    <x v="1"/>
    <n v="10923"/>
    <n v="31"/>
    <n v="0"/>
    <x v="208"/>
    <n v="20"/>
    <n v="2.8380481552686991E-3"/>
    <n v="0"/>
    <n v="0"/>
    <n v="0.64516129032258063"/>
    <n v="0"/>
    <n v="1"/>
    <n v="0"/>
  </r>
  <r>
    <x v="2"/>
    <x v="167"/>
    <x v="1"/>
    <n v="4461"/>
    <n v="47"/>
    <n v="0"/>
    <x v="170"/>
    <n v="20"/>
    <n v="1.053575431517597E-2"/>
    <n v="0"/>
    <n v="0"/>
    <n v="0.36170212765957449"/>
    <n v="0"/>
    <n v="1.1764705882352942"/>
    <n v="0.17647058823529413"/>
  </r>
  <r>
    <x v="21"/>
    <x v="270"/>
    <x v="1"/>
    <n v="12797"/>
    <n v="74"/>
    <n v="0"/>
    <x v="196"/>
    <n v="20"/>
    <n v="5.7826052981167463E-3"/>
    <n v="0"/>
    <n v="0"/>
    <n v="0.1891891891891892"/>
    <n v="0"/>
    <n v="1.4285714285714286"/>
    <n v="0.42857142857142855"/>
  </r>
  <r>
    <x v="14"/>
    <x v="49"/>
    <x v="1"/>
    <n v="5834"/>
    <n v="23"/>
    <n v="0"/>
    <x v="216"/>
    <n v="20"/>
    <n v="3.9424065821049023E-3"/>
    <n v="0"/>
    <n v="0"/>
    <n v="0.52173913043478259"/>
    <n v="0"/>
    <n v="1.6666666666666667"/>
    <n v="0.66666666666666663"/>
  </r>
  <r>
    <x v="3"/>
    <x v="7"/>
    <x v="1"/>
    <n v="10001"/>
    <n v="260"/>
    <n v="1"/>
    <x v="211"/>
    <n v="20"/>
    <n v="2.5997400259974001E-2"/>
    <n v="9.9990000999900015E-5"/>
    <n v="3.8461538461538464E-3"/>
    <n v="4.230769230769231E-2"/>
    <n v="20"/>
    <n v="1.8181818181818181"/>
    <n v="0.81818181818181823"/>
  </r>
  <r>
    <x v="31"/>
    <x v="59"/>
    <x v="1"/>
    <n v="6006"/>
    <n v="9"/>
    <n v="1"/>
    <x v="67"/>
    <n v="20"/>
    <n v="1.4985014985014985E-3"/>
    <n v="1.665001665001665E-4"/>
    <n v="0.1111111111111111"/>
    <n v="1.1111111111111112"/>
    <n v="20"/>
    <n v="2"/>
    <n v="1"/>
  </r>
  <r>
    <x v="2"/>
    <x v="255"/>
    <x v="1"/>
    <n v="14255"/>
    <n v="0"/>
    <n v="1"/>
    <x v="67"/>
    <n v="20"/>
    <n v="0"/>
    <n v="7.01508242721852E-5"/>
    <n v="0"/>
    <n v="0"/>
    <n v="20"/>
    <n v="2"/>
    <n v="1"/>
  </r>
  <r>
    <x v="17"/>
    <x v="234"/>
    <x v="1"/>
    <n v="12315"/>
    <n v="0"/>
    <n v="1"/>
    <x v="67"/>
    <n v="20"/>
    <n v="0"/>
    <n v="8.1201786439301658E-5"/>
    <n v="0"/>
    <n v="0"/>
    <n v="20"/>
    <n v="2"/>
    <n v="1"/>
  </r>
  <r>
    <x v="25"/>
    <x v="198"/>
    <x v="1"/>
    <n v="6540"/>
    <n v="20"/>
    <n v="0"/>
    <x v="67"/>
    <n v="20"/>
    <n v="3.0581039755351682E-3"/>
    <n v="0"/>
    <n v="0"/>
    <n v="0.5"/>
    <n v="0"/>
    <n v="2"/>
    <n v="1"/>
  </r>
  <r>
    <x v="7"/>
    <x v="130"/>
    <x v="1"/>
    <n v="11414"/>
    <n v="19"/>
    <n v="0"/>
    <x v="67"/>
    <n v="20"/>
    <n v="1.6646223935517786E-3"/>
    <n v="0"/>
    <n v="0"/>
    <n v="0.52631578947368418"/>
    <n v="0"/>
    <n v="2"/>
    <n v="1"/>
  </r>
  <r>
    <x v="8"/>
    <x v="261"/>
    <x v="0"/>
    <n v="13738"/>
    <n v="0"/>
    <n v="0"/>
    <x v="67"/>
    <n v="20"/>
    <n v="0"/>
    <n v="0"/>
    <n v="0"/>
    <n v="0"/>
    <n v="0"/>
    <n v="2"/>
    <n v="1"/>
  </r>
  <r>
    <x v="2"/>
    <x v="259"/>
    <x v="0"/>
    <n v="12540"/>
    <n v="0"/>
    <n v="0"/>
    <x v="67"/>
    <n v="20"/>
    <n v="0"/>
    <n v="0"/>
    <n v="0"/>
    <n v="0"/>
    <n v="0"/>
    <n v="2"/>
    <n v="1"/>
  </r>
  <r>
    <x v="31"/>
    <x v="135"/>
    <x v="1"/>
    <n v="11901"/>
    <n v="0"/>
    <n v="0"/>
    <x v="67"/>
    <n v="20"/>
    <n v="0"/>
    <n v="0"/>
    <n v="0"/>
    <n v="0"/>
    <n v="0"/>
    <n v="2"/>
    <n v="1"/>
  </r>
  <r>
    <x v="20"/>
    <x v="158"/>
    <x v="1"/>
    <n v="11780"/>
    <n v="0"/>
    <n v="0"/>
    <x v="67"/>
    <n v="20"/>
    <n v="0"/>
    <n v="0"/>
    <n v="0"/>
    <n v="0"/>
    <n v="0"/>
    <n v="2"/>
    <n v="1"/>
  </r>
  <r>
    <x v="21"/>
    <x v="234"/>
    <x v="0"/>
    <n v="11608"/>
    <n v="0"/>
    <n v="0"/>
    <x v="67"/>
    <n v="20"/>
    <n v="0"/>
    <n v="0"/>
    <n v="0"/>
    <n v="0"/>
    <n v="0"/>
    <n v="2"/>
    <n v="1"/>
  </r>
  <r>
    <x v="38"/>
    <x v="178"/>
    <x v="2"/>
    <n v="11603"/>
    <n v="0"/>
    <n v="0"/>
    <x v="67"/>
    <n v="20"/>
    <n v="0"/>
    <n v="0"/>
    <n v="0"/>
    <n v="0"/>
    <n v="0"/>
    <n v="2"/>
    <n v="1"/>
  </r>
  <r>
    <x v="13"/>
    <x v="276"/>
    <x v="0"/>
    <n v="10625"/>
    <n v="0"/>
    <n v="0"/>
    <x v="67"/>
    <n v="20"/>
    <n v="0"/>
    <n v="0"/>
    <n v="0"/>
    <n v="0"/>
    <n v="0"/>
    <n v="2"/>
    <n v="1"/>
  </r>
  <r>
    <x v="18"/>
    <x v="169"/>
    <x v="1"/>
    <n v="10423"/>
    <n v="0"/>
    <n v="0"/>
    <x v="67"/>
    <n v="20"/>
    <n v="0"/>
    <n v="0"/>
    <n v="0"/>
    <n v="0"/>
    <n v="0"/>
    <n v="2"/>
    <n v="1"/>
  </r>
  <r>
    <x v="1"/>
    <x v="117"/>
    <x v="1"/>
    <n v="9455"/>
    <n v="0"/>
    <n v="0"/>
    <x v="67"/>
    <n v="20"/>
    <n v="0"/>
    <n v="0"/>
    <n v="0"/>
    <n v="0"/>
    <n v="0"/>
    <n v="2"/>
    <n v="1"/>
  </r>
  <r>
    <x v="34"/>
    <x v="240"/>
    <x v="2"/>
    <n v="9181"/>
    <n v="0"/>
    <n v="0"/>
    <x v="67"/>
    <n v="20"/>
    <n v="0"/>
    <n v="0"/>
    <n v="0"/>
    <n v="0"/>
    <n v="0"/>
    <n v="2"/>
    <n v="1"/>
  </r>
  <r>
    <x v="35"/>
    <x v="243"/>
    <x v="1"/>
    <n v="9174"/>
    <n v="0"/>
    <n v="0"/>
    <x v="67"/>
    <n v="20"/>
    <n v="0"/>
    <n v="0"/>
    <n v="0"/>
    <n v="0"/>
    <n v="0"/>
    <n v="2"/>
    <n v="1"/>
  </r>
  <r>
    <x v="37"/>
    <x v="208"/>
    <x v="0"/>
    <n v="9093"/>
    <n v="0"/>
    <n v="0"/>
    <x v="67"/>
    <n v="20"/>
    <n v="0"/>
    <n v="0"/>
    <n v="0"/>
    <n v="0"/>
    <n v="0"/>
    <n v="2"/>
    <n v="1"/>
  </r>
  <r>
    <x v="0"/>
    <x v="21"/>
    <x v="1"/>
    <n v="8746"/>
    <n v="0"/>
    <n v="0"/>
    <x v="67"/>
    <n v="20"/>
    <n v="0"/>
    <n v="0"/>
    <n v="0"/>
    <n v="0"/>
    <n v="0"/>
    <n v="2"/>
    <n v="1"/>
  </r>
  <r>
    <x v="6"/>
    <x v="91"/>
    <x v="0"/>
    <n v="8251"/>
    <n v="0"/>
    <n v="0"/>
    <x v="67"/>
    <n v="20"/>
    <n v="0"/>
    <n v="0"/>
    <n v="0"/>
    <n v="0"/>
    <n v="0"/>
    <n v="2"/>
    <n v="1"/>
  </r>
  <r>
    <x v="29"/>
    <x v="136"/>
    <x v="1"/>
    <n v="7326"/>
    <n v="0"/>
    <n v="0"/>
    <x v="67"/>
    <n v="20"/>
    <n v="0"/>
    <n v="0"/>
    <n v="0"/>
    <n v="0"/>
    <n v="0"/>
    <n v="2"/>
    <n v="1"/>
  </r>
  <r>
    <x v="12"/>
    <x v="200"/>
    <x v="1"/>
    <n v="7241"/>
    <n v="0"/>
    <n v="0"/>
    <x v="67"/>
    <n v="20"/>
    <n v="0"/>
    <n v="0"/>
    <n v="0"/>
    <n v="0"/>
    <n v="0"/>
    <n v="2"/>
    <n v="1"/>
  </r>
  <r>
    <x v="15"/>
    <x v="16"/>
    <x v="0"/>
    <n v="7025"/>
    <n v="0"/>
    <n v="0"/>
    <x v="67"/>
    <n v="20"/>
    <n v="0"/>
    <n v="0"/>
    <n v="0"/>
    <n v="0"/>
    <n v="0"/>
    <n v="2"/>
    <n v="1"/>
  </r>
  <r>
    <x v="13"/>
    <x v="65"/>
    <x v="0"/>
    <n v="6783"/>
    <n v="0"/>
    <n v="0"/>
    <x v="67"/>
    <n v="20"/>
    <n v="0"/>
    <n v="0"/>
    <n v="0"/>
    <n v="0"/>
    <n v="0"/>
    <n v="2"/>
    <n v="1"/>
  </r>
  <r>
    <x v="3"/>
    <x v="52"/>
    <x v="1"/>
    <n v="6450"/>
    <n v="0"/>
    <n v="0"/>
    <x v="67"/>
    <n v="20"/>
    <n v="0"/>
    <n v="0"/>
    <n v="0"/>
    <n v="0"/>
    <n v="0"/>
    <n v="2"/>
    <n v="1"/>
  </r>
  <r>
    <x v="1"/>
    <x v="277"/>
    <x v="2"/>
    <n v="5545"/>
    <n v="0"/>
    <n v="0"/>
    <x v="67"/>
    <n v="20"/>
    <n v="0"/>
    <n v="0"/>
    <n v="0"/>
    <n v="0"/>
    <n v="0"/>
    <n v="2"/>
    <n v="1"/>
  </r>
  <r>
    <x v="37"/>
    <x v="97"/>
    <x v="0"/>
    <n v="3285"/>
    <n v="0"/>
    <n v="0"/>
    <x v="67"/>
    <n v="20"/>
    <n v="0"/>
    <n v="0"/>
    <n v="0"/>
    <n v="0"/>
    <n v="0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45A67-C574-4721-81E7-9090C59EE03B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14:K18" firstHeaderRow="0" firstDataRow="1" firstDataCol="1"/>
  <pivotFields count="15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numFmtId="1" showAll="0"/>
    <pivotField numFmtId="1" showAll="0"/>
    <pivotField dataField="1" numFmtId="1" showAll="0"/>
    <pivotField dataField="1" numFmtId="44" showAll="0"/>
    <pivotField numFmtId="44" showAll="0"/>
    <pivotField numFmtId="10" showAll="0"/>
    <pivotField numFmtId="10" showAll="0"/>
    <pivotField numFmtId="10" showAll="0"/>
    <pivotField numFmtId="2" showAll="0"/>
    <pivotField numFmtId="2" showAll="0"/>
    <pivotField numFmtId="2" showAll="0"/>
    <pivotField numFmtId="1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end_usd" fld="6" baseField="0" baseItem="0"/>
    <dataField name="Sum of conversi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E5F62-3228-424A-B95A-578DF00AC312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5:B294" firstHeaderRow="1" firstDataRow="1" firstDataCol="1"/>
  <pivotFields count="15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279">
        <item x="122"/>
        <item x="73"/>
        <item x="112"/>
        <item x="162"/>
        <item x="49"/>
        <item x="260"/>
        <item x="90"/>
        <item x="206"/>
        <item x="12"/>
        <item x="128"/>
        <item x="108"/>
        <item x="266"/>
        <item x="242"/>
        <item x="264"/>
        <item x="189"/>
        <item x="269"/>
        <item x="44"/>
        <item x="194"/>
        <item x="163"/>
        <item x="34"/>
        <item x="272"/>
        <item x="7"/>
        <item x="197"/>
        <item x="47"/>
        <item x="170"/>
        <item x="29"/>
        <item x="188"/>
        <item x="257"/>
        <item x="22"/>
        <item x="105"/>
        <item x="209"/>
        <item x="92"/>
        <item x="140"/>
        <item x="19"/>
        <item x="200"/>
        <item x="190"/>
        <item x="184"/>
        <item x="106"/>
        <item x="111"/>
        <item x="101"/>
        <item x="166"/>
        <item x="130"/>
        <item x="155"/>
        <item x="35"/>
        <item x="60"/>
        <item x="10"/>
        <item x="158"/>
        <item x="129"/>
        <item x="20"/>
        <item x="4"/>
        <item x="56"/>
        <item x="171"/>
        <item x="153"/>
        <item x="201"/>
        <item x="193"/>
        <item x="146"/>
        <item x="252"/>
        <item x="191"/>
        <item x="249"/>
        <item x="123"/>
        <item x="236"/>
        <item x="232"/>
        <item x="224"/>
        <item x="196"/>
        <item x="168"/>
        <item x="259"/>
        <item x="143"/>
        <item x="25"/>
        <item x="83"/>
        <item x="134"/>
        <item x="150"/>
        <item x="157"/>
        <item x="227"/>
        <item x="213"/>
        <item x="176"/>
        <item x="237"/>
        <item x="219"/>
        <item x="113"/>
        <item x="185"/>
        <item x="187"/>
        <item x="48"/>
        <item x="33"/>
        <item x="26"/>
        <item x="198"/>
        <item x="2"/>
        <item x="107"/>
        <item x="238"/>
        <item x="210"/>
        <item x="211"/>
        <item x="17"/>
        <item x="165"/>
        <item x="244"/>
        <item x="148"/>
        <item x="156"/>
        <item x="221"/>
        <item x="141"/>
        <item x="114"/>
        <item x="202"/>
        <item x="125"/>
        <item x="177"/>
        <item x="265"/>
        <item x="96"/>
        <item x="276"/>
        <item x="175"/>
        <item x="86"/>
        <item x="89"/>
        <item x="54"/>
        <item x="199"/>
        <item x="186"/>
        <item x="43"/>
        <item x="174"/>
        <item x="275"/>
        <item x="254"/>
        <item x="99"/>
        <item x="136"/>
        <item x="93"/>
        <item x="245"/>
        <item x="24"/>
        <item x="109"/>
        <item x="192"/>
        <item x="274"/>
        <item x="179"/>
        <item x="277"/>
        <item x="42"/>
        <item x="241"/>
        <item x="27"/>
        <item x="104"/>
        <item x="82"/>
        <item x="30"/>
        <item x="39"/>
        <item x="267"/>
        <item x="121"/>
        <item x="65"/>
        <item x="70"/>
        <item x="205"/>
        <item x="126"/>
        <item x="226"/>
        <item x="222"/>
        <item x="217"/>
        <item x="91"/>
        <item x="229"/>
        <item x="64"/>
        <item x="119"/>
        <item x="195"/>
        <item x="144"/>
        <item x="66"/>
        <item x="216"/>
        <item x="247"/>
        <item x="147"/>
        <item x="230"/>
        <item x="234"/>
        <item x="124"/>
        <item x="50"/>
        <item x="81"/>
        <item x="85"/>
        <item x="164"/>
        <item x="151"/>
        <item x="36"/>
        <item x="37"/>
        <item x="103"/>
        <item x="178"/>
        <item x="139"/>
        <item x="261"/>
        <item x="6"/>
        <item x="215"/>
        <item x="88"/>
        <item x="180"/>
        <item x="72"/>
        <item x="263"/>
        <item x="77"/>
        <item x="67"/>
        <item x="137"/>
        <item x="18"/>
        <item x="28"/>
        <item x="74"/>
        <item x="57"/>
        <item x="75"/>
        <item x="182"/>
        <item x="115"/>
        <item x="95"/>
        <item x="248"/>
        <item x="117"/>
        <item x="135"/>
        <item x="102"/>
        <item x="76"/>
        <item x="273"/>
        <item x="225"/>
        <item x="228"/>
        <item x="203"/>
        <item x="46"/>
        <item x="51"/>
        <item x="9"/>
        <item x="69"/>
        <item x="220"/>
        <item x="63"/>
        <item x="52"/>
        <item x="256"/>
        <item x="127"/>
        <item x="53"/>
        <item x="62"/>
        <item x="133"/>
        <item x="231"/>
        <item x="15"/>
        <item x="41"/>
        <item x="214"/>
        <item x="172"/>
        <item x="61"/>
        <item x="169"/>
        <item x="233"/>
        <item x="32"/>
        <item x="167"/>
        <item x="208"/>
        <item x="253"/>
        <item x="138"/>
        <item x="84"/>
        <item x="68"/>
        <item x="94"/>
        <item x="255"/>
        <item x="145"/>
        <item x="161"/>
        <item x="271"/>
        <item x="159"/>
        <item x="80"/>
        <item x="0"/>
        <item x="100"/>
        <item x="204"/>
        <item x="1"/>
        <item x="270"/>
        <item x="13"/>
        <item x="71"/>
        <item x="152"/>
        <item x="11"/>
        <item x="59"/>
        <item x="116"/>
        <item x="120"/>
        <item x="235"/>
        <item x="78"/>
        <item x="142"/>
        <item x="207"/>
        <item x="183"/>
        <item x="97"/>
        <item x="21"/>
        <item x="181"/>
        <item x="250"/>
        <item x="23"/>
        <item x="98"/>
        <item x="3"/>
        <item x="40"/>
        <item x="110"/>
        <item x="160"/>
        <item x="79"/>
        <item x="173"/>
        <item x="5"/>
        <item x="258"/>
        <item x="262"/>
        <item x="118"/>
        <item x="149"/>
        <item x="223"/>
        <item x="246"/>
        <item x="31"/>
        <item x="243"/>
        <item x="55"/>
        <item x="240"/>
        <item x="218"/>
        <item x="58"/>
        <item x="132"/>
        <item x="16"/>
        <item x="154"/>
        <item x="8"/>
        <item x="251"/>
        <item x="131"/>
        <item x="87"/>
        <item x="14"/>
        <item x="45"/>
        <item x="268"/>
        <item x="239"/>
        <item x="212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2"/>
        <item x="1"/>
        <item t="default"/>
      </items>
    </pivotField>
    <pivotField numFmtId="1" showAll="0"/>
    <pivotField numFmtId="1" showAll="0"/>
    <pivotField numFmtId="1" showAll="0"/>
    <pivotField dataField="1" numFmtId="44" showAll="0"/>
    <pivotField numFmtId="44" showAll="0"/>
    <pivotField numFmtId="10" showAll="0"/>
    <pivotField numFmtId="10" showAll="0"/>
    <pivotField numFmtId="10" showAll="0"/>
    <pivotField numFmtId="2" showAll="0"/>
    <pivotField numFmtId="2" showAll="0"/>
    <pivotField numFmtId="2" showAll="0"/>
    <pivotField numFmtId="10" showAll="0"/>
  </pivotFields>
  <rowFields count="1">
    <field x="1"/>
  </rowFields>
  <rowItems count="279">
    <i>
      <x v="125"/>
    </i>
    <i>
      <x v="179"/>
    </i>
    <i>
      <x v="33"/>
    </i>
    <i>
      <x v="192"/>
    </i>
    <i>
      <x v="117"/>
    </i>
    <i>
      <x v="170"/>
    </i>
    <i>
      <x v="80"/>
    </i>
    <i>
      <x v="16"/>
    </i>
    <i>
      <x v="89"/>
    </i>
    <i>
      <x v="209"/>
    </i>
    <i>
      <x v="174"/>
    </i>
    <i>
      <x v="259"/>
    </i>
    <i>
      <x v="141"/>
    </i>
    <i>
      <x v="215"/>
    </i>
    <i>
      <x v="109"/>
    </i>
    <i>
      <x v="43"/>
    </i>
    <i>
      <x v="218"/>
    </i>
    <i>
      <x v="200"/>
    </i>
    <i>
      <x v="194"/>
    </i>
    <i>
      <x v="241"/>
    </i>
    <i>
      <x v="64"/>
    </i>
    <i>
      <x v="190"/>
    </i>
    <i>
      <x v="230"/>
    </i>
    <i>
      <x v="114"/>
    </i>
    <i>
      <x v="71"/>
    </i>
    <i>
      <x v="18"/>
    </i>
    <i>
      <x v="252"/>
    </i>
    <i>
      <x v="45"/>
    </i>
    <i>
      <x v="3"/>
    </i>
    <i>
      <x v="50"/>
    </i>
    <i>
      <x v="273"/>
    </i>
    <i>
      <x v="46"/>
    </i>
    <i>
      <x v="148"/>
    </i>
    <i>
      <x v="106"/>
    </i>
    <i>
      <x v="88"/>
    </i>
    <i>
      <x v="8"/>
    </i>
    <i>
      <x v="199"/>
    </i>
    <i>
      <x v="228"/>
    </i>
    <i>
      <x v="226"/>
    </i>
    <i>
      <x v="21"/>
    </i>
    <i>
      <x v="240"/>
    </i>
    <i>
      <x v="133"/>
    </i>
    <i>
      <x v="173"/>
    </i>
    <i>
      <x v="69"/>
    </i>
    <i>
      <x v="255"/>
    </i>
    <i>
      <x v="245"/>
    </i>
    <i>
      <x v="154"/>
    </i>
    <i>
      <x v="163"/>
    </i>
    <i>
      <x/>
    </i>
    <i>
      <x v="231"/>
    </i>
    <i>
      <x v="25"/>
    </i>
    <i>
      <x v="232"/>
    </i>
    <i>
      <x v="37"/>
    </i>
    <i>
      <x v="41"/>
    </i>
    <i>
      <x v="166"/>
    </i>
    <i>
      <x v="10"/>
    </i>
    <i>
      <x v="99"/>
    </i>
    <i>
      <x v="177"/>
    </i>
    <i>
      <x v="118"/>
    </i>
    <i>
      <x v="1"/>
    </i>
    <i>
      <x v="187"/>
    </i>
    <i>
      <x v="139"/>
    </i>
    <i>
      <x v="92"/>
    </i>
    <i>
      <x v="143"/>
    </i>
    <i>
      <x v="202"/>
    </i>
    <i>
      <x v="12"/>
    </i>
    <i>
      <x v="36"/>
    </i>
    <i>
      <x v="256"/>
    </i>
    <i>
      <x v="44"/>
    </i>
    <i>
      <x v="195"/>
    </i>
    <i>
      <x v="68"/>
    </i>
    <i>
      <x v="224"/>
    </i>
    <i>
      <x v="31"/>
    </i>
    <i>
      <x v="66"/>
    </i>
    <i>
      <x v="277"/>
    </i>
    <i>
      <x v="126"/>
    </i>
    <i>
      <x v="272"/>
    </i>
    <i>
      <x v="160"/>
    </i>
    <i>
      <x v="189"/>
    </i>
    <i>
      <x v="107"/>
    </i>
    <i>
      <x v="145"/>
    </i>
    <i>
      <x v="75"/>
    </i>
    <i>
      <x v="78"/>
    </i>
    <i>
      <x v="77"/>
    </i>
    <i>
      <x v="151"/>
    </i>
    <i>
      <x v="196"/>
    </i>
    <i>
      <x v="52"/>
    </i>
    <i>
      <x v="51"/>
    </i>
    <i>
      <x v="234"/>
    </i>
    <i>
      <x v="264"/>
    </i>
    <i>
      <x v="67"/>
    </i>
    <i>
      <x v="158"/>
    </i>
    <i>
      <x v="188"/>
    </i>
    <i>
      <x v="176"/>
    </i>
    <i>
      <x v="115"/>
    </i>
    <i>
      <x v="216"/>
    </i>
    <i>
      <x v="49"/>
    </i>
    <i>
      <x v="112"/>
    </i>
    <i>
      <x v="131"/>
    </i>
    <i>
      <x v="268"/>
    </i>
    <i>
      <x v="101"/>
    </i>
    <i>
      <x v="83"/>
    </i>
    <i>
      <x v="182"/>
    </i>
    <i>
      <x v="135"/>
    </i>
    <i>
      <x v="6"/>
    </i>
    <i>
      <x v="184"/>
    </i>
    <i>
      <x v="208"/>
    </i>
    <i>
      <x v="206"/>
    </i>
    <i>
      <x v="59"/>
    </i>
    <i>
      <x v="96"/>
    </i>
    <i>
      <x v="48"/>
    </i>
    <i>
      <x v="161"/>
    </i>
    <i>
      <x v="127"/>
    </i>
    <i>
      <x v="53"/>
    </i>
    <i>
      <x v="167"/>
    </i>
    <i>
      <x v="198"/>
    </i>
    <i>
      <x v="229"/>
    </i>
    <i>
      <x v="57"/>
    </i>
    <i>
      <x v="172"/>
    </i>
    <i>
      <x v="129"/>
    </i>
    <i>
      <x v="105"/>
    </i>
    <i>
      <x v="214"/>
    </i>
    <i>
      <x v="221"/>
    </i>
    <i>
      <x v="27"/>
    </i>
    <i>
      <x v="73"/>
    </i>
    <i>
      <x v="142"/>
    </i>
    <i>
      <x v="204"/>
    </i>
    <i>
      <x v="34"/>
    </i>
    <i>
      <x v="267"/>
    </i>
    <i>
      <x v="261"/>
    </i>
    <i>
      <x v="152"/>
    </i>
    <i>
      <x v="165"/>
    </i>
    <i>
      <x v="84"/>
    </i>
    <i>
      <x v="23"/>
    </i>
    <i>
      <x v="146"/>
    </i>
    <i>
      <x v="124"/>
    </i>
    <i>
      <x v="19"/>
    </i>
    <i>
      <x v="123"/>
    </i>
    <i>
      <x v="32"/>
    </i>
    <i>
      <x v="4"/>
    </i>
    <i>
      <x v="191"/>
    </i>
    <i>
      <x v="9"/>
    </i>
    <i>
      <x v="175"/>
    </i>
    <i>
      <x v="128"/>
    </i>
    <i>
      <x v="30"/>
    </i>
    <i>
      <x v="86"/>
    </i>
    <i>
      <x v="153"/>
    </i>
    <i>
      <x v="233"/>
    </i>
    <i>
      <x v="227"/>
    </i>
    <i>
      <x v="87"/>
    </i>
    <i>
      <x v="7"/>
    </i>
    <i>
      <x v="85"/>
    </i>
    <i>
      <x v="236"/>
    </i>
    <i>
      <x v="244"/>
    </i>
    <i>
      <x v="213"/>
    </i>
    <i>
      <x v="248"/>
    </i>
    <i>
      <x v="70"/>
    </i>
    <i>
      <x v="266"/>
    </i>
    <i>
      <x v="98"/>
    </i>
    <i>
      <x v="183"/>
    </i>
    <i>
      <x v="212"/>
    </i>
    <i>
      <x v="217"/>
    </i>
    <i>
      <x v="169"/>
    </i>
    <i>
      <x v="40"/>
    </i>
    <i>
      <x v="113"/>
    </i>
    <i>
      <x v="193"/>
    </i>
    <i>
      <x v="247"/>
    </i>
    <i>
      <x v="186"/>
    </i>
    <i>
      <x v="26"/>
    </i>
    <i>
      <x v="72"/>
    </i>
    <i>
      <x v="262"/>
    </i>
    <i>
      <x v="76"/>
    </i>
    <i>
      <x v="243"/>
    </i>
    <i>
      <x v="201"/>
    </i>
    <i>
      <x v="265"/>
    </i>
    <i>
      <x v="95"/>
    </i>
    <i>
      <x v="157"/>
    </i>
    <i>
      <x v="205"/>
    </i>
    <i>
      <x v="35"/>
    </i>
    <i>
      <x v="13"/>
    </i>
    <i>
      <x v="140"/>
    </i>
    <i>
      <x v="47"/>
    </i>
    <i>
      <x v="39"/>
    </i>
    <i>
      <x v="203"/>
    </i>
    <i>
      <x v="211"/>
    </i>
    <i>
      <x v="110"/>
    </i>
    <i>
      <x v="164"/>
    </i>
    <i>
      <x v="144"/>
    </i>
    <i>
      <x v="222"/>
    </i>
    <i>
      <x v="81"/>
    </i>
    <i>
      <x v="270"/>
    </i>
    <i>
      <x v="223"/>
    </i>
    <i>
      <x v="178"/>
    </i>
    <i>
      <x v="17"/>
    </i>
    <i>
      <x v="62"/>
    </i>
    <i>
      <x v="246"/>
    </i>
    <i>
      <x v="276"/>
    </i>
    <i>
      <x v="22"/>
    </i>
    <i>
      <x v="104"/>
    </i>
    <i>
      <x v="251"/>
    </i>
    <i>
      <x v="237"/>
    </i>
    <i>
      <x v="138"/>
    </i>
    <i>
      <x v="103"/>
    </i>
    <i>
      <x v="257"/>
    </i>
    <i>
      <x v="11"/>
    </i>
    <i>
      <x v="275"/>
    </i>
    <i>
      <x v="116"/>
    </i>
    <i>
      <x v="61"/>
    </i>
    <i>
      <x v="197"/>
    </i>
    <i>
      <x v="210"/>
    </i>
    <i>
      <x v="225"/>
    </i>
    <i>
      <x v="147"/>
    </i>
    <i>
      <x v="42"/>
    </i>
    <i>
      <x v="38"/>
    </i>
    <i>
      <x v="121"/>
    </i>
    <i>
      <x v="55"/>
    </i>
    <i>
      <x v="171"/>
    </i>
    <i>
      <x v="91"/>
    </i>
    <i>
      <x v="79"/>
    </i>
    <i>
      <x v="93"/>
    </i>
    <i>
      <x v="54"/>
    </i>
    <i>
      <x v="63"/>
    </i>
    <i>
      <x v="15"/>
    </i>
    <i>
      <x v="2"/>
    </i>
    <i>
      <x v="150"/>
    </i>
    <i>
      <x v="29"/>
    </i>
    <i>
      <x v="253"/>
    </i>
    <i>
      <x v="159"/>
    </i>
    <i>
      <x v="137"/>
    </i>
    <i>
      <x v="134"/>
    </i>
    <i>
      <x v="269"/>
    </i>
    <i>
      <x v="249"/>
    </i>
    <i>
      <x v="250"/>
    </i>
    <i>
      <x v="108"/>
    </i>
    <i>
      <x v="82"/>
    </i>
    <i>
      <x v="58"/>
    </i>
    <i>
      <x v="271"/>
    </i>
    <i>
      <x v="28"/>
    </i>
    <i>
      <x v="220"/>
    </i>
    <i>
      <x v="156"/>
    </i>
    <i>
      <x v="239"/>
    </i>
    <i>
      <x v="254"/>
    </i>
    <i>
      <x v="155"/>
    </i>
    <i>
      <x v="207"/>
    </i>
    <i>
      <x v="97"/>
    </i>
    <i>
      <x v="180"/>
    </i>
    <i>
      <x v="242"/>
    </i>
    <i>
      <x v="181"/>
    </i>
    <i>
      <x v="263"/>
    </i>
    <i>
      <x v="219"/>
    </i>
    <i>
      <x v="119"/>
    </i>
    <i>
      <x v="94"/>
    </i>
    <i>
      <x v="168"/>
    </i>
    <i>
      <x v="258"/>
    </i>
    <i>
      <x v="20"/>
    </i>
    <i>
      <x v="185"/>
    </i>
    <i>
      <x v="149"/>
    </i>
    <i>
      <x v="24"/>
    </i>
    <i>
      <x v="120"/>
    </i>
    <i>
      <x v="111"/>
    </i>
    <i>
      <x v="162"/>
    </i>
    <i>
      <x v="90"/>
    </i>
    <i>
      <x v="235"/>
    </i>
    <i>
      <x v="5"/>
    </i>
    <i>
      <x v="14"/>
    </i>
    <i>
      <x v="238"/>
    </i>
    <i>
      <x v="74"/>
    </i>
    <i>
      <x v="56"/>
    </i>
    <i>
      <x v="60"/>
    </i>
    <i>
      <x v="100"/>
    </i>
    <i>
      <x v="260"/>
    </i>
    <i>
      <x v="65"/>
    </i>
    <i>
      <x v="136"/>
    </i>
    <i>
      <x v="132"/>
    </i>
    <i>
      <x v="122"/>
    </i>
    <i>
      <x v="130"/>
    </i>
    <i>
      <x v="274"/>
    </i>
    <i>
      <x v="102"/>
    </i>
    <i t="grand">
      <x/>
    </i>
  </rowItems>
  <colItems count="1">
    <i/>
  </colItems>
  <dataFields count="1">
    <dataField name="Sum of spend_us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47A2C-9DCF-404E-8147-E96BF909158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7" firstHeaderRow="0" firstDataRow="1" firstDataCol="1"/>
  <pivotFields count="15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numFmtId="1" showAll="0"/>
    <pivotField dataField="1" numFmtId="1" showAll="0"/>
    <pivotField dataField="1" numFmtId="1" showAll="0"/>
    <pivotField dataField="1" numFmtId="44" showAll="0"/>
    <pivotField dataField="1" numFmtId="44" showAll="0"/>
    <pivotField numFmtId="10" showAll="0"/>
    <pivotField numFmtId="10" showAll="0"/>
    <pivotField numFmtId="10" showAll="0"/>
    <pivotField numFmtId="2" showAll="0"/>
    <pivotField numFmtId="2" showAll="0"/>
    <pivotField numFmtId="2" showAll="0"/>
    <pivotField numFmtId="1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mpressions" fld="3" baseField="0" baseItem="0"/>
    <dataField name="Sum of clicks" fld="4" baseField="0" baseItem="0"/>
    <dataField name="Sum of conversions" fld="5" baseField="0" baseItem="0"/>
    <dataField name="Sum of spend_usd" fld="6" baseField="0" baseItem="0"/>
    <dataField name="Sum of revenue_us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71E4E-7D90-476A-808F-0F08F675A1EA}" name="ad_data" displayName="ad_data" ref="A1:O726" totalsRowShown="0" headerRowDxfId="13" headerRowBorderDxfId="11" tableBorderDxfId="12">
  <autoFilter ref="A1:O726" xr:uid="{F8471E4E-7D90-476A-808F-0F08F675A1EA}"/>
  <sortState xmlns:xlrd2="http://schemas.microsoft.com/office/spreadsheetml/2017/richdata2" ref="A2:H726">
    <sortCondition descending="1" ref="H1:H726"/>
  </sortState>
  <tableColumns count="15">
    <tableColumn id="1" xr3:uid="{FDA7485D-8280-4126-8C9C-51D52F109003}" name="date" dataDxfId="10"/>
    <tableColumn id="2" xr3:uid="{3140A9F4-418B-42BC-A9E4-9E7391FD51D7}" name="campaign_id"/>
    <tableColumn id="3" xr3:uid="{27E2A429-4C47-42BE-BA59-C8F09A945A30}" name="platform"/>
    <tableColumn id="4" xr3:uid="{BBF1561A-3327-4960-856D-E6678D70A197}" name="impressions" dataDxfId="9"/>
    <tableColumn id="5" xr3:uid="{0F1989A7-28CA-45E2-89E3-FB0A655AABEB}" name="clicks" dataDxfId="8"/>
    <tableColumn id="6" xr3:uid="{DE748759-E06E-432E-B9BC-7AAFB3388ACB}" name="conversions" dataDxfId="7"/>
    <tableColumn id="7" xr3:uid="{473BDCA1-64C7-40B2-81BF-B6E31AD7CFD0}" name="spend_usd" dataCellStyle="Currency"/>
    <tableColumn id="8" xr3:uid="{3556C638-2799-44FF-8F8E-9991132E3737}" name="revenue_usd" dataCellStyle="Currency"/>
    <tableColumn id="9" xr3:uid="{A3C11DB8-D4B7-4921-B1E9-D20C28EB0541}" name="ctr" dataDxfId="6" dataCellStyle="Percent">
      <calculatedColumnFormula>IFERROR(ad_data[[#This Row],[clicks]]/ad_data[[#This Row],[impressions]],0)</calculatedColumnFormula>
    </tableColumn>
    <tableColumn id="10" xr3:uid="{0C64B259-FDBD-4A60-92E7-0BDEED7CFF85}" name="cvr(imp)" dataDxfId="5" dataCellStyle="Percent">
      <calculatedColumnFormula>IFERROR(ad_data[[#This Row],[conversions]]/ad_data[[#This Row],[impressions]],0)</calculatedColumnFormula>
    </tableColumn>
    <tableColumn id="11" xr3:uid="{612D3E1E-E0C9-4857-94D7-824CFD129655}" name="cvr(click)" dataDxfId="4" dataCellStyle="Percent">
      <calculatedColumnFormula>IFERROR(ad_data[[#This Row],[conversions]]/ad_data[[#This Row],[clicks]],0)</calculatedColumnFormula>
    </tableColumn>
    <tableColumn id="12" xr3:uid="{8B67918D-E22C-4E60-B8A1-D3C5C03B6FFF}" name="cpc" dataDxfId="3" dataCellStyle="Currency">
      <calculatedColumnFormula>IFERROR(ad_data[[#This Row],[spend_usd]]/ad_data[[#This Row],[clicks]],0)</calculatedColumnFormula>
    </tableColumn>
    <tableColumn id="13" xr3:uid="{A6DBBAFD-BFDC-4DDE-BB2F-6F907D695B55}" name="cpa" dataDxfId="2">
      <calculatedColumnFormula>IFERROR(ad_data[[#This Row],[revenue_usd]]/ad_data[[#This Row],[conversions]],0)</calculatedColumnFormula>
    </tableColumn>
    <tableColumn id="14" xr3:uid="{FA91D4A0-687A-4AF0-8912-584629DE83FB}" name="roas" dataDxfId="1">
      <calculatedColumnFormula>IFERROR(ad_data[[#This Row],[revenue_usd]]/ad_data[[#This Row],[spend_usd]],0)</calculatedColumnFormula>
    </tableColumn>
    <tableColumn id="15" xr3:uid="{A5ECBF28-219C-4C01-9DCC-EDC34A1A93B0}" name="roi" dataDxfId="0" dataCellStyle="Percent">
      <calculatedColumnFormula>IFERROR((ad_data[[#This Row],[revenue_usd]]-ad_data[[#This Row],[spend_usd]])/ad_data[[#This Row],[spend_usd]],0)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6"/>
  <sheetViews>
    <sheetView topLeftCell="A2" workbookViewId="0">
      <selection activeCell="O2" sqref="O2"/>
    </sheetView>
  </sheetViews>
  <sheetFormatPr defaultRowHeight="15"/>
  <cols>
    <col min="1" max="1" width="10.7109375" bestFit="1" customWidth="1"/>
    <col min="2" max="2" width="14.28515625" customWidth="1"/>
    <col min="3" max="3" width="10.85546875" customWidth="1"/>
    <col min="4" max="4" width="13.85546875" customWidth="1"/>
    <col min="6" max="6" width="13.7109375" customWidth="1"/>
    <col min="7" max="7" width="12.7109375" customWidth="1"/>
    <col min="8" max="8" width="14.7109375" customWidth="1"/>
    <col min="9" max="9" width="9.140625" customWidth="1"/>
    <col min="12" max="12" width="9.5703125" style="8" bestFit="1" customWidth="1"/>
    <col min="13" max="14" width="9.140625" style="8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289</v>
      </c>
      <c r="J1" s="1" t="s">
        <v>290</v>
      </c>
      <c r="K1" s="1" t="s">
        <v>291</v>
      </c>
      <c r="L1" s="7" t="s">
        <v>292</v>
      </c>
      <c r="M1" s="7" t="s">
        <v>293</v>
      </c>
      <c r="N1" s="7" t="s">
        <v>294</v>
      </c>
      <c r="O1" s="1" t="s">
        <v>295</v>
      </c>
    </row>
    <row r="2" spans="1:15">
      <c r="A2" s="2">
        <v>45552</v>
      </c>
      <c r="B2" t="s">
        <v>285</v>
      </c>
      <c r="C2" t="s">
        <v>287</v>
      </c>
      <c r="D2" s="4">
        <v>14087</v>
      </c>
      <c r="E2" s="4">
        <v>512</v>
      </c>
      <c r="F2" s="4">
        <v>238</v>
      </c>
      <c r="G2" s="5">
        <v>141</v>
      </c>
      <c r="H2" s="5">
        <v>5222</v>
      </c>
      <c r="I2" s="6">
        <f>IFERROR(ad_data[[#This Row],[clicks]]/ad_data[[#This Row],[impressions]],0)</f>
        <v>3.6345566834670266E-2</v>
      </c>
      <c r="J2" s="6">
        <f>IFERROR(ad_data[[#This Row],[conversions]]/ad_data[[#This Row],[impressions]],0)</f>
        <v>1.6895009583303755E-2</v>
      </c>
      <c r="K2" s="6">
        <f>IFERROR(ad_data[[#This Row],[conversions]]/ad_data[[#This Row],[clicks]],0)</f>
        <v>0.46484375</v>
      </c>
      <c r="L2" s="9">
        <f>IFERROR(ad_data[[#This Row],[spend_usd]]/ad_data[[#This Row],[clicks]],0)</f>
        <v>0.275390625</v>
      </c>
      <c r="M2" s="3">
        <f>IFERROR(ad_data[[#This Row],[revenue_usd]]/ad_data[[#This Row],[conversions]],0)</f>
        <v>21.941176470588236</v>
      </c>
      <c r="N2" s="3">
        <f>IFERROR(ad_data[[#This Row],[revenue_usd]]/ad_data[[#This Row],[spend_usd]],0)</f>
        <v>37.035460992907801</v>
      </c>
      <c r="O2" s="6">
        <f>IFERROR((ad_data[[#This Row],[revenue_usd]]-ad_data[[#This Row],[spend_usd]])/ad_data[[#This Row],[spend_usd]],0)</f>
        <v>36.035460992907801</v>
      </c>
    </row>
    <row r="3" spans="1:15">
      <c r="A3" s="2">
        <v>45565</v>
      </c>
      <c r="B3" t="s">
        <v>98</v>
      </c>
      <c r="C3" t="s">
        <v>286</v>
      </c>
      <c r="D3" s="4">
        <v>16018</v>
      </c>
      <c r="E3" s="4">
        <v>650</v>
      </c>
      <c r="F3" s="4">
        <v>176</v>
      </c>
      <c r="G3" s="5">
        <v>458</v>
      </c>
      <c r="H3" s="5">
        <v>4354</v>
      </c>
      <c r="I3" s="6">
        <f>IFERROR(ad_data[[#This Row],[clicks]]/ad_data[[#This Row],[impressions]],0)</f>
        <v>4.0579348233237611E-2</v>
      </c>
      <c r="J3" s="6">
        <f>IFERROR(ad_data[[#This Row],[conversions]]/ad_data[[#This Row],[impressions]],0)</f>
        <v>1.0987638906230491E-2</v>
      </c>
      <c r="K3" s="6">
        <f>IFERROR(ad_data[[#This Row],[conversions]]/ad_data[[#This Row],[clicks]],0)</f>
        <v>0.27076923076923076</v>
      </c>
      <c r="L3" s="9">
        <f>IFERROR(ad_data[[#This Row],[spend_usd]]/ad_data[[#This Row],[clicks]],0)</f>
        <v>0.70461538461538464</v>
      </c>
      <c r="M3" s="3">
        <f>IFERROR(ad_data[[#This Row],[revenue_usd]]/ad_data[[#This Row],[conversions]],0)</f>
        <v>24.738636363636363</v>
      </c>
      <c r="N3" s="3">
        <f>IFERROR(ad_data[[#This Row],[revenue_usd]]/ad_data[[#This Row],[spend_usd]],0)</f>
        <v>9.5065502183406121</v>
      </c>
      <c r="O3" s="6">
        <f>IFERROR((ad_data[[#This Row],[revenue_usd]]-ad_data[[#This Row],[spend_usd]])/ad_data[[#This Row],[spend_usd]],0)</f>
        <v>8.5065502183406121</v>
      </c>
    </row>
    <row r="4" spans="1:15">
      <c r="A4" s="2">
        <v>45564</v>
      </c>
      <c r="B4" t="s">
        <v>87</v>
      </c>
      <c r="C4" t="s">
        <v>287</v>
      </c>
      <c r="D4" s="4">
        <v>13205</v>
      </c>
      <c r="E4" s="4">
        <v>343</v>
      </c>
      <c r="F4" s="4">
        <v>130</v>
      </c>
      <c r="G4" s="5">
        <v>70</v>
      </c>
      <c r="H4" s="5">
        <v>3910</v>
      </c>
      <c r="I4" s="6">
        <f>IFERROR(ad_data[[#This Row],[clicks]]/ad_data[[#This Row],[impressions]],0)</f>
        <v>2.597500946611132E-2</v>
      </c>
      <c r="J4" s="6">
        <f>IFERROR(ad_data[[#This Row],[conversions]]/ad_data[[#This Row],[impressions]],0)</f>
        <v>9.8447557743279058E-3</v>
      </c>
      <c r="K4" s="6">
        <f>IFERROR(ad_data[[#This Row],[conversions]]/ad_data[[#This Row],[clicks]],0)</f>
        <v>0.37900874635568516</v>
      </c>
      <c r="L4" s="9">
        <f>IFERROR(ad_data[[#This Row],[spend_usd]]/ad_data[[#This Row],[clicks]],0)</f>
        <v>0.20408163265306123</v>
      </c>
      <c r="M4" s="3">
        <f>IFERROR(ad_data[[#This Row],[revenue_usd]]/ad_data[[#This Row],[conversions]],0)</f>
        <v>30.076923076923077</v>
      </c>
      <c r="N4" s="3">
        <f>IFERROR(ad_data[[#This Row],[revenue_usd]]/ad_data[[#This Row],[spend_usd]],0)</f>
        <v>55.857142857142854</v>
      </c>
      <c r="O4" s="6">
        <f>IFERROR((ad_data[[#This Row],[revenue_usd]]-ad_data[[#This Row],[spend_usd]])/ad_data[[#This Row],[spend_usd]],0)</f>
        <v>54.857142857142854</v>
      </c>
    </row>
    <row r="5" spans="1:15" ht="12" customHeight="1">
      <c r="A5" s="2">
        <v>45562</v>
      </c>
      <c r="B5" t="s">
        <v>182</v>
      </c>
      <c r="C5" t="s">
        <v>288</v>
      </c>
      <c r="D5" s="4">
        <v>16374</v>
      </c>
      <c r="E5" s="4">
        <v>545</v>
      </c>
      <c r="F5" s="4">
        <v>186</v>
      </c>
      <c r="G5" s="5">
        <v>139</v>
      </c>
      <c r="H5" s="5">
        <v>3826</v>
      </c>
      <c r="I5" s="6">
        <f>IFERROR(ad_data[[#This Row],[clicks]]/ad_data[[#This Row],[impressions]],0)</f>
        <v>3.3284475387809945E-2</v>
      </c>
      <c r="J5" s="6">
        <f>IFERROR(ad_data[[#This Row],[conversions]]/ad_data[[#This Row],[impressions]],0)</f>
        <v>1.1359472334188348E-2</v>
      </c>
      <c r="K5" s="6">
        <f>IFERROR(ad_data[[#This Row],[conversions]]/ad_data[[#This Row],[clicks]],0)</f>
        <v>0.34128440366972479</v>
      </c>
      <c r="L5" s="9">
        <f>IFERROR(ad_data[[#This Row],[spend_usd]]/ad_data[[#This Row],[clicks]],0)</f>
        <v>0.25504587155963304</v>
      </c>
      <c r="M5" s="3">
        <f>IFERROR(ad_data[[#This Row],[revenue_usd]]/ad_data[[#This Row],[conversions]],0)</f>
        <v>20.56989247311828</v>
      </c>
      <c r="N5" s="3">
        <f>IFERROR(ad_data[[#This Row],[revenue_usd]]/ad_data[[#This Row],[spend_usd]],0)</f>
        <v>27.525179856115109</v>
      </c>
      <c r="O5" s="6">
        <f>IFERROR((ad_data[[#This Row],[revenue_usd]]-ad_data[[#This Row],[spend_usd]])/ad_data[[#This Row],[spend_usd]],0)</f>
        <v>26.525179856115109</v>
      </c>
    </row>
    <row r="6" spans="1:15">
      <c r="A6" s="2">
        <v>45482</v>
      </c>
      <c r="B6" t="s">
        <v>232</v>
      </c>
      <c r="C6" t="s">
        <v>287</v>
      </c>
      <c r="D6" s="4">
        <v>13692</v>
      </c>
      <c r="E6" s="4">
        <v>504</v>
      </c>
      <c r="F6" s="4">
        <v>103</v>
      </c>
      <c r="G6" s="5">
        <v>163</v>
      </c>
      <c r="H6" s="5">
        <v>3697</v>
      </c>
      <c r="I6" s="6">
        <f>IFERROR(ad_data[[#This Row],[clicks]]/ad_data[[#This Row],[impressions]],0)</f>
        <v>3.6809815950920248E-2</v>
      </c>
      <c r="J6" s="6">
        <f>IFERROR(ad_data[[#This Row],[conversions]]/ad_data[[#This Row],[impressions]],0)</f>
        <v>7.5226409582237804E-3</v>
      </c>
      <c r="K6" s="6">
        <f>IFERROR(ad_data[[#This Row],[conversions]]/ad_data[[#This Row],[clicks]],0)</f>
        <v>0.20436507936507936</v>
      </c>
      <c r="L6" s="9">
        <f>IFERROR(ad_data[[#This Row],[spend_usd]]/ad_data[[#This Row],[clicks]],0)</f>
        <v>0.32341269841269843</v>
      </c>
      <c r="M6" s="3">
        <f>IFERROR(ad_data[[#This Row],[revenue_usd]]/ad_data[[#This Row],[conversions]],0)</f>
        <v>35.893203883495147</v>
      </c>
      <c r="N6" s="3">
        <f>IFERROR(ad_data[[#This Row],[revenue_usd]]/ad_data[[#This Row],[spend_usd]],0)</f>
        <v>22.680981595092025</v>
      </c>
      <c r="O6" s="6">
        <f>IFERROR((ad_data[[#This Row],[revenue_usd]]-ad_data[[#This Row],[spend_usd]])/ad_data[[#This Row],[spend_usd]],0)</f>
        <v>21.680981595092025</v>
      </c>
    </row>
    <row r="7" spans="1:15">
      <c r="A7" s="2">
        <v>45558</v>
      </c>
      <c r="B7" t="s">
        <v>150</v>
      </c>
      <c r="C7" t="s">
        <v>286</v>
      </c>
      <c r="D7" s="4">
        <v>13952</v>
      </c>
      <c r="E7" s="4">
        <v>306</v>
      </c>
      <c r="F7" s="4">
        <v>109</v>
      </c>
      <c r="G7" s="5">
        <v>111</v>
      </c>
      <c r="H7" s="5">
        <v>3694</v>
      </c>
      <c r="I7" s="6">
        <f>IFERROR(ad_data[[#This Row],[clicks]]/ad_data[[#This Row],[impressions]],0)</f>
        <v>2.1932339449541285E-2</v>
      </c>
      <c r="J7" s="6">
        <f>IFERROR(ad_data[[#This Row],[conversions]]/ad_data[[#This Row],[impressions]],0)</f>
        <v>7.8125E-3</v>
      </c>
      <c r="K7" s="6">
        <f>IFERROR(ad_data[[#This Row],[conversions]]/ad_data[[#This Row],[clicks]],0)</f>
        <v>0.3562091503267974</v>
      </c>
      <c r="L7" s="9">
        <f>IFERROR(ad_data[[#This Row],[spend_usd]]/ad_data[[#This Row],[clicks]],0)</f>
        <v>0.36274509803921567</v>
      </c>
      <c r="M7" s="3">
        <f>IFERROR(ad_data[[#This Row],[revenue_usd]]/ad_data[[#This Row],[conversions]],0)</f>
        <v>33.889908256880737</v>
      </c>
      <c r="N7" s="3">
        <f>IFERROR(ad_data[[#This Row],[revenue_usd]]/ad_data[[#This Row],[spend_usd]],0)</f>
        <v>33.27927927927928</v>
      </c>
      <c r="O7" s="6">
        <f>IFERROR((ad_data[[#This Row],[revenue_usd]]-ad_data[[#This Row],[spend_usd]])/ad_data[[#This Row],[spend_usd]],0)</f>
        <v>32.27927927927928</v>
      </c>
    </row>
    <row r="8" spans="1:15">
      <c r="A8" s="2">
        <v>45559</v>
      </c>
      <c r="B8" t="s">
        <v>255</v>
      </c>
      <c r="C8" t="s">
        <v>286</v>
      </c>
      <c r="D8" s="4">
        <v>9525</v>
      </c>
      <c r="E8" s="4">
        <v>499</v>
      </c>
      <c r="F8" s="4">
        <v>190</v>
      </c>
      <c r="G8" s="5">
        <v>231</v>
      </c>
      <c r="H8" s="5">
        <v>3638</v>
      </c>
      <c r="I8" s="6">
        <f>IFERROR(ad_data[[#This Row],[clicks]]/ad_data[[#This Row],[impressions]],0)</f>
        <v>5.2388451443569552E-2</v>
      </c>
      <c r="J8" s="6">
        <f>IFERROR(ad_data[[#This Row],[conversions]]/ad_data[[#This Row],[impressions]],0)</f>
        <v>1.994750656167979E-2</v>
      </c>
      <c r="K8" s="6">
        <f>IFERROR(ad_data[[#This Row],[conversions]]/ad_data[[#This Row],[clicks]],0)</f>
        <v>0.38076152304609218</v>
      </c>
      <c r="L8" s="9">
        <f>IFERROR(ad_data[[#This Row],[spend_usd]]/ad_data[[#This Row],[clicks]],0)</f>
        <v>0.46292585170340683</v>
      </c>
      <c r="M8" s="3">
        <f>IFERROR(ad_data[[#This Row],[revenue_usd]]/ad_data[[#This Row],[conversions]],0)</f>
        <v>19.147368421052633</v>
      </c>
      <c r="N8" s="3">
        <f>IFERROR(ad_data[[#This Row],[revenue_usd]]/ad_data[[#This Row],[spend_usd]],0)</f>
        <v>15.74891774891775</v>
      </c>
      <c r="O8" s="6">
        <f>IFERROR((ad_data[[#This Row],[revenue_usd]]-ad_data[[#This Row],[spend_usd]])/ad_data[[#This Row],[spend_usd]],0)</f>
        <v>14.74891774891775</v>
      </c>
    </row>
    <row r="9" spans="1:15">
      <c r="A9" s="2">
        <v>45559</v>
      </c>
      <c r="B9" t="s">
        <v>168</v>
      </c>
      <c r="C9" t="s">
        <v>288</v>
      </c>
      <c r="D9" s="4">
        <v>17319</v>
      </c>
      <c r="E9" s="4">
        <v>586</v>
      </c>
      <c r="F9" s="4">
        <v>120</v>
      </c>
      <c r="G9" s="5">
        <v>363</v>
      </c>
      <c r="H9" s="5">
        <v>3219</v>
      </c>
      <c r="I9" s="6">
        <f>IFERROR(ad_data[[#This Row],[clicks]]/ad_data[[#This Row],[impressions]],0)</f>
        <v>3.38356718055315E-2</v>
      </c>
      <c r="J9" s="6">
        <f>IFERROR(ad_data[[#This Row],[conversions]]/ad_data[[#This Row],[impressions]],0)</f>
        <v>6.9288065130781226E-3</v>
      </c>
      <c r="K9" s="6">
        <f>IFERROR(ad_data[[#This Row],[conversions]]/ad_data[[#This Row],[clicks]],0)</f>
        <v>0.20477815699658702</v>
      </c>
      <c r="L9" s="9">
        <f>IFERROR(ad_data[[#This Row],[spend_usd]]/ad_data[[#This Row],[clicks]],0)</f>
        <v>0.61945392491467577</v>
      </c>
      <c r="M9" s="3">
        <f>IFERROR(ad_data[[#This Row],[revenue_usd]]/ad_data[[#This Row],[conversions]],0)</f>
        <v>26.824999999999999</v>
      </c>
      <c r="N9" s="3">
        <f>IFERROR(ad_data[[#This Row],[revenue_usd]]/ad_data[[#This Row],[spend_usd]],0)</f>
        <v>8.8677685950413228</v>
      </c>
      <c r="O9" s="6">
        <f>IFERROR((ad_data[[#This Row],[revenue_usd]]-ad_data[[#This Row],[spend_usd]])/ad_data[[#This Row],[spend_usd]],0)</f>
        <v>7.8677685950413228</v>
      </c>
    </row>
    <row r="10" spans="1:15">
      <c r="A10" s="2">
        <v>45541</v>
      </c>
      <c r="B10" t="s">
        <v>41</v>
      </c>
      <c r="C10" t="s">
        <v>287</v>
      </c>
      <c r="D10" s="4">
        <v>12481</v>
      </c>
      <c r="E10" s="4">
        <v>251</v>
      </c>
      <c r="F10" s="4">
        <v>74</v>
      </c>
      <c r="G10" s="5">
        <v>112</v>
      </c>
      <c r="H10" s="5">
        <v>3090</v>
      </c>
      <c r="I10" s="6">
        <f>IFERROR(ad_data[[#This Row],[clicks]]/ad_data[[#This Row],[impressions]],0)</f>
        <v>2.0110568063456454E-2</v>
      </c>
      <c r="J10" s="6">
        <f>IFERROR(ad_data[[#This Row],[conversions]]/ad_data[[#This Row],[impressions]],0)</f>
        <v>5.9290120983895517E-3</v>
      </c>
      <c r="K10" s="6">
        <f>IFERROR(ad_data[[#This Row],[conversions]]/ad_data[[#This Row],[clicks]],0)</f>
        <v>0.29482071713147412</v>
      </c>
      <c r="L10" s="9">
        <f>IFERROR(ad_data[[#This Row],[spend_usd]]/ad_data[[#This Row],[clicks]],0)</f>
        <v>0.44621513944223107</v>
      </c>
      <c r="M10" s="3">
        <f>IFERROR(ad_data[[#This Row],[revenue_usd]]/ad_data[[#This Row],[conversions]],0)</f>
        <v>41.756756756756758</v>
      </c>
      <c r="N10" s="3">
        <f>IFERROR(ad_data[[#This Row],[revenue_usd]]/ad_data[[#This Row],[spend_usd]],0)</f>
        <v>27.589285714285715</v>
      </c>
      <c r="O10" s="6">
        <f>IFERROR((ad_data[[#This Row],[revenue_usd]]-ad_data[[#This Row],[spend_usd]])/ad_data[[#This Row],[spend_usd]],0)</f>
        <v>26.589285714285715</v>
      </c>
    </row>
    <row r="11" spans="1:15">
      <c r="A11" s="2">
        <v>45558</v>
      </c>
      <c r="B11" t="s">
        <v>101</v>
      </c>
      <c r="C11" t="s">
        <v>286</v>
      </c>
      <c r="D11" s="4">
        <v>10869</v>
      </c>
      <c r="E11" s="4">
        <v>442</v>
      </c>
      <c r="F11" s="4">
        <v>104</v>
      </c>
      <c r="G11" s="5">
        <v>192</v>
      </c>
      <c r="H11" s="5">
        <v>3079</v>
      </c>
      <c r="I11" s="6">
        <f>IFERROR(ad_data[[#This Row],[clicks]]/ad_data[[#This Row],[impressions]],0)</f>
        <v>4.0666114637961173E-2</v>
      </c>
      <c r="J11" s="6">
        <f>IFERROR(ad_data[[#This Row],[conversions]]/ad_data[[#This Row],[impressions]],0)</f>
        <v>9.5684975618732168E-3</v>
      </c>
      <c r="K11" s="6">
        <f>IFERROR(ad_data[[#This Row],[conversions]]/ad_data[[#This Row],[clicks]],0)</f>
        <v>0.23529411764705882</v>
      </c>
      <c r="L11" s="9">
        <f>IFERROR(ad_data[[#This Row],[spend_usd]]/ad_data[[#This Row],[clicks]],0)</f>
        <v>0.43438914027149322</v>
      </c>
      <c r="M11" s="3">
        <f>IFERROR(ad_data[[#This Row],[revenue_usd]]/ad_data[[#This Row],[conversions]],0)</f>
        <v>29.60576923076923</v>
      </c>
      <c r="N11" s="3">
        <f>IFERROR(ad_data[[#This Row],[revenue_usd]]/ad_data[[#This Row],[spend_usd]],0)</f>
        <v>16.036458333333332</v>
      </c>
      <c r="O11" s="6">
        <f>IFERROR((ad_data[[#This Row],[revenue_usd]]-ad_data[[#This Row],[spend_usd]])/ad_data[[#This Row],[spend_usd]],0)</f>
        <v>15.036458333333334</v>
      </c>
    </row>
    <row r="12" spans="1:15">
      <c r="A12" s="2">
        <v>45564</v>
      </c>
      <c r="B12" t="s">
        <v>84</v>
      </c>
      <c r="C12" t="s">
        <v>286</v>
      </c>
      <c r="D12" s="4">
        <v>10317</v>
      </c>
      <c r="E12" s="4">
        <v>266</v>
      </c>
      <c r="F12" s="4">
        <v>92</v>
      </c>
      <c r="G12" s="5">
        <v>50</v>
      </c>
      <c r="H12" s="5">
        <v>3030</v>
      </c>
      <c r="I12" s="6">
        <f>IFERROR(ad_data[[#This Row],[clicks]]/ad_data[[#This Row],[impressions]],0)</f>
        <v>2.5782688766114181E-2</v>
      </c>
      <c r="J12" s="6">
        <f>IFERROR(ad_data[[#This Row],[conversions]]/ad_data[[#This Row],[impressions]],0)</f>
        <v>8.9173209266259577E-3</v>
      </c>
      <c r="K12" s="6">
        <f>IFERROR(ad_data[[#This Row],[conversions]]/ad_data[[#This Row],[clicks]],0)</f>
        <v>0.34586466165413532</v>
      </c>
      <c r="L12" s="9">
        <f>IFERROR(ad_data[[#This Row],[spend_usd]]/ad_data[[#This Row],[clicks]],0)</f>
        <v>0.18796992481203006</v>
      </c>
      <c r="M12" s="3">
        <f>IFERROR(ad_data[[#This Row],[revenue_usd]]/ad_data[[#This Row],[conversions]],0)</f>
        <v>32.934782608695649</v>
      </c>
      <c r="N12" s="3">
        <f>IFERROR(ad_data[[#This Row],[revenue_usd]]/ad_data[[#This Row],[spend_usd]],0)</f>
        <v>60.6</v>
      </c>
      <c r="O12" s="6">
        <f>IFERROR((ad_data[[#This Row],[revenue_usd]]-ad_data[[#This Row],[spend_usd]])/ad_data[[#This Row],[spend_usd]],0)</f>
        <v>59.6</v>
      </c>
    </row>
    <row r="13" spans="1:15">
      <c r="A13" s="2">
        <v>45550</v>
      </c>
      <c r="B13" t="s">
        <v>94</v>
      </c>
      <c r="C13" t="s">
        <v>287</v>
      </c>
      <c r="D13" s="4">
        <v>13316</v>
      </c>
      <c r="E13" s="4">
        <v>424</v>
      </c>
      <c r="F13" s="4">
        <v>90</v>
      </c>
      <c r="G13" s="5">
        <v>115</v>
      </c>
      <c r="H13" s="5">
        <v>2976</v>
      </c>
      <c r="I13" s="6">
        <f>IFERROR(ad_data[[#This Row],[clicks]]/ad_data[[#This Row],[impressions]],0)</f>
        <v>3.184139381195554E-2</v>
      </c>
      <c r="J13" s="6">
        <f>IFERROR(ad_data[[#This Row],[conversions]]/ad_data[[#This Row],[impressions]],0)</f>
        <v>6.7587864223490534E-3</v>
      </c>
      <c r="K13" s="6">
        <f>IFERROR(ad_data[[#This Row],[conversions]]/ad_data[[#This Row],[clicks]],0)</f>
        <v>0.21226415094339623</v>
      </c>
      <c r="L13" s="9">
        <f>IFERROR(ad_data[[#This Row],[spend_usd]]/ad_data[[#This Row],[clicks]],0)</f>
        <v>0.27122641509433965</v>
      </c>
      <c r="M13" s="3">
        <f>IFERROR(ad_data[[#This Row],[revenue_usd]]/ad_data[[#This Row],[conversions]],0)</f>
        <v>33.06666666666667</v>
      </c>
      <c r="N13" s="3">
        <f>IFERROR(ad_data[[#This Row],[revenue_usd]]/ad_data[[#This Row],[spend_usd]],0)</f>
        <v>25.878260869565217</v>
      </c>
      <c r="O13" s="6">
        <f>IFERROR((ad_data[[#This Row],[revenue_usd]]-ad_data[[#This Row],[spend_usd]])/ad_data[[#This Row],[spend_usd]],0)</f>
        <v>24.878260869565217</v>
      </c>
    </row>
    <row r="14" spans="1:15">
      <c r="A14" s="2">
        <v>45562</v>
      </c>
      <c r="B14" t="s">
        <v>41</v>
      </c>
      <c r="C14" t="s">
        <v>286</v>
      </c>
      <c r="D14" s="4">
        <v>11399</v>
      </c>
      <c r="E14" s="4">
        <v>381</v>
      </c>
      <c r="F14" s="4">
        <v>77</v>
      </c>
      <c r="G14" s="5">
        <v>183</v>
      </c>
      <c r="H14" s="5">
        <v>2940</v>
      </c>
      <c r="I14" s="6">
        <f>IFERROR(ad_data[[#This Row],[clicks]]/ad_data[[#This Row],[impressions]],0)</f>
        <v>3.3423984560049129E-2</v>
      </c>
      <c r="J14" s="6">
        <f>IFERROR(ad_data[[#This Row],[conversions]]/ad_data[[#This Row],[impressions]],0)</f>
        <v>6.7549785068865692E-3</v>
      </c>
      <c r="K14" s="6">
        <f>IFERROR(ad_data[[#This Row],[conversions]]/ad_data[[#This Row],[clicks]],0)</f>
        <v>0.20209973753280841</v>
      </c>
      <c r="L14" s="9">
        <f>IFERROR(ad_data[[#This Row],[spend_usd]]/ad_data[[#This Row],[clicks]],0)</f>
        <v>0.48031496062992124</v>
      </c>
      <c r="M14" s="3">
        <f>IFERROR(ad_data[[#This Row],[revenue_usd]]/ad_data[[#This Row],[conversions]],0)</f>
        <v>38.18181818181818</v>
      </c>
      <c r="N14" s="3">
        <f>IFERROR(ad_data[[#This Row],[revenue_usd]]/ad_data[[#This Row],[spend_usd]],0)</f>
        <v>16.065573770491802</v>
      </c>
      <c r="O14" s="6">
        <f>IFERROR((ad_data[[#This Row],[revenue_usd]]-ad_data[[#This Row],[spend_usd]])/ad_data[[#This Row],[spend_usd]],0)</f>
        <v>15.065573770491802</v>
      </c>
    </row>
    <row r="15" spans="1:15">
      <c r="A15" s="2">
        <v>45550</v>
      </c>
      <c r="B15" t="s">
        <v>73</v>
      </c>
      <c r="C15" t="s">
        <v>286</v>
      </c>
      <c r="D15" s="4">
        <v>10073</v>
      </c>
      <c r="E15" s="4">
        <v>251</v>
      </c>
      <c r="F15" s="4">
        <v>74</v>
      </c>
      <c r="G15" s="5">
        <v>174</v>
      </c>
      <c r="H15" s="5">
        <v>2755</v>
      </c>
      <c r="I15" s="6">
        <f>IFERROR(ad_data[[#This Row],[clicks]]/ad_data[[#This Row],[impressions]],0)</f>
        <v>2.4918097885436315E-2</v>
      </c>
      <c r="J15" s="6">
        <f>IFERROR(ad_data[[#This Row],[conversions]]/ad_data[[#This Row],[impressions]],0)</f>
        <v>7.3463714881366032E-3</v>
      </c>
      <c r="K15" s="6">
        <f>IFERROR(ad_data[[#This Row],[conversions]]/ad_data[[#This Row],[clicks]],0)</f>
        <v>0.29482071713147412</v>
      </c>
      <c r="L15" s="9">
        <f>IFERROR(ad_data[[#This Row],[spend_usd]]/ad_data[[#This Row],[clicks]],0)</f>
        <v>0.69322709163346619</v>
      </c>
      <c r="M15" s="3">
        <f>IFERROR(ad_data[[#This Row],[revenue_usd]]/ad_data[[#This Row],[conversions]],0)</f>
        <v>37.229729729729726</v>
      </c>
      <c r="N15" s="3">
        <f>IFERROR(ad_data[[#This Row],[revenue_usd]]/ad_data[[#This Row],[spend_usd]],0)</f>
        <v>15.833333333333334</v>
      </c>
      <c r="O15" s="6">
        <f>IFERROR((ad_data[[#This Row],[revenue_usd]]-ad_data[[#This Row],[spend_usd]])/ad_data[[#This Row],[spend_usd]],0)</f>
        <v>14.833333333333334</v>
      </c>
    </row>
    <row r="16" spans="1:15">
      <c r="A16" s="2">
        <v>45560</v>
      </c>
      <c r="B16" t="s">
        <v>252</v>
      </c>
      <c r="C16" t="s">
        <v>287</v>
      </c>
      <c r="D16" s="4">
        <v>10525</v>
      </c>
      <c r="E16" s="4">
        <v>524</v>
      </c>
      <c r="F16" s="4">
        <v>97</v>
      </c>
      <c r="G16" s="5">
        <v>229</v>
      </c>
      <c r="H16" s="5">
        <v>2655</v>
      </c>
      <c r="I16" s="6">
        <f>IFERROR(ad_data[[#This Row],[clicks]]/ad_data[[#This Row],[impressions]],0)</f>
        <v>4.9786223277909741E-2</v>
      </c>
      <c r="J16" s="6">
        <f>IFERROR(ad_data[[#This Row],[conversions]]/ad_data[[#This Row],[impressions]],0)</f>
        <v>9.2161520190023761E-3</v>
      </c>
      <c r="K16" s="6">
        <f>IFERROR(ad_data[[#This Row],[conversions]]/ad_data[[#This Row],[clicks]],0)</f>
        <v>0.1851145038167939</v>
      </c>
      <c r="L16" s="9">
        <f>IFERROR(ad_data[[#This Row],[spend_usd]]/ad_data[[#This Row],[clicks]],0)</f>
        <v>0.43702290076335876</v>
      </c>
      <c r="M16" s="3">
        <f>IFERROR(ad_data[[#This Row],[revenue_usd]]/ad_data[[#This Row],[conversions]],0)</f>
        <v>27.371134020618555</v>
      </c>
      <c r="N16" s="3">
        <f>IFERROR(ad_data[[#This Row],[revenue_usd]]/ad_data[[#This Row],[spend_usd]],0)</f>
        <v>11.593886462882097</v>
      </c>
      <c r="O16" s="6">
        <f>IFERROR((ad_data[[#This Row],[revenue_usd]]-ad_data[[#This Row],[spend_usd]])/ad_data[[#This Row],[spend_usd]],0)</f>
        <v>10.593886462882097</v>
      </c>
    </row>
    <row r="17" spans="1:15">
      <c r="A17" s="2">
        <v>45300</v>
      </c>
      <c r="B17" t="s">
        <v>143</v>
      </c>
      <c r="C17" t="s">
        <v>286</v>
      </c>
      <c r="D17" s="4">
        <v>11160</v>
      </c>
      <c r="E17" s="4">
        <v>344</v>
      </c>
      <c r="F17" s="4">
        <v>120</v>
      </c>
      <c r="G17" s="5">
        <v>242</v>
      </c>
      <c r="H17" s="5">
        <v>2639</v>
      </c>
      <c r="I17" s="6">
        <f>IFERROR(ad_data[[#This Row],[clicks]]/ad_data[[#This Row],[impressions]],0)</f>
        <v>3.0824372759856632E-2</v>
      </c>
      <c r="J17" s="6">
        <f>IFERROR(ad_data[[#This Row],[conversions]]/ad_data[[#This Row],[impressions]],0)</f>
        <v>1.0752688172043012E-2</v>
      </c>
      <c r="K17" s="6">
        <f>IFERROR(ad_data[[#This Row],[conversions]]/ad_data[[#This Row],[clicks]],0)</f>
        <v>0.34883720930232559</v>
      </c>
      <c r="L17" s="9">
        <f>IFERROR(ad_data[[#This Row],[spend_usd]]/ad_data[[#This Row],[clicks]],0)</f>
        <v>0.70348837209302328</v>
      </c>
      <c r="M17" s="3">
        <f>IFERROR(ad_data[[#This Row],[revenue_usd]]/ad_data[[#This Row],[conversions]],0)</f>
        <v>21.991666666666667</v>
      </c>
      <c r="N17" s="3">
        <f>IFERROR(ad_data[[#This Row],[revenue_usd]]/ad_data[[#This Row],[spend_usd]],0)</f>
        <v>10.904958677685951</v>
      </c>
      <c r="O17" s="6">
        <f>IFERROR((ad_data[[#This Row],[revenue_usd]]-ad_data[[#This Row],[spend_usd]])/ad_data[[#This Row],[spend_usd]],0)</f>
        <v>9.9049586776859506</v>
      </c>
    </row>
    <row r="18" spans="1:15">
      <c r="A18" s="2">
        <v>45552</v>
      </c>
      <c r="B18" t="s">
        <v>120</v>
      </c>
      <c r="C18" t="s">
        <v>287</v>
      </c>
      <c r="D18" s="4">
        <v>16495</v>
      </c>
      <c r="E18" s="4">
        <v>526</v>
      </c>
      <c r="F18" s="4">
        <v>90</v>
      </c>
      <c r="G18" s="5">
        <v>371</v>
      </c>
      <c r="H18" s="5">
        <v>2596</v>
      </c>
      <c r="I18" s="6">
        <f>IFERROR(ad_data[[#This Row],[clicks]]/ad_data[[#This Row],[impressions]],0)</f>
        <v>3.1888451045771447E-2</v>
      </c>
      <c r="J18" s="6">
        <f>IFERROR(ad_data[[#This Row],[conversions]]/ad_data[[#This Row],[impressions]],0)</f>
        <v>5.4561988481357983E-3</v>
      </c>
      <c r="K18" s="6">
        <f>IFERROR(ad_data[[#This Row],[conversions]]/ad_data[[#This Row],[clicks]],0)</f>
        <v>0.17110266159695817</v>
      </c>
      <c r="L18" s="9">
        <f>IFERROR(ad_data[[#This Row],[spend_usd]]/ad_data[[#This Row],[clicks]],0)</f>
        <v>0.70532319391634979</v>
      </c>
      <c r="M18" s="3">
        <f>IFERROR(ad_data[[#This Row],[revenue_usd]]/ad_data[[#This Row],[conversions]],0)</f>
        <v>28.844444444444445</v>
      </c>
      <c r="N18" s="3">
        <f>IFERROR(ad_data[[#This Row],[revenue_usd]]/ad_data[[#This Row],[spend_usd]],0)</f>
        <v>6.9973045822102424</v>
      </c>
      <c r="O18" s="6">
        <f>IFERROR((ad_data[[#This Row],[revenue_usd]]-ad_data[[#This Row],[spend_usd]])/ad_data[[#This Row],[spend_usd]],0)</f>
        <v>5.9973045822102424</v>
      </c>
    </row>
    <row r="19" spans="1:15">
      <c r="A19" s="2">
        <v>45539</v>
      </c>
      <c r="B19" t="s">
        <v>109</v>
      </c>
      <c r="C19" t="s">
        <v>288</v>
      </c>
      <c r="D19" s="4">
        <v>9634</v>
      </c>
      <c r="E19" s="4">
        <v>338</v>
      </c>
      <c r="F19" s="4">
        <v>72</v>
      </c>
      <c r="G19" s="5">
        <v>100</v>
      </c>
      <c r="H19" s="5">
        <v>2508</v>
      </c>
      <c r="I19" s="6">
        <f>IFERROR(ad_data[[#This Row],[clicks]]/ad_data[[#This Row],[impressions]],0)</f>
        <v>3.5084077226489513E-2</v>
      </c>
      <c r="J19" s="6">
        <f>IFERROR(ad_data[[#This Row],[conversions]]/ad_data[[#This Row],[impressions]],0)</f>
        <v>7.4735312435125593E-3</v>
      </c>
      <c r="K19" s="6">
        <f>IFERROR(ad_data[[#This Row],[conversions]]/ad_data[[#This Row],[clicks]],0)</f>
        <v>0.21301775147928995</v>
      </c>
      <c r="L19" s="9">
        <f>IFERROR(ad_data[[#This Row],[spend_usd]]/ad_data[[#This Row],[clicks]],0)</f>
        <v>0.29585798816568049</v>
      </c>
      <c r="M19" s="3">
        <f>IFERROR(ad_data[[#This Row],[revenue_usd]]/ad_data[[#This Row],[conversions]],0)</f>
        <v>34.833333333333336</v>
      </c>
      <c r="N19" s="3">
        <f>IFERROR(ad_data[[#This Row],[revenue_usd]]/ad_data[[#This Row],[spend_usd]],0)</f>
        <v>25.08</v>
      </c>
      <c r="O19" s="6">
        <f>IFERROR((ad_data[[#This Row],[revenue_usd]]-ad_data[[#This Row],[spend_usd]])/ad_data[[#This Row],[spend_usd]],0)</f>
        <v>24.08</v>
      </c>
    </row>
    <row r="20" spans="1:15">
      <c r="A20" s="2">
        <v>45564</v>
      </c>
      <c r="B20" t="s">
        <v>86</v>
      </c>
      <c r="C20" t="s">
        <v>286</v>
      </c>
      <c r="D20" s="4">
        <v>12461</v>
      </c>
      <c r="E20" s="4">
        <v>312</v>
      </c>
      <c r="F20" s="4">
        <v>80</v>
      </c>
      <c r="G20" s="5">
        <v>229</v>
      </c>
      <c r="H20" s="5">
        <v>2485</v>
      </c>
      <c r="I20" s="6">
        <f>IFERROR(ad_data[[#This Row],[clicks]]/ad_data[[#This Row],[impressions]],0)</f>
        <v>2.5038118931064921E-2</v>
      </c>
      <c r="J20" s="6">
        <f>IFERROR(ad_data[[#This Row],[conversions]]/ad_data[[#This Row],[impressions]],0)</f>
        <v>6.4200304951448515E-3</v>
      </c>
      <c r="K20" s="6">
        <f>IFERROR(ad_data[[#This Row],[conversions]]/ad_data[[#This Row],[clicks]],0)</f>
        <v>0.25641025641025639</v>
      </c>
      <c r="L20" s="9">
        <f>IFERROR(ad_data[[#This Row],[spend_usd]]/ad_data[[#This Row],[clicks]],0)</f>
        <v>0.73397435897435892</v>
      </c>
      <c r="M20" s="3">
        <f>IFERROR(ad_data[[#This Row],[revenue_usd]]/ad_data[[#This Row],[conversions]],0)</f>
        <v>31.0625</v>
      </c>
      <c r="N20" s="3">
        <f>IFERROR(ad_data[[#This Row],[revenue_usd]]/ad_data[[#This Row],[spend_usd]],0)</f>
        <v>10.851528384279476</v>
      </c>
      <c r="O20" s="6">
        <f>IFERROR((ad_data[[#This Row],[revenue_usd]]-ad_data[[#This Row],[spend_usd]])/ad_data[[#This Row],[spend_usd]],0)</f>
        <v>9.8515283842794759</v>
      </c>
    </row>
    <row r="21" spans="1:15">
      <c r="A21" s="2">
        <v>45561</v>
      </c>
      <c r="B21" t="s">
        <v>278</v>
      </c>
      <c r="C21" t="s">
        <v>288</v>
      </c>
      <c r="D21" s="4">
        <v>13191</v>
      </c>
      <c r="E21" s="4">
        <v>297</v>
      </c>
      <c r="F21" s="4">
        <v>85</v>
      </c>
      <c r="G21" s="5">
        <v>175</v>
      </c>
      <c r="H21" s="5">
        <v>2449</v>
      </c>
      <c r="I21" s="6">
        <f>IFERROR(ad_data[[#This Row],[clicks]]/ad_data[[#This Row],[impressions]],0)</f>
        <v>2.2515351375938141E-2</v>
      </c>
      <c r="J21" s="6">
        <f>IFERROR(ad_data[[#This Row],[conversions]]/ad_data[[#This Row],[impressions]],0)</f>
        <v>6.4437874308240469E-3</v>
      </c>
      <c r="K21" s="6">
        <f>IFERROR(ad_data[[#This Row],[conversions]]/ad_data[[#This Row],[clicks]],0)</f>
        <v>0.28619528619528617</v>
      </c>
      <c r="L21" s="9">
        <f>IFERROR(ad_data[[#This Row],[spend_usd]]/ad_data[[#This Row],[clicks]],0)</f>
        <v>0.58922558922558921</v>
      </c>
      <c r="M21" s="3">
        <f>IFERROR(ad_data[[#This Row],[revenue_usd]]/ad_data[[#This Row],[conversions]],0)</f>
        <v>28.811764705882354</v>
      </c>
      <c r="N21" s="3">
        <f>IFERROR(ad_data[[#This Row],[revenue_usd]]/ad_data[[#This Row],[spend_usd]],0)</f>
        <v>13.994285714285715</v>
      </c>
      <c r="O21" s="6">
        <f>IFERROR((ad_data[[#This Row],[revenue_usd]]-ad_data[[#This Row],[spend_usd]])/ad_data[[#This Row],[spend_usd]],0)</f>
        <v>12.994285714285715</v>
      </c>
    </row>
    <row r="22" spans="1:15">
      <c r="A22" s="2">
        <v>45554</v>
      </c>
      <c r="B22" t="s">
        <v>108</v>
      </c>
      <c r="C22" t="s">
        <v>287</v>
      </c>
      <c r="D22" s="4">
        <v>11600</v>
      </c>
      <c r="E22" s="4">
        <v>329</v>
      </c>
      <c r="F22" s="4">
        <v>89</v>
      </c>
      <c r="G22" s="5">
        <v>234</v>
      </c>
      <c r="H22" s="5">
        <v>2401</v>
      </c>
      <c r="I22" s="6">
        <f>IFERROR(ad_data[[#This Row],[clicks]]/ad_data[[#This Row],[impressions]],0)</f>
        <v>2.836206896551724E-2</v>
      </c>
      <c r="J22" s="6">
        <f>IFERROR(ad_data[[#This Row],[conversions]]/ad_data[[#This Row],[impressions]],0)</f>
        <v>7.6724137931034487E-3</v>
      </c>
      <c r="K22" s="6">
        <f>IFERROR(ad_data[[#This Row],[conversions]]/ad_data[[#This Row],[clicks]],0)</f>
        <v>0.27051671732522797</v>
      </c>
      <c r="L22" s="9">
        <f>IFERROR(ad_data[[#This Row],[spend_usd]]/ad_data[[#This Row],[clicks]],0)</f>
        <v>0.71124620060790278</v>
      </c>
      <c r="M22" s="3">
        <f>IFERROR(ad_data[[#This Row],[revenue_usd]]/ad_data[[#This Row],[conversions]],0)</f>
        <v>26.977528089887642</v>
      </c>
      <c r="N22" s="3">
        <f>IFERROR(ad_data[[#This Row],[revenue_usd]]/ad_data[[#This Row],[spend_usd]],0)</f>
        <v>10.260683760683762</v>
      </c>
      <c r="O22" s="6">
        <f>IFERROR((ad_data[[#This Row],[revenue_usd]]-ad_data[[#This Row],[spend_usd]])/ad_data[[#This Row],[spend_usd]],0)</f>
        <v>9.2606837606837615</v>
      </c>
    </row>
    <row r="23" spans="1:15">
      <c r="A23" s="2">
        <v>45546</v>
      </c>
      <c r="B23" t="s">
        <v>113</v>
      </c>
      <c r="C23" t="s">
        <v>287</v>
      </c>
      <c r="D23" s="4">
        <v>15546</v>
      </c>
      <c r="E23" s="4">
        <v>486</v>
      </c>
      <c r="F23" s="4">
        <v>59</v>
      </c>
      <c r="G23" s="5">
        <v>135</v>
      </c>
      <c r="H23" s="5">
        <v>2395</v>
      </c>
      <c r="I23" s="6">
        <f>IFERROR(ad_data[[#This Row],[clicks]]/ad_data[[#This Row],[impressions]],0)</f>
        <v>3.1262060980316482E-2</v>
      </c>
      <c r="J23" s="6">
        <f>IFERROR(ad_data[[#This Row],[conversions]]/ad_data[[#This Row],[impressions]],0)</f>
        <v>3.795188472919079E-3</v>
      </c>
      <c r="K23" s="6">
        <f>IFERROR(ad_data[[#This Row],[conversions]]/ad_data[[#This Row],[clicks]],0)</f>
        <v>0.12139917695473251</v>
      </c>
      <c r="L23" s="9">
        <f>IFERROR(ad_data[[#This Row],[spend_usd]]/ad_data[[#This Row],[clicks]],0)</f>
        <v>0.27777777777777779</v>
      </c>
      <c r="M23" s="3">
        <f>IFERROR(ad_data[[#This Row],[revenue_usd]]/ad_data[[#This Row],[conversions]],0)</f>
        <v>40.593220338983052</v>
      </c>
      <c r="N23" s="3">
        <f>IFERROR(ad_data[[#This Row],[revenue_usd]]/ad_data[[#This Row],[spend_usd]],0)</f>
        <v>17.74074074074074</v>
      </c>
      <c r="O23" s="6">
        <f>IFERROR((ad_data[[#This Row],[revenue_usd]]-ad_data[[#This Row],[spend_usd]])/ad_data[[#This Row],[spend_usd]],0)</f>
        <v>16.74074074074074</v>
      </c>
    </row>
    <row r="24" spans="1:15">
      <c r="A24" s="2">
        <v>45565</v>
      </c>
      <c r="B24" t="s">
        <v>58</v>
      </c>
      <c r="C24" t="s">
        <v>286</v>
      </c>
      <c r="D24" s="4">
        <v>13004</v>
      </c>
      <c r="E24" s="4">
        <v>441</v>
      </c>
      <c r="F24" s="4">
        <v>97</v>
      </c>
      <c r="G24" s="5">
        <v>258</v>
      </c>
      <c r="H24" s="5">
        <v>2235</v>
      </c>
      <c r="I24" s="6">
        <f>IFERROR(ad_data[[#This Row],[clicks]]/ad_data[[#This Row],[impressions]],0)</f>
        <v>3.3912642263918796E-2</v>
      </c>
      <c r="J24" s="6">
        <f>IFERROR(ad_data[[#This Row],[conversions]]/ad_data[[#This Row],[impressions]],0)</f>
        <v>7.4592433097508456E-3</v>
      </c>
      <c r="K24" s="6">
        <f>IFERROR(ad_data[[#This Row],[conversions]]/ad_data[[#This Row],[clicks]],0)</f>
        <v>0.2199546485260771</v>
      </c>
      <c r="L24" s="9">
        <f>IFERROR(ad_data[[#This Row],[spend_usd]]/ad_data[[#This Row],[clicks]],0)</f>
        <v>0.58503401360544216</v>
      </c>
      <c r="M24" s="3">
        <f>IFERROR(ad_data[[#This Row],[revenue_usd]]/ad_data[[#This Row],[conversions]],0)</f>
        <v>23.041237113402062</v>
      </c>
      <c r="N24" s="3">
        <f>IFERROR(ad_data[[#This Row],[revenue_usd]]/ad_data[[#This Row],[spend_usd]],0)</f>
        <v>8.6627906976744189</v>
      </c>
      <c r="O24" s="6">
        <f>IFERROR((ad_data[[#This Row],[revenue_usd]]-ad_data[[#This Row],[spend_usd]])/ad_data[[#This Row],[spend_usd]],0)</f>
        <v>7.6627906976744189</v>
      </c>
    </row>
    <row r="25" spans="1:15">
      <c r="A25" s="2">
        <v>45556</v>
      </c>
      <c r="B25" t="s">
        <v>246</v>
      </c>
      <c r="C25" t="s">
        <v>286</v>
      </c>
      <c r="D25" s="4">
        <v>13179</v>
      </c>
      <c r="E25" s="4">
        <v>344</v>
      </c>
      <c r="F25" s="4">
        <v>75</v>
      </c>
      <c r="G25" s="5">
        <v>78</v>
      </c>
      <c r="H25" s="5">
        <v>2227</v>
      </c>
      <c r="I25" s="6">
        <f>IFERROR(ad_data[[#This Row],[clicks]]/ad_data[[#This Row],[impressions]],0)</f>
        <v>2.6102132179983306E-2</v>
      </c>
      <c r="J25" s="6">
        <f>IFERROR(ad_data[[#This Row],[conversions]]/ad_data[[#This Row],[impressions]],0)</f>
        <v>5.6908718415661277E-3</v>
      </c>
      <c r="K25" s="6">
        <f>IFERROR(ad_data[[#This Row],[conversions]]/ad_data[[#This Row],[clicks]],0)</f>
        <v>0.21802325581395349</v>
      </c>
      <c r="L25" s="9">
        <f>IFERROR(ad_data[[#This Row],[spend_usd]]/ad_data[[#This Row],[clicks]],0)</f>
        <v>0.22674418604651161</v>
      </c>
      <c r="M25" s="3">
        <f>IFERROR(ad_data[[#This Row],[revenue_usd]]/ad_data[[#This Row],[conversions]],0)</f>
        <v>29.693333333333332</v>
      </c>
      <c r="N25" s="3">
        <f>IFERROR(ad_data[[#This Row],[revenue_usd]]/ad_data[[#This Row],[spend_usd]],0)</f>
        <v>28.551282051282051</v>
      </c>
      <c r="O25" s="6">
        <f>IFERROR((ad_data[[#This Row],[revenue_usd]]-ad_data[[#This Row],[spend_usd]])/ad_data[[#This Row],[spend_usd]],0)</f>
        <v>27.551282051282051</v>
      </c>
    </row>
    <row r="26" spans="1:15">
      <c r="A26" s="2">
        <v>45555</v>
      </c>
      <c r="B26" t="s">
        <v>270</v>
      </c>
      <c r="C26" t="s">
        <v>287</v>
      </c>
      <c r="D26" s="4">
        <v>13838</v>
      </c>
      <c r="E26" s="4">
        <v>420</v>
      </c>
      <c r="F26" s="4">
        <v>87</v>
      </c>
      <c r="G26" s="5">
        <v>199</v>
      </c>
      <c r="H26" s="5">
        <v>2144</v>
      </c>
      <c r="I26" s="6">
        <f>IFERROR(ad_data[[#This Row],[clicks]]/ad_data[[#This Row],[impressions]],0)</f>
        <v>3.0351206821795058E-2</v>
      </c>
      <c r="J26" s="6">
        <f>IFERROR(ad_data[[#This Row],[conversions]]/ad_data[[#This Row],[impressions]],0)</f>
        <v>6.2870356988004045E-3</v>
      </c>
      <c r="K26" s="6">
        <f>IFERROR(ad_data[[#This Row],[conversions]]/ad_data[[#This Row],[clicks]],0)</f>
        <v>0.20714285714285716</v>
      </c>
      <c r="L26" s="9">
        <f>IFERROR(ad_data[[#This Row],[spend_usd]]/ad_data[[#This Row],[clicks]],0)</f>
        <v>0.47380952380952379</v>
      </c>
      <c r="M26" s="3">
        <f>IFERROR(ad_data[[#This Row],[revenue_usd]]/ad_data[[#This Row],[conversions]],0)</f>
        <v>24.643678160919539</v>
      </c>
      <c r="N26" s="3">
        <f>IFERROR(ad_data[[#This Row],[revenue_usd]]/ad_data[[#This Row],[spend_usd]],0)</f>
        <v>10.773869346733669</v>
      </c>
      <c r="O26" s="6">
        <f>IFERROR((ad_data[[#This Row],[revenue_usd]]-ad_data[[#This Row],[spend_usd]])/ad_data[[#This Row],[spend_usd]],0)</f>
        <v>9.7738693467336688</v>
      </c>
    </row>
    <row r="27" spans="1:15">
      <c r="A27" s="2">
        <v>45360</v>
      </c>
      <c r="B27" t="s">
        <v>88</v>
      </c>
      <c r="C27" t="s">
        <v>286</v>
      </c>
      <c r="D27" s="4">
        <v>15087</v>
      </c>
      <c r="E27" s="4">
        <v>587</v>
      </c>
      <c r="F27" s="4">
        <v>97</v>
      </c>
      <c r="G27" s="5">
        <v>414</v>
      </c>
      <c r="H27" s="5">
        <v>2076</v>
      </c>
      <c r="I27" s="6">
        <f>IFERROR(ad_data[[#This Row],[clicks]]/ad_data[[#This Row],[impressions]],0)</f>
        <v>3.8907668853980247E-2</v>
      </c>
      <c r="J27" s="6">
        <f>IFERROR(ad_data[[#This Row],[conversions]]/ad_data[[#This Row],[impressions]],0)</f>
        <v>6.4293762842182007E-3</v>
      </c>
      <c r="K27" s="6">
        <f>IFERROR(ad_data[[#This Row],[conversions]]/ad_data[[#This Row],[clicks]],0)</f>
        <v>0.16524701873935263</v>
      </c>
      <c r="L27" s="9">
        <f>IFERROR(ad_data[[#This Row],[spend_usd]]/ad_data[[#This Row],[clicks]],0)</f>
        <v>0.70528109028960817</v>
      </c>
      <c r="M27" s="3">
        <f>IFERROR(ad_data[[#This Row],[revenue_usd]]/ad_data[[#This Row],[conversions]],0)</f>
        <v>21.402061855670102</v>
      </c>
      <c r="N27" s="3">
        <f>IFERROR(ad_data[[#This Row],[revenue_usd]]/ad_data[[#This Row],[spend_usd]],0)</f>
        <v>5.0144927536231885</v>
      </c>
      <c r="O27" s="6">
        <f>IFERROR((ad_data[[#This Row],[revenue_usd]]-ad_data[[#This Row],[spend_usd]])/ad_data[[#This Row],[spend_usd]],0)</f>
        <v>4.0144927536231885</v>
      </c>
    </row>
    <row r="28" spans="1:15">
      <c r="A28" s="2">
        <v>45544</v>
      </c>
      <c r="B28" t="s">
        <v>219</v>
      </c>
      <c r="C28" t="s">
        <v>287</v>
      </c>
      <c r="D28" s="4">
        <v>12401</v>
      </c>
      <c r="E28" s="4">
        <v>341</v>
      </c>
      <c r="F28" s="4">
        <v>91</v>
      </c>
      <c r="G28" s="5">
        <v>219</v>
      </c>
      <c r="H28" s="5">
        <v>2076</v>
      </c>
      <c r="I28" s="6">
        <f>IFERROR(ad_data[[#This Row],[clicks]]/ad_data[[#This Row],[impressions]],0)</f>
        <v>2.749778243690025E-2</v>
      </c>
      <c r="J28" s="6">
        <f>IFERROR(ad_data[[#This Row],[conversions]]/ad_data[[#This Row],[impressions]],0)</f>
        <v>7.3381178937182486E-3</v>
      </c>
      <c r="K28" s="6">
        <f>IFERROR(ad_data[[#This Row],[conversions]]/ad_data[[#This Row],[clicks]],0)</f>
        <v>0.26686217008797652</v>
      </c>
      <c r="L28" s="9">
        <f>IFERROR(ad_data[[#This Row],[spend_usd]]/ad_data[[#This Row],[clicks]],0)</f>
        <v>0.64222873900293254</v>
      </c>
      <c r="M28" s="3">
        <f>IFERROR(ad_data[[#This Row],[revenue_usd]]/ad_data[[#This Row],[conversions]],0)</f>
        <v>22.813186813186814</v>
      </c>
      <c r="N28" s="3">
        <f>IFERROR(ad_data[[#This Row],[revenue_usd]]/ad_data[[#This Row],[spend_usd]],0)</f>
        <v>9.4794520547945211</v>
      </c>
      <c r="O28" s="6">
        <f>IFERROR((ad_data[[#This Row],[revenue_usd]]-ad_data[[#This Row],[spend_usd]])/ad_data[[#This Row],[spend_usd]],0)</f>
        <v>8.4794520547945211</v>
      </c>
    </row>
    <row r="29" spans="1:15">
      <c r="A29" s="2">
        <v>45538</v>
      </c>
      <c r="B29" t="s">
        <v>126</v>
      </c>
      <c r="C29" t="s">
        <v>287</v>
      </c>
      <c r="D29" s="4">
        <v>8273</v>
      </c>
      <c r="E29" s="4">
        <v>175</v>
      </c>
      <c r="F29" s="4">
        <v>71</v>
      </c>
      <c r="G29" s="5">
        <v>84</v>
      </c>
      <c r="H29" s="5">
        <v>2073</v>
      </c>
      <c r="I29" s="6">
        <f>IFERROR(ad_data[[#This Row],[clicks]]/ad_data[[#This Row],[impressions]],0)</f>
        <v>2.1153148797292395E-2</v>
      </c>
      <c r="J29" s="6">
        <f>IFERROR(ad_data[[#This Row],[conversions]]/ad_data[[#This Row],[impressions]],0)</f>
        <v>8.5821346549014872E-3</v>
      </c>
      <c r="K29" s="6">
        <f>IFERROR(ad_data[[#This Row],[conversions]]/ad_data[[#This Row],[clicks]],0)</f>
        <v>0.40571428571428569</v>
      </c>
      <c r="L29" s="9">
        <f>IFERROR(ad_data[[#This Row],[spend_usd]]/ad_data[[#This Row],[clicks]],0)</f>
        <v>0.48</v>
      </c>
      <c r="M29" s="3">
        <f>IFERROR(ad_data[[#This Row],[revenue_usd]]/ad_data[[#This Row],[conversions]],0)</f>
        <v>29.197183098591548</v>
      </c>
      <c r="N29" s="3">
        <f>IFERROR(ad_data[[#This Row],[revenue_usd]]/ad_data[[#This Row],[spend_usd]],0)</f>
        <v>24.678571428571427</v>
      </c>
      <c r="O29" s="6">
        <f>IFERROR((ad_data[[#This Row],[revenue_usd]]-ad_data[[#This Row],[spend_usd]])/ad_data[[#This Row],[spend_usd]],0)</f>
        <v>23.678571428571427</v>
      </c>
    </row>
    <row r="30" spans="1:15">
      <c r="A30" s="2">
        <v>45540</v>
      </c>
      <c r="B30" t="s">
        <v>21</v>
      </c>
      <c r="C30" t="s">
        <v>287</v>
      </c>
      <c r="D30" s="4">
        <v>7628</v>
      </c>
      <c r="E30" s="4">
        <v>188</v>
      </c>
      <c r="F30" s="4">
        <v>63</v>
      </c>
      <c r="G30" s="5">
        <v>145</v>
      </c>
      <c r="H30" s="5">
        <v>2063</v>
      </c>
      <c r="I30" s="6">
        <f>IFERROR(ad_data[[#This Row],[clicks]]/ad_data[[#This Row],[impressions]],0)</f>
        <v>2.4646040901940221E-2</v>
      </c>
      <c r="J30" s="6">
        <f>IFERROR(ad_data[[#This Row],[conversions]]/ad_data[[#This Row],[impressions]],0)</f>
        <v>8.2590456213948605E-3</v>
      </c>
      <c r="K30" s="6">
        <f>IFERROR(ad_data[[#This Row],[conversions]]/ad_data[[#This Row],[clicks]],0)</f>
        <v>0.33510638297872342</v>
      </c>
      <c r="L30" s="9">
        <f>IFERROR(ad_data[[#This Row],[spend_usd]]/ad_data[[#This Row],[clicks]],0)</f>
        <v>0.77127659574468088</v>
      </c>
      <c r="M30" s="3">
        <f>IFERROR(ad_data[[#This Row],[revenue_usd]]/ad_data[[#This Row],[conversions]],0)</f>
        <v>32.746031746031747</v>
      </c>
      <c r="N30" s="3">
        <f>IFERROR(ad_data[[#This Row],[revenue_usd]]/ad_data[[#This Row],[spend_usd]],0)</f>
        <v>14.227586206896552</v>
      </c>
      <c r="O30" s="6">
        <f>IFERROR((ad_data[[#This Row],[revenue_usd]]-ad_data[[#This Row],[spend_usd]])/ad_data[[#This Row],[spend_usd]],0)</f>
        <v>13.227586206896552</v>
      </c>
    </row>
    <row r="31" spans="1:15">
      <c r="A31" s="2">
        <v>45563</v>
      </c>
      <c r="B31" t="s">
        <v>186</v>
      </c>
      <c r="C31" t="s">
        <v>288</v>
      </c>
      <c r="D31" s="4">
        <v>9100</v>
      </c>
      <c r="E31" s="4">
        <v>355</v>
      </c>
      <c r="F31" s="4">
        <v>110</v>
      </c>
      <c r="G31" s="5">
        <v>335</v>
      </c>
      <c r="H31" s="5">
        <v>2060</v>
      </c>
      <c r="I31" s="6">
        <f>IFERROR(ad_data[[#This Row],[clicks]]/ad_data[[#This Row],[impressions]],0)</f>
        <v>3.9010989010989011E-2</v>
      </c>
      <c r="J31" s="6">
        <f>IFERROR(ad_data[[#This Row],[conversions]]/ad_data[[#This Row],[impressions]],0)</f>
        <v>1.2087912087912088E-2</v>
      </c>
      <c r="K31" s="6">
        <f>IFERROR(ad_data[[#This Row],[conversions]]/ad_data[[#This Row],[clicks]],0)</f>
        <v>0.30985915492957744</v>
      </c>
      <c r="L31" s="9">
        <f>IFERROR(ad_data[[#This Row],[spend_usd]]/ad_data[[#This Row],[clicks]],0)</f>
        <v>0.94366197183098588</v>
      </c>
      <c r="M31" s="3">
        <f>IFERROR(ad_data[[#This Row],[revenue_usd]]/ad_data[[#This Row],[conversions]],0)</f>
        <v>18.727272727272727</v>
      </c>
      <c r="N31" s="3">
        <f>IFERROR(ad_data[[#This Row],[revenue_usd]]/ad_data[[#This Row],[spend_usd]],0)</f>
        <v>6.1492537313432836</v>
      </c>
      <c r="O31" s="6">
        <f>IFERROR((ad_data[[#This Row],[revenue_usd]]-ad_data[[#This Row],[spend_usd]])/ad_data[[#This Row],[spend_usd]],0)</f>
        <v>5.1492537313432836</v>
      </c>
    </row>
    <row r="32" spans="1:15">
      <c r="A32" s="2">
        <v>45482</v>
      </c>
      <c r="B32" t="s">
        <v>21</v>
      </c>
      <c r="C32" t="s">
        <v>287</v>
      </c>
      <c r="D32" s="4">
        <v>12014</v>
      </c>
      <c r="E32" s="4">
        <v>423</v>
      </c>
      <c r="F32" s="4">
        <v>100</v>
      </c>
      <c r="G32" s="5">
        <v>276</v>
      </c>
      <c r="H32" s="5">
        <v>2048</v>
      </c>
      <c r="I32" s="6">
        <f>IFERROR(ad_data[[#This Row],[clicks]]/ad_data[[#This Row],[impressions]],0)</f>
        <v>3.5208922923256204E-2</v>
      </c>
      <c r="J32" s="6">
        <f>IFERROR(ad_data[[#This Row],[conversions]]/ad_data[[#This Row],[impressions]],0)</f>
        <v>8.3236224404861E-3</v>
      </c>
      <c r="K32" s="6">
        <f>IFERROR(ad_data[[#This Row],[conversions]]/ad_data[[#This Row],[clicks]],0)</f>
        <v>0.2364066193853428</v>
      </c>
      <c r="L32" s="9">
        <f>IFERROR(ad_data[[#This Row],[spend_usd]]/ad_data[[#This Row],[clicks]],0)</f>
        <v>0.65248226950354615</v>
      </c>
      <c r="M32" s="3">
        <f>IFERROR(ad_data[[#This Row],[revenue_usd]]/ad_data[[#This Row],[conversions]],0)</f>
        <v>20.48</v>
      </c>
      <c r="N32" s="3">
        <f>IFERROR(ad_data[[#This Row],[revenue_usd]]/ad_data[[#This Row],[spend_usd]],0)</f>
        <v>7.4202898550724639</v>
      </c>
      <c r="O32" s="6">
        <f>IFERROR((ad_data[[#This Row],[revenue_usd]]-ad_data[[#This Row],[spend_usd]])/ad_data[[#This Row],[spend_usd]],0)</f>
        <v>6.4202898550724639</v>
      </c>
    </row>
    <row r="33" spans="1:15">
      <c r="A33" s="2">
        <v>45538</v>
      </c>
      <c r="B33" t="s">
        <v>64</v>
      </c>
      <c r="C33" t="s">
        <v>287</v>
      </c>
      <c r="D33" s="4">
        <v>9346</v>
      </c>
      <c r="E33" s="4">
        <v>289</v>
      </c>
      <c r="F33" s="4">
        <v>67</v>
      </c>
      <c r="G33" s="5">
        <v>192</v>
      </c>
      <c r="H33" s="5">
        <v>2040</v>
      </c>
      <c r="I33" s="6">
        <f>IFERROR(ad_data[[#This Row],[clicks]]/ad_data[[#This Row],[impressions]],0)</f>
        <v>3.0922319708966403E-2</v>
      </c>
      <c r="J33" s="6">
        <f>IFERROR(ad_data[[#This Row],[conversions]]/ad_data[[#This Row],[impressions]],0)</f>
        <v>7.1688422854697198E-3</v>
      </c>
      <c r="K33" s="6">
        <f>IFERROR(ad_data[[#This Row],[conversions]]/ad_data[[#This Row],[clicks]],0)</f>
        <v>0.23183391003460208</v>
      </c>
      <c r="L33" s="9">
        <f>IFERROR(ad_data[[#This Row],[spend_usd]]/ad_data[[#This Row],[clicks]],0)</f>
        <v>0.66435986159169547</v>
      </c>
      <c r="M33" s="3">
        <f>IFERROR(ad_data[[#This Row],[revenue_usd]]/ad_data[[#This Row],[conversions]],0)</f>
        <v>30.447761194029852</v>
      </c>
      <c r="N33" s="3">
        <f>IFERROR(ad_data[[#This Row],[revenue_usd]]/ad_data[[#This Row],[spend_usd]],0)</f>
        <v>10.625</v>
      </c>
      <c r="O33" s="6">
        <f>IFERROR((ad_data[[#This Row],[revenue_usd]]-ad_data[[#This Row],[spend_usd]])/ad_data[[#This Row],[spend_usd]],0)</f>
        <v>9.625</v>
      </c>
    </row>
    <row r="34" spans="1:15">
      <c r="A34" s="2">
        <v>45565</v>
      </c>
      <c r="B34" t="s">
        <v>206</v>
      </c>
      <c r="C34" t="s">
        <v>286</v>
      </c>
      <c r="D34" s="4">
        <v>11284</v>
      </c>
      <c r="E34" s="4">
        <v>204</v>
      </c>
      <c r="F34" s="4">
        <v>50</v>
      </c>
      <c r="G34" s="5">
        <v>150</v>
      </c>
      <c r="H34" s="5">
        <v>2036</v>
      </c>
      <c r="I34" s="6">
        <f>IFERROR(ad_data[[#This Row],[clicks]]/ad_data[[#This Row],[impressions]],0)</f>
        <v>1.8078695498050336E-2</v>
      </c>
      <c r="J34" s="6">
        <f>IFERROR(ad_data[[#This Row],[conversions]]/ad_data[[#This Row],[impressions]],0)</f>
        <v>4.4310528181495928E-3</v>
      </c>
      <c r="K34" s="6">
        <f>IFERROR(ad_data[[#This Row],[conversions]]/ad_data[[#This Row],[clicks]],0)</f>
        <v>0.24509803921568626</v>
      </c>
      <c r="L34" s="9">
        <f>IFERROR(ad_data[[#This Row],[spend_usd]]/ad_data[[#This Row],[clicks]],0)</f>
        <v>0.73529411764705888</v>
      </c>
      <c r="M34" s="3">
        <f>IFERROR(ad_data[[#This Row],[revenue_usd]]/ad_data[[#This Row],[conversions]],0)</f>
        <v>40.72</v>
      </c>
      <c r="N34" s="3">
        <f>IFERROR(ad_data[[#This Row],[revenue_usd]]/ad_data[[#This Row],[spend_usd]],0)</f>
        <v>13.573333333333334</v>
      </c>
      <c r="O34" s="6">
        <f>IFERROR((ad_data[[#This Row],[revenue_usd]]-ad_data[[#This Row],[spend_usd]])/ad_data[[#This Row],[spend_usd]],0)</f>
        <v>12.573333333333334</v>
      </c>
    </row>
    <row r="35" spans="1:15">
      <c r="A35" s="2">
        <v>45549</v>
      </c>
      <c r="B35" t="s">
        <v>11</v>
      </c>
      <c r="C35" t="s">
        <v>286</v>
      </c>
      <c r="D35" s="4">
        <v>11094</v>
      </c>
      <c r="E35" s="4">
        <v>488</v>
      </c>
      <c r="F35" s="4">
        <v>70</v>
      </c>
      <c r="G35" s="5">
        <v>264</v>
      </c>
      <c r="H35" s="5">
        <v>1988</v>
      </c>
      <c r="I35" s="6">
        <f>IFERROR(ad_data[[#This Row],[clicks]]/ad_data[[#This Row],[impressions]],0)</f>
        <v>4.3987741121326841E-2</v>
      </c>
      <c r="J35" s="6">
        <f>IFERROR(ad_data[[#This Row],[conversions]]/ad_data[[#This Row],[impressions]],0)</f>
        <v>6.3097169641247522E-3</v>
      </c>
      <c r="K35" s="6">
        <f>IFERROR(ad_data[[#This Row],[conversions]]/ad_data[[#This Row],[clicks]],0)</f>
        <v>0.14344262295081966</v>
      </c>
      <c r="L35" s="9">
        <f>IFERROR(ad_data[[#This Row],[spend_usd]]/ad_data[[#This Row],[clicks]],0)</f>
        <v>0.54098360655737709</v>
      </c>
      <c r="M35" s="3">
        <f>IFERROR(ad_data[[#This Row],[revenue_usd]]/ad_data[[#This Row],[conversions]],0)</f>
        <v>28.4</v>
      </c>
      <c r="N35" s="3">
        <f>IFERROR(ad_data[[#This Row],[revenue_usd]]/ad_data[[#This Row],[spend_usd]],0)</f>
        <v>7.5303030303030303</v>
      </c>
      <c r="O35" s="6">
        <f>IFERROR((ad_data[[#This Row],[revenue_usd]]-ad_data[[#This Row],[spend_usd]])/ad_data[[#This Row],[spend_usd]],0)</f>
        <v>6.5303030303030303</v>
      </c>
    </row>
    <row r="36" spans="1:15">
      <c r="A36" s="2">
        <v>45557</v>
      </c>
      <c r="B36" t="s">
        <v>119</v>
      </c>
      <c r="C36" t="s">
        <v>286</v>
      </c>
      <c r="D36" s="4">
        <v>14120</v>
      </c>
      <c r="E36" s="4">
        <v>262</v>
      </c>
      <c r="F36" s="4">
        <v>64</v>
      </c>
      <c r="G36" s="5">
        <v>215</v>
      </c>
      <c r="H36" s="5">
        <v>1953</v>
      </c>
      <c r="I36" s="6">
        <f>IFERROR(ad_data[[#This Row],[clicks]]/ad_data[[#This Row],[impressions]],0)</f>
        <v>1.8555240793201134E-2</v>
      </c>
      <c r="J36" s="6">
        <f>IFERROR(ad_data[[#This Row],[conversions]]/ad_data[[#This Row],[impressions]],0)</f>
        <v>4.5325779036827192E-3</v>
      </c>
      <c r="K36" s="6">
        <f>IFERROR(ad_data[[#This Row],[conversions]]/ad_data[[#This Row],[clicks]],0)</f>
        <v>0.24427480916030533</v>
      </c>
      <c r="L36" s="9">
        <f>IFERROR(ad_data[[#This Row],[spend_usd]]/ad_data[[#This Row],[clicks]],0)</f>
        <v>0.82061068702290074</v>
      </c>
      <c r="M36" s="3">
        <f>IFERROR(ad_data[[#This Row],[revenue_usd]]/ad_data[[#This Row],[conversions]],0)</f>
        <v>30.515625</v>
      </c>
      <c r="N36" s="3">
        <f>IFERROR(ad_data[[#This Row],[revenue_usd]]/ad_data[[#This Row],[spend_usd]],0)</f>
        <v>9.083720930232559</v>
      </c>
      <c r="O36" s="6">
        <f>IFERROR((ad_data[[#This Row],[revenue_usd]]-ad_data[[#This Row],[spend_usd]])/ad_data[[#This Row],[spend_usd]],0)</f>
        <v>8.083720930232559</v>
      </c>
    </row>
    <row r="37" spans="1:15">
      <c r="A37" s="2">
        <v>45541</v>
      </c>
      <c r="B37" t="s">
        <v>150</v>
      </c>
      <c r="C37" t="s">
        <v>287</v>
      </c>
      <c r="D37" s="4">
        <v>6664</v>
      </c>
      <c r="E37" s="4">
        <v>230</v>
      </c>
      <c r="F37" s="4">
        <v>57</v>
      </c>
      <c r="G37" s="5">
        <v>128</v>
      </c>
      <c r="H37" s="5">
        <v>1942</v>
      </c>
      <c r="I37" s="6">
        <f>IFERROR(ad_data[[#This Row],[clicks]]/ad_data[[#This Row],[impressions]],0)</f>
        <v>3.4513805522208882E-2</v>
      </c>
      <c r="J37" s="6">
        <f>IFERROR(ad_data[[#This Row],[conversions]]/ad_data[[#This Row],[impressions]],0)</f>
        <v>8.5534213685474186E-3</v>
      </c>
      <c r="K37" s="6">
        <f>IFERROR(ad_data[[#This Row],[conversions]]/ad_data[[#This Row],[clicks]],0)</f>
        <v>0.24782608695652175</v>
      </c>
      <c r="L37" s="9">
        <f>IFERROR(ad_data[[#This Row],[spend_usd]]/ad_data[[#This Row],[clicks]],0)</f>
        <v>0.55652173913043479</v>
      </c>
      <c r="M37" s="3">
        <f>IFERROR(ad_data[[#This Row],[revenue_usd]]/ad_data[[#This Row],[conversions]],0)</f>
        <v>34.070175438596493</v>
      </c>
      <c r="N37" s="3">
        <f>IFERROR(ad_data[[#This Row],[revenue_usd]]/ad_data[[#This Row],[spend_usd]],0)</f>
        <v>15.171875</v>
      </c>
      <c r="O37" s="6">
        <f>IFERROR((ad_data[[#This Row],[revenue_usd]]-ad_data[[#This Row],[spend_usd]])/ad_data[[#This Row],[spend_usd]],0)</f>
        <v>14.171875</v>
      </c>
    </row>
    <row r="38" spans="1:15">
      <c r="A38" s="2">
        <v>45537</v>
      </c>
      <c r="B38" t="s">
        <v>125</v>
      </c>
      <c r="C38" t="s">
        <v>286</v>
      </c>
      <c r="D38" s="4">
        <v>17897</v>
      </c>
      <c r="E38" s="4">
        <v>446</v>
      </c>
      <c r="F38" s="4">
        <v>75</v>
      </c>
      <c r="G38" s="5">
        <v>146</v>
      </c>
      <c r="H38" s="5">
        <v>1920</v>
      </c>
      <c r="I38" s="6">
        <f>IFERROR(ad_data[[#This Row],[clicks]]/ad_data[[#This Row],[impressions]],0)</f>
        <v>2.4920377716935799E-2</v>
      </c>
      <c r="J38" s="6">
        <f>IFERROR(ad_data[[#This Row],[conversions]]/ad_data[[#This Row],[impressions]],0)</f>
        <v>4.1906464770631946E-3</v>
      </c>
      <c r="K38" s="6">
        <f>IFERROR(ad_data[[#This Row],[conversions]]/ad_data[[#This Row],[clicks]],0)</f>
        <v>0.16816143497757849</v>
      </c>
      <c r="L38" s="9">
        <f>IFERROR(ad_data[[#This Row],[spend_usd]]/ad_data[[#This Row],[clicks]],0)</f>
        <v>0.3273542600896861</v>
      </c>
      <c r="M38" s="3">
        <f>IFERROR(ad_data[[#This Row],[revenue_usd]]/ad_data[[#This Row],[conversions]],0)</f>
        <v>25.6</v>
      </c>
      <c r="N38" s="3">
        <f>IFERROR(ad_data[[#This Row],[revenue_usd]]/ad_data[[#This Row],[spend_usd]],0)</f>
        <v>13.150684931506849</v>
      </c>
      <c r="O38" s="6">
        <f>IFERROR((ad_data[[#This Row],[revenue_usd]]-ad_data[[#This Row],[spend_usd]])/ad_data[[#This Row],[spend_usd]],0)</f>
        <v>12.150684931506849</v>
      </c>
    </row>
    <row r="39" spans="1:15">
      <c r="A39" s="2">
        <v>45559</v>
      </c>
      <c r="B39" t="s">
        <v>192</v>
      </c>
      <c r="C39" t="s">
        <v>286</v>
      </c>
      <c r="D39" s="4">
        <v>11765</v>
      </c>
      <c r="E39" s="4">
        <v>431</v>
      </c>
      <c r="F39" s="4">
        <v>81</v>
      </c>
      <c r="G39" s="5">
        <v>112</v>
      </c>
      <c r="H39" s="5">
        <v>1908</v>
      </c>
      <c r="I39" s="6">
        <f>IFERROR(ad_data[[#This Row],[clicks]]/ad_data[[#This Row],[impressions]],0)</f>
        <v>3.6634084147896304E-2</v>
      </c>
      <c r="J39" s="6">
        <f>IFERROR(ad_data[[#This Row],[conversions]]/ad_data[[#This Row],[impressions]],0)</f>
        <v>6.8848278793030172E-3</v>
      </c>
      <c r="K39" s="6">
        <f>IFERROR(ad_data[[#This Row],[conversions]]/ad_data[[#This Row],[clicks]],0)</f>
        <v>0.18793503480278423</v>
      </c>
      <c r="L39" s="9">
        <f>IFERROR(ad_data[[#This Row],[spend_usd]]/ad_data[[#This Row],[clicks]],0)</f>
        <v>0.25986078886310904</v>
      </c>
      <c r="M39" s="3">
        <f>IFERROR(ad_data[[#This Row],[revenue_usd]]/ad_data[[#This Row],[conversions]],0)</f>
        <v>23.555555555555557</v>
      </c>
      <c r="N39" s="3">
        <f>IFERROR(ad_data[[#This Row],[revenue_usd]]/ad_data[[#This Row],[spend_usd]],0)</f>
        <v>17.035714285714285</v>
      </c>
      <c r="O39" s="6">
        <f>IFERROR((ad_data[[#This Row],[revenue_usd]]-ad_data[[#This Row],[spend_usd]])/ad_data[[#This Row],[spend_usd]],0)</f>
        <v>16.035714285714285</v>
      </c>
    </row>
    <row r="40" spans="1:15">
      <c r="A40" s="2">
        <v>45560</v>
      </c>
      <c r="B40" t="s">
        <v>80</v>
      </c>
      <c r="C40" t="s">
        <v>286</v>
      </c>
      <c r="D40" s="4">
        <v>16182</v>
      </c>
      <c r="E40" s="4">
        <v>607</v>
      </c>
      <c r="F40" s="4">
        <v>75</v>
      </c>
      <c r="G40" s="5">
        <v>421</v>
      </c>
      <c r="H40" s="5">
        <v>1887</v>
      </c>
      <c r="I40" s="6">
        <f>IFERROR(ad_data[[#This Row],[clicks]]/ad_data[[#This Row],[impressions]],0)</f>
        <v>3.7510814485230505E-2</v>
      </c>
      <c r="J40" s="6">
        <f>IFERROR(ad_data[[#This Row],[conversions]]/ad_data[[#This Row],[impressions]],0)</f>
        <v>4.6347793845012975E-3</v>
      </c>
      <c r="K40" s="6">
        <f>IFERROR(ad_data[[#This Row],[conversions]]/ad_data[[#This Row],[clicks]],0)</f>
        <v>0.12355848434925865</v>
      </c>
      <c r="L40" s="9">
        <f>IFERROR(ad_data[[#This Row],[spend_usd]]/ad_data[[#This Row],[clicks]],0)</f>
        <v>0.69357495881383857</v>
      </c>
      <c r="M40" s="3">
        <f>IFERROR(ad_data[[#This Row],[revenue_usd]]/ad_data[[#This Row],[conversions]],0)</f>
        <v>25.16</v>
      </c>
      <c r="N40" s="3">
        <f>IFERROR(ad_data[[#This Row],[revenue_usd]]/ad_data[[#This Row],[spend_usd]],0)</f>
        <v>4.4821852731591445</v>
      </c>
      <c r="O40" s="6">
        <f>IFERROR((ad_data[[#This Row],[revenue_usd]]-ad_data[[#This Row],[spend_usd]])/ad_data[[#This Row],[spend_usd]],0)</f>
        <v>3.4821852731591449</v>
      </c>
    </row>
    <row r="41" spans="1:15">
      <c r="A41" s="2">
        <v>45360</v>
      </c>
      <c r="B41" t="s">
        <v>84</v>
      </c>
      <c r="C41" t="s">
        <v>287</v>
      </c>
      <c r="D41" s="4">
        <v>11310</v>
      </c>
      <c r="E41" s="4">
        <v>271</v>
      </c>
      <c r="F41" s="4">
        <v>74</v>
      </c>
      <c r="G41" s="5">
        <v>77</v>
      </c>
      <c r="H41" s="5">
        <v>1883</v>
      </c>
      <c r="I41" s="6">
        <f>IFERROR(ad_data[[#This Row],[clicks]]/ad_data[[#This Row],[impressions]],0)</f>
        <v>2.3961096374889478E-2</v>
      </c>
      <c r="J41" s="6">
        <f>IFERROR(ad_data[[#This Row],[conversions]]/ad_data[[#This Row],[impressions]],0)</f>
        <v>6.54288240495137E-3</v>
      </c>
      <c r="K41" s="6">
        <f>IFERROR(ad_data[[#This Row],[conversions]]/ad_data[[#This Row],[clicks]],0)</f>
        <v>0.27306273062730629</v>
      </c>
      <c r="L41" s="9">
        <f>IFERROR(ad_data[[#This Row],[spend_usd]]/ad_data[[#This Row],[clicks]],0)</f>
        <v>0.28413284132841327</v>
      </c>
      <c r="M41" s="3">
        <f>IFERROR(ad_data[[#This Row],[revenue_usd]]/ad_data[[#This Row],[conversions]],0)</f>
        <v>25.445945945945947</v>
      </c>
      <c r="N41" s="3">
        <f>IFERROR(ad_data[[#This Row],[revenue_usd]]/ad_data[[#This Row],[spend_usd]],0)</f>
        <v>24.454545454545453</v>
      </c>
      <c r="O41" s="6">
        <f>IFERROR((ad_data[[#This Row],[revenue_usd]]-ad_data[[#This Row],[spend_usd]])/ad_data[[#This Row],[spend_usd]],0)</f>
        <v>23.454545454545453</v>
      </c>
    </row>
    <row r="42" spans="1:15">
      <c r="A42" s="2">
        <v>45548</v>
      </c>
      <c r="B42" t="s">
        <v>220</v>
      </c>
      <c r="C42" t="s">
        <v>286</v>
      </c>
      <c r="D42" s="4">
        <v>9597</v>
      </c>
      <c r="E42" s="4">
        <v>269</v>
      </c>
      <c r="F42" s="4">
        <v>61</v>
      </c>
      <c r="G42" s="5">
        <v>40</v>
      </c>
      <c r="H42" s="5">
        <v>1857</v>
      </c>
      <c r="I42" s="6">
        <f>IFERROR(ad_data[[#This Row],[clicks]]/ad_data[[#This Row],[impressions]],0)</f>
        <v>2.8029592581014902E-2</v>
      </c>
      <c r="J42" s="6">
        <f>IFERROR(ad_data[[#This Row],[conversions]]/ad_data[[#This Row],[impressions]],0)</f>
        <v>6.356152964468063E-3</v>
      </c>
      <c r="K42" s="6">
        <f>IFERROR(ad_data[[#This Row],[conversions]]/ad_data[[#This Row],[clicks]],0)</f>
        <v>0.22676579925650558</v>
      </c>
      <c r="L42" s="9">
        <f>IFERROR(ad_data[[#This Row],[spend_usd]]/ad_data[[#This Row],[clicks]],0)</f>
        <v>0.14869888475836432</v>
      </c>
      <c r="M42" s="3">
        <f>IFERROR(ad_data[[#This Row],[revenue_usd]]/ad_data[[#This Row],[conversions]],0)</f>
        <v>30.442622950819672</v>
      </c>
      <c r="N42" s="3">
        <f>IFERROR(ad_data[[#This Row],[revenue_usd]]/ad_data[[#This Row],[spend_usd]],0)</f>
        <v>46.424999999999997</v>
      </c>
      <c r="O42" s="6">
        <f>IFERROR((ad_data[[#This Row],[revenue_usd]]-ad_data[[#This Row],[spend_usd]])/ad_data[[#This Row],[spend_usd]],0)</f>
        <v>45.424999999999997</v>
      </c>
    </row>
    <row r="43" spans="1:15">
      <c r="A43" s="2">
        <v>45549</v>
      </c>
      <c r="B43" t="s">
        <v>141</v>
      </c>
      <c r="C43" t="s">
        <v>286</v>
      </c>
      <c r="D43" s="4">
        <v>15545</v>
      </c>
      <c r="E43" s="4">
        <v>283</v>
      </c>
      <c r="F43" s="4">
        <v>61</v>
      </c>
      <c r="G43" s="5">
        <v>147</v>
      </c>
      <c r="H43" s="5">
        <v>1852</v>
      </c>
      <c r="I43" s="6">
        <f>IFERROR(ad_data[[#This Row],[clicks]]/ad_data[[#This Row],[impressions]],0)</f>
        <v>1.8205210678674814E-2</v>
      </c>
      <c r="J43" s="6">
        <f>IFERROR(ad_data[[#This Row],[conversions]]/ad_data[[#This Row],[impressions]],0)</f>
        <v>3.9240913477002247E-3</v>
      </c>
      <c r="K43" s="6">
        <f>IFERROR(ad_data[[#This Row],[conversions]]/ad_data[[#This Row],[clicks]],0)</f>
        <v>0.21554770318021202</v>
      </c>
      <c r="L43" s="9">
        <f>IFERROR(ad_data[[#This Row],[spend_usd]]/ad_data[[#This Row],[clicks]],0)</f>
        <v>0.51943462897526504</v>
      </c>
      <c r="M43" s="3">
        <f>IFERROR(ad_data[[#This Row],[revenue_usd]]/ad_data[[#This Row],[conversions]],0)</f>
        <v>30.360655737704917</v>
      </c>
      <c r="N43" s="3">
        <f>IFERROR(ad_data[[#This Row],[revenue_usd]]/ad_data[[#This Row],[spend_usd]],0)</f>
        <v>12.598639455782314</v>
      </c>
      <c r="O43" s="6">
        <f>IFERROR((ad_data[[#This Row],[revenue_usd]]-ad_data[[#This Row],[spend_usd]])/ad_data[[#This Row],[spend_usd]],0)</f>
        <v>11.598639455782314</v>
      </c>
    </row>
    <row r="44" spans="1:15">
      <c r="A44" s="2">
        <v>45547</v>
      </c>
      <c r="B44" t="s">
        <v>47</v>
      </c>
      <c r="C44" t="s">
        <v>286</v>
      </c>
      <c r="D44" s="4">
        <v>7186</v>
      </c>
      <c r="E44" s="4">
        <v>180</v>
      </c>
      <c r="F44" s="4">
        <v>36</v>
      </c>
      <c r="G44" s="5">
        <v>109</v>
      </c>
      <c r="H44" s="5">
        <v>1830</v>
      </c>
      <c r="I44" s="6">
        <f>IFERROR(ad_data[[#This Row],[clicks]]/ad_data[[#This Row],[impressions]],0)</f>
        <v>2.5048705816866128E-2</v>
      </c>
      <c r="J44" s="6">
        <f>IFERROR(ad_data[[#This Row],[conversions]]/ad_data[[#This Row],[impressions]],0)</f>
        <v>5.0097411633732254E-3</v>
      </c>
      <c r="K44" s="6">
        <f>IFERROR(ad_data[[#This Row],[conversions]]/ad_data[[#This Row],[clicks]],0)</f>
        <v>0.2</v>
      </c>
      <c r="L44" s="9">
        <f>IFERROR(ad_data[[#This Row],[spend_usd]]/ad_data[[#This Row],[clicks]],0)</f>
        <v>0.60555555555555551</v>
      </c>
      <c r="M44" s="3">
        <f>IFERROR(ad_data[[#This Row],[revenue_usd]]/ad_data[[#This Row],[conversions]],0)</f>
        <v>50.833333333333336</v>
      </c>
      <c r="N44" s="3">
        <f>IFERROR(ad_data[[#This Row],[revenue_usd]]/ad_data[[#This Row],[spend_usd]],0)</f>
        <v>16.788990825688074</v>
      </c>
      <c r="O44" s="6">
        <f>IFERROR((ad_data[[#This Row],[revenue_usd]]-ad_data[[#This Row],[spend_usd]])/ad_data[[#This Row],[spend_usd]],0)</f>
        <v>15.788990825688073</v>
      </c>
    </row>
    <row r="45" spans="1:15">
      <c r="A45" s="2">
        <v>45537</v>
      </c>
      <c r="B45" t="s">
        <v>9</v>
      </c>
      <c r="C45" t="s">
        <v>287</v>
      </c>
      <c r="D45" s="4">
        <v>9297</v>
      </c>
      <c r="E45" s="4">
        <v>332</v>
      </c>
      <c r="F45" s="4">
        <v>75</v>
      </c>
      <c r="G45" s="5">
        <v>135</v>
      </c>
      <c r="H45" s="5">
        <v>1826</v>
      </c>
      <c r="I45" s="6">
        <f>IFERROR(ad_data[[#This Row],[clicks]]/ad_data[[#This Row],[impressions]],0)</f>
        <v>3.5710444229321285E-2</v>
      </c>
      <c r="J45" s="6">
        <f>IFERROR(ad_data[[#This Row],[conversions]]/ad_data[[#This Row],[impressions]],0)</f>
        <v>8.0671184252984838E-3</v>
      </c>
      <c r="K45" s="6">
        <f>IFERROR(ad_data[[#This Row],[conversions]]/ad_data[[#This Row],[clicks]],0)</f>
        <v>0.22590361445783133</v>
      </c>
      <c r="L45" s="9">
        <f>IFERROR(ad_data[[#This Row],[spend_usd]]/ad_data[[#This Row],[clicks]],0)</f>
        <v>0.40662650602409639</v>
      </c>
      <c r="M45" s="3">
        <f>IFERROR(ad_data[[#This Row],[revenue_usd]]/ad_data[[#This Row],[conversions]],0)</f>
        <v>24.346666666666668</v>
      </c>
      <c r="N45" s="3">
        <f>IFERROR(ad_data[[#This Row],[revenue_usd]]/ad_data[[#This Row],[spend_usd]],0)</f>
        <v>13.525925925925925</v>
      </c>
      <c r="O45" s="6">
        <f>IFERROR((ad_data[[#This Row],[revenue_usd]]-ad_data[[#This Row],[spend_usd]])/ad_data[[#This Row],[spend_usd]],0)</f>
        <v>12.525925925925925</v>
      </c>
    </row>
    <row r="46" spans="1:15">
      <c r="A46" s="2">
        <v>45555</v>
      </c>
      <c r="B46" t="s">
        <v>148</v>
      </c>
      <c r="C46" t="s">
        <v>286</v>
      </c>
      <c r="D46" s="4">
        <v>9156</v>
      </c>
      <c r="E46" s="4">
        <v>347</v>
      </c>
      <c r="F46" s="4">
        <v>74</v>
      </c>
      <c r="G46" s="5">
        <v>134</v>
      </c>
      <c r="H46" s="5">
        <v>1819</v>
      </c>
      <c r="I46" s="6">
        <f>IFERROR(ad_data[[#This Row],[clicks]]/ad_data[[#This Row],[impressions]],0)</f>
        <v>3.7898645696810833E-2</v>
      </c>
      <c r="J46" s="6">
        <f>IFERROR(ad_data[[#This Row],[conversions]]/ad_data[[#This Row],[impressions]],0)</f>
        <v>8.0821319353429448E-3</v>
      </c>
      <c r="K46" s="6">
        <f>IFERROR(ad_data[[#This Row],[conversions]]/ad_data[[#This Row],[clicks]],0)</f>
        <v>0.2132564841498559</v>
      </c>
      <c r="L46" s="9">
        <f>IFERROR(ad_data[[#This Row],[spend_usd]]/ad_data[[#This Row],[clicks]],0)</f>
        <v>0.3861671469740634</v>
      </c>
      <c r="M46" s="3">
        <f>IFERROR(ad_data[[#This Row],[revenue_usd]]/ad_data[[#This Row],[conversions]],0)</f>
        <v>24.581081081081081</v>
      </c>
      <c r="N46" s="3">
        <f>IFERROR(ad_data[[#This Row],[revenue_usd]]/ad_data[[#This Row],[spend_usd]],0)</f>
        <v>13.574626865671641</v>
      </c>
      <c r="O46" s="6">
        <f>IFERROR((ad_data[[#This Row],[revenue_usd]]-ad_data[[#This Row],[spend_usd]])/ad_data[[#This Row],[spend_usd]],0)</f>
        <v>12.574626865671641</v>
      </c>
    </row>
    <row r="47" spans="1:15">
      <c r="A47" s="2">
        <v>45544</v>
      </c>
      <c r="B47" t="s">
        <v>199</v>
      </c>
      <c r="C47" t="s">
        <v>288</v>
      </c>
      <c r="D47" s="4">
        <v>9917</v>
      </c>
      <c r="E47" s="4">
        <v>374</v>
      </c>
      <c r="F47" s="4">
        <v>118</v>
      </c>
      <c r="G47" s="5">
        <v>153</v>
      </c>
      <c r="H47" s="5">
        <v>1792</v>
      </c>
      <c r="I47" s="6">
        <f>IFERROR(ad_data[[#This Row],[clicks]]/ad_data[[#This Row],[impressions]],0)</f>
        <v>3.7713018049813453E-2</v>
      </c>
      <c r="J47" s="6">
        <f>IFERROR(ad_data[[#This Row],[conversions]]/ad_data[[#This Row],[impressions]],0)</f>
        <v>1.1898759705556115E-2</v>
      </c>
      <c r="K47" s="6">
        <f>IFERROR(ad_data[[#This Row],[conversions]]/ad_data[[#This Row],[clicks]],0)</f>
        <v>0.31550802139037432</v>
      </c>
      <c r="L47" s="9">
        <f>IFERROR(ad_data[[#This Row],[spend_usd]]/ad_data[[#This Row],[clicks]],0)</f>
        <v>0.40909090909090912</v>
      </c>
      <c r="M47" s="3">
        <f>IFERROR(ad_data[[#This Row],[revenue_usd]]/ad_data[[#This Row],[conversions]],0)</f>
        <v>15.186440677966102</v>
      </c>
      <c r="N47" s="3">
        <f>IFERROR(ad_data[[#This Row],[revenue_usd]]/ad_data[[#This Row],[spend_usd]],0)</f>
        <v>11.712418300653594</v>
      </c>
      <c r="O47" s="6">
        <f>IFERROR((ad_data[[#This Row],[revenue_usd]]-ad_data[[#This Row],[spend_usd]])/ad_data[[#This Row],[spend_usd]],0)</f>
        <v>10.712418300653594</v>
      </c>
    </row>
    <row r="48" spans="1:15">
      <c r="A48" s="2">
        <v>45550</v>
      </c>
      <c r="B48" t="s">
        <v>105</v>
      </c>
      <c r="C48" t="s">
        <v>287</v>
      </c>
      <c r="D48" s="4">
        <v>8448</v>
      </c>
      <c r="E48" s="4">
        <v>288</v>
      </c>
      <c r="F48" s="4">
        <v>109</v>
      </c>
      <c r="G48" s="5">
        <v>123</v>
      </c>
      <c r="H48" s="5">
        <v>1792</v>
      </c>
      <c r="I48" s="6">
        <f>IFERROR(ad_data[[#This Row],[clicks]]/ad_data[[#This Row],[impressions]],0)</f>
        <v>3.4090909090909088E-2</v>
      </c>
      <c r="J48" s="6">
        <f>IFERROR(ad_data[[#This Row],[conversions]]/ad_data[[#This Row],[impressions]],0)</f>
        <v>1.2902462121212122E-2</v>
      </c>
      <c r="K48" s="6">
        <f>IFERROR(ad_data[[#This Row],[conversions]]/ad_data[[#This Row],[clicks]],0)</f>
        <v>0.37847222222222221</v>
      </c>
      <c r="L48" s="9">
        <f>IFERROR(ad_data[[#This Row],[spend_usd]]/ad_data[[#This Row],[clicks]],0)</f>
        <v>0.42708333333333331</v>
      </c>
      <c r="M48" s="3">
        <f>IFERROR(ad_data[[#This Row],[revenue_usd]]/ad_data[[#This Row],[conversions]],0)</f>
        <v>16.440366972477065</v>
      </c>
      <c r="N48" s="3">
        <f>IFERROR(ad_data[[#This Row],[revenue_usd]]/ad_data[[#This Row],[spend_usd]],0)</f>
        <v>14.56910569105691</v>
      </c>
      <c r="O48" s="6">
        <f>IFERROR((ad_data[[#This Row],[revenue_usd]]-ad_data[[#This Row],[spend_usd]])/ad_data[[#This Row],[spend_usd]],0)</f>
        <v>13.56910569105691</v>
      </c>
    </row>
    <row r="49" spans="1:15">
      <c r="A49" s="2">
        <v>45547</v>
      </c>
      <c r="B49" t="s">
        <v>28</v>
      </c>
      <c r="C49" t="s">
        <v>288</v>
      </c>
      <c r="D49" s="4">
        <v>19329</v>
      </c>
      <c r="E49" s="4">
        <v>503</v>
      </c>
      <c r="F49" s="4">
        <v>66</v>
      </c>
      <c r="G49" s="5">
        <v>305</v>
      </c>
      <c r="H49" s="5">
        <v>1789</v>
      </c>
      <c r="I49" s="6">
        <f>IFERROR(ad_data[[#This Row],[clicks]]/ad_data[[#This Row],[impressions]],0)</f>
        <v>2.6023074137306638E-2</v>
      </c>
      <c r="J49" s="6">
        <f>IFERROR(ad_data[[#This Row],[conversions]]/ad_data[[#This Row],[impressions]],0)</f>
        <v>3.4145584355114076E-3</v>
      </c>
      <c r="K49" s="6">
        <f>IFERROR(ad_data[[#This Row],[conversions]]/ad_data[[#This Row],[clicks]],0)</f>
        <v>0.1312127236580517</v>
      </c>
      <c r="L49" s="9">
        <f>IFERROR(ad_data[[#This Row],[spend_usd]]/ad_data[[#This Row],[clicks]],0)</f>
        <v>0.6063618290258449</v>
      </c>
      <c r="M49" s="3">
        <f>IFERROR(ad_data[[#This Row],[revenue_usd]]/ad_data[[#This Row],[conversions]],0)</f>
        <v>27.106060606060606</v>
      </c>
      <c r="N49" s="3">
        <f>IFERROR(ad_data[[#This Row],[revenue_usd]]/ad_data[[#This Row],[spend_usd]],0)</f>
        <v>5.8655737704918032</v>
      </c>
      <c r="O49" s="6">
        <f>IFERROR((ad_data[[#This Row],[revenue_usd]]-ad_data[[#This Row],[spend_usd]])/ad_data[[#This Row],[spend_usd]],0)</f>
        <v>4.8655737704918032</v>
      </c>
    </row>
    <row r="50" spans="1:15">
      <c r="A50" s="2">
        <v>45560</v>
      </c>
      <c r="B50" t="s">
        <v>102</v>
      </c>
      <c r="C50" t="s">
        <v>286</v>
      </c>
      <c r="D50" s="4">
        <v>10055</v>
      </c>
      <c r="E50" s="4">
        <v>369</v>
      </c>
      <c r="F50" s="4">
        <v>67</v>
      </c>
      <c r="G50" s="5">
        <v>168</v>
      </c>
      <c r="H50" s="5">
        <v>1785</v>
      </c>
      <c r="I50" s="6">
        <f>IFERROR(ad_data[[#This Row],[clicks]]/ad_data[[#This Row],[impressions]],0)</f>
        <v>3.6698160119343612E-2</v>
      </c>
      <c r="J50" s="6">
        <f>IFERROR(ad_data[[#This Row],[conversions]]/ad_data[[#This Row],[impressions]],0)</f>
        <v>6.6633515663848831E-3</v>
      </c>
      <c r="K50" s="6">
        <f>IFERROR(ad_data[[#This Row],[conversions]]/ad_data[[#This Row],[clicks]],0)</f>
        <v>0.18157181571815717</v>
      </c>
      <c r="L50" s="9">
        <f>IFERROR(ad_data[[#This Row],[spend_usd]]/ad_data[[#This Row],[clicks]],0)</f>
        <v>0.45528455284552843</v>
      </c>
      <c r="M50" s="3">
        <f>IFERROR(ad_data[[#This Row],[revenue_usd]]/ad_data[[#This Row],[conversions]],0)</f>
        <v>26.64179104477612</v>
      </c>
      <c r="N50" s="3">
        <f>IFERROR(ad_data[[#This Row],[revenue_usd]]/ad_data[[#This Row],[spend_usd]],0)</f>
        <v>10.625</v>
      </c>
      <c r="O50" s="6">
        <f>IFERROR((ad_data[[#This Row],[revenue_usd]]-ad_data[[#This Row],[spend_usd]])/ad_data[[#This Row],[spend_usd]],0)</f>
        <v>9.625</v>
      </c>
    </row>
    <row r="51" spans="1:15">
      <c r="A51" s="2">
        <v>45537</v>
      </c>
      <c r="B51" t="s">
        <v>78</v>
      </c>
      <c r="C51" t="s">
        <v>287</v>
      </c>
      <c r="D51" s="4">
        <v>8640</v>
      </c>
      <c r="E51" s="4">
        <v>232</v>
      </c>
      <c r="F51" s="4">
        <v>56</v>
      </c>
      <c r="G51" s="5">
        <v>120</v>
      </c>
      <c r="H51" s="5">
        <v>1782</v>
      </c>
      <c r="I51" s="6">
        <f>IFERROR(ad_data[[#This Row],[clicks]]/ad_data[[#This Row],[impressions]],0)</f>
        <v>2.6851851851851852E-2</v>
      </c>
      <c r="J51" s="6">
        <f>IFERROR(ad_data[[#This Row],[conversions]]/ad_data[[#This Row],[impressions]],0)</f>
        <v>6.4814814814814813E-3</v>
      </c>
      <c r="K51" s="6">
        <f>IFERROR(ad_data[[#This Row],[conversions]]/ad_data[[#This Row],[clicks]],0)</f>
        <v>0.2413793103448276</v>
      </c>
      <c r="L51" s="9">
        <f>IFERROR(ad_data[[#This Row],[spend_usd]]/ad_data[[#This Row],[clicks]],0)</f>
        <v>0.51724137931034486</v>
      </c>
      <c r="M51" s="3">
        <f>IFERROR(ad_data[[#This Row],[revenue_usd]]/ad_data[[#This Row],[conversions]],0)</f>
        <v>31.821428571428573</v>
      </c>
      <c r="N51" s="3">
        <f>IFERROR(ad_data[[#This Row],[revenue_usd]]/ad_data[[#This Row],[spend_usd]],0)</f>
        <v>14.85</v>
      </c>
      <c r="O51" s="6">
        <f>IFERROR((ad_data[[#This Row],[revenue_usd]]-ad_data[[#This Row],[spend_usd]])/ad_data[[#This Row],[spend_usd]],0)</f>
        <v>13.85</v>
      </c>
    </row>
    <row r="52" spans="1:15">
      <c r="A52" s="2">
        <v>45563</v>
      </c>
      <c r="B52" t="s">
        <v>102</v>
      </c>
      <c r="C52" t="s">
        <v>288</v>
      </c>
      <c r="D52" s="4">
        <v>11417</v>
      </c>
      <c r="E52" s="4">
        <v>257</v>
      </c>
      <c r="F52" s="4">
        <v>63</v>
      </c>
      <c r="G52" s="5">
        <v>214</v>
      </c>
      <c r="H52" s="5">
        <v>1771</v>
      </c>
      <c r="I52" s="6">
        <f>IFERROR(ad_data[[#This Row],[clicks]]/ad_data[[#This Row],[impressions]],0)</f>
        <v>2.2510291670316197E-2</v>
      </c>
      <c r="J52" s="6">
        <f>IFERROR(ad_data[[#This Row],[conversions]]/ad_data[[#This Row],[impressions]],0)</f>
        <v>5.5180870631514412E-3</v>
      </c>
      <c r="K52" s="6">
        <f>IFERROR(ad_data[[#This Row],[conversions]]/ad_data[[#This Row],[clicks]],0)</f>
        <v>0.24513618677042801</v>
      </c>
      <c r="L52" s="9">
        <f>IFERROR(ad_data[[#This Row],[spend_usd]]/ad_data[[#This Row],[clicks]],0)</f>
        <v>0.83268482490272377</v>
      </c>
      <c r="M52" s="3">
        <f>IFERROR(ad_data[[#This Row],[revenue_usd]]/ad_data[[#This Row],[conversions]],0)</f>
        <v>28.111111111111111</v>
      </c>
      <c r="N52" s="3">
        <f>IFERROR(ad_data[[#This Row],[revenue_usd]]/ad_data[[#This Row],[spend_usd]],0)</f>
        <v>8.2757009345794401</v>
      </c>
      <c r="O52" s="6">
        <f>IFERROR((ad_data[[#This Row],[revenue_usd]]-ad_data[[#This Row],[spend_usd]])/ad_data[[#This Row],[spend_usd]],0)</f>
        <v>7.2757009345794392</v>
      </c>
    </row>
    <row r="53" spans="1:15">
      <c r="A53" s="2">
        <v>45605</v>
      </c>
      <c r="B53" t="s">
        <v>48</v>
      </c>
      <c r="C53" t="s">
        <v>287</v>
      </c>
      <c r="D53" s="4">
        <v>10932</v>
      </c>
      <c r="E53" s="4">
        <v>379</v>
      </c>
      <c r="F53" s="4">
        <v>89</v>
      </c>
      <c r="G53" s="5">
        <v>177</v>
      </c>
      <c r="H53" s="5">
        <v>1766</v>
      </c>
      <c r="I53" s="6">
        <f>IFERROR(ad_data[[#This Row],[clicks]]/ad_data[[#This Row],[impressions]],0)</f>
        <v>3.4668862056348337E-2</v>
      </c>
      <c r="J53" s="6">
        <f>IFERROR(ad_data[[#This Row],[conversions]]/ad_data[[#This Row],[impressions]],0)</f>
        <v>8.1412367361873399E-3</v>
      </c>
      <c r="K53" s="6">
        <f>IFERROR(ad_data[[#This Row],[conversions]]/ad_data[[#This Row],[clicks]],0)</f>
        <v>0.23482849604221637</v>
      </c>
      <c r="L53" s="9">
        <f>IFERROR(ad_data[[#This Row],[spend_usd]]/ad_data[[#This Row],[clicks]],0)</f>
        <v>0.46701846965699206</v>
      </c>
      <c r="M53" s="3">
        <f>IFERROR(ad_data[[#This Row],[revenue_usd]]/ad_data[[#This Row],[conversions]],0)</f>
        <v>19.842696629213481</v>
      </c>
      <c r="N53" s="3">
        <f>IFERROR(ad_data[[#This Row],[revenue_usd]]/ad_data[[#This Row],[spend_usd]],0)</f>
        <v>9.9774011299435035</v>
      </c>
      <c r="O53" s="6">
        <f>IFERROR((ad_data[[#This Row],[revenue_usd]]-ad_data[[#This Row],[spend_usd]])/ad_data[[#This Row],[spend_usd]],0)</f>
        <v>8.9774011299435035</v>
      </c>
    </row>
    <row r="54" spans="1:15">
      <c r="A54" s="2">
        <v>45555</v>
      </c>
      <c r="B54" t="s">
        <v>83</v>
      </c>
      <c r="C54" t="s">
        <v>287</v>
      </c>
      <c r="D54" s="4">
        <v>10715</v>
      </c>
      <c r="E54" s="4">
        <v>318</v>
      </c>
      <c r="F54" s="4">
        <v>63</v>
      </c>
      <c r="G54" s="5">
        <v>171</v>
      </c>
      <c r="H54" s="5">
        <v>1765</v>
      </c>
      <c r="I54" s="6">
        <f>IFERROR(ad_data[[#This Row],[clicks]]/ad_data[[#This Row],[impressions]],0)</f>
        <v>2.9678021465235651E-2</v>
      </c>
      <c r="J54" s="6">
        <f>IFERROR(ad_data[[#This Row],[conversions]]/ad_data[[#This Row],[impressions]],0)</f>
        <v>5.8796080261315914E-3</v>
      </c>
      <c r="K54" s="6">
        <f>IFERROR(ad_data[[#This Row],[conversions]]/ad_data[[#This Row],[clicks]],0)</f>
        <v>0.19811320754716982</v>
      </c>
      <c r="L54" s="9">
        <f>IFERROR(ad_data[[#This Row],[spend_usd]]/ad_data[[#This Row],[clicks]],0)</f>
        <v>0.53773584905660377</v>
      </c>
      <c r="M54" s="3">
        <f>IFERROR(ad_data[[#This Row],[revenue_usd]]/ad_data[[#This Row],[conversions]],0)</f>
        <v>28.015873015873016</v>
      </c>
      <c r="N54" s="3">
        <f>IFERROR(ad_data[[#This Row],[revenue_usd]]/ad_data[[#This Row],[spend_usd]],0)</f>
        <v>10.321637426900585</v>
      </c>
      <c r="O54" s="6">
        <f>IFERROR((ad_data[[#This Row],[revenue_usd]]-ad_data[[#This Row],[spend_usd]])/ad_data[[#This Row],[spend_usd]],0)</f>
        <v>9.3216374269005851</v>
      </c>
    </row>
    <row r="55" spans="1:15">
      <c r="A55" s="2">
        <v>45561</v>
      </c>
      <c r="B55" t="s">
        <v>136</v>
      </c>
      <c r="C55" t="s">
        <v>287</v>
      </c>
      <c r="D55" s="4">
        <v>14066</v>
      </c>
      <c r="E55" s="4">
        <v>445</v>
      </c>
      <c r="F55" s="4">
        <v>72</v>
      </c>
      <c r="G55" s="5">
        <v>230</v>
      </c>
      <c r="H55" s="5">
        <v>1759</v>
      </c>
      <c r="I55" s="6">
        <f>IFERROR(ad_data[[#This Row],[clicks]]/ad_data[[#This Row],[impressions]],0)</f>
        <v>3.1636570453575999E-2</v>
      </c>
      <c r="J55" s="6">
        <f>IFERROR(ad_data[[#This Row],[conversions]]/ad_data[[#This Row],[impressions]],0)</f>
        <v>5.1187260059718468E-3</v>
      </c>
      <c r="K55" s="6">
        <f>IFERROR(ad_data[[#This Row],[conversions]]/ad_data[[#This Row],[clicks]],0)</f>
        <v>0.16179775280898875</v>
      </c>
      <c r="L55" s="9">
        <f>IFERROR(ad_data[[#This Row],[spend_usd]]/ad_data[[#This Row],[clicks]],0)</f>
        <v>0.5168539325842697</v>
      </c>
      <c r="M55" s="3">
        <f>IFERROR(ad_data[[#This Row],[revenue_usd]]/ad_data[[#This Row],[conversions]],0)</f>
        <v>24.430555555555557</v>
      </c>
      <c r="N55" s="3">
        <f>IFERROR(ad_data[[#This Row],[revenue_usd]]/ad_data[[#This Row],[spend_usd]],0)</f>
        <v>7.6478260869565213</v>
      </c>
      <c r="O55" s="6">
        <f>IFERROR((ad_data[[#This Row],[revenue_usd]]-ad_data[[#This Row],[spend_usd]])/ad_data[[#This Row],[spend_usd]],0)</f>
        <v>6.6478260869565213</v>
      </c>
    </row>
    <row r="56" spans="1:15">
      <c r="A56" s="2">
        <v>45551</v>
      </c>
      <c r="B56" t="s">
        <v>231</v>
      </c>
      <c r="C56" t="s">
        <v>286</v>
      </c>
      <c r="D56" s="4">
        <v>10551</v>
      </c>
      <c r="E56" s="4">
        <v>400</v>
      </c>
      <c r="F56" s="4">
        <v>109</v>
      </c>
      <c r="G56" s="5">
        <v>217</v>
      </c>
      <c r="H56" s="5">
        <v>1751</v>
      </c>
      <c r="I56" s="6">
        <f>IFERROR(ad_data[[#This Row],[clicks]]/ad_data[[#This Row],[impressions]],0)</f>
        <v>3.7911098474078288E-2</v>
      </c>
      <c r="J56" s="6">
        <f>IFERROR(ad_data[[#This Row],[conversions]]/ad_data[[#This Row],[impressions]],0)</f>
        <v>1.0330774334186332E-2</v>
      </c>
      <c r="K56" s="6">
        <f>IFERROR(ad_data[[#This Row],[conversions]]/ad_data[[#This Row],[clicks]],0)</f>
        <v>0.27250000000000002</v>
      </c>
      <c r="L56" s="9">
        <f>IFERROR(ad_data[[#This Row],[spend_usd]]/ad_data[[#This Row],[clicks]],0)</f>
        <v>0.54249999999999998</v>
      </c>
      <c r="M56" s="3">
        <f>IFERROR(ad_data[[#This Row],[revenue_usd]]/ad_data[[#This Row],[conversions]],0)</f>
        <v>16.064220183486238</v>
      </c>
      <c r="N56" s="3">
        <f>IFERROR(ad_data[[#This Row],[revenue_usd]]/ad_data[[#This Row],[spend_usd]],0)</f>
        <v>8.0691244239631335</v>
      </c>
      <c r="O56" s="6">
        <f>IFERROR((ad_data[[#This Row],[revenue_usd]]-ad_data[[#This Row],[spend_usd]])/ad_data[[#This Row],[spend_usd]],0)</f>
        <v>7.0691244239631335</v>
      </c>
    </row>
    <row r="57" spans="1:15">
      <c r="A57" s="2">
        <v>45556</v>
      </c>
      <c r="B57" t="s">
        <v>208</v>
      </c>
      <c r="C57" t="s">
        <v>287</v>
      </c>
      <c r="D57" s="4">
        <v>10551</v>
      </c>
      <c r="E57" s="4">
        <v>495</v>
      </c>
      <c r="F57" s="4">
        <v>91</v>
      </c>
      <c r="G57" s="5">
        <v>148</v>
      </c>
      <c r="H57" s="5">
        <v>1751</v>
      </c>
      <c r="I57" s="6">
        <f>IFERROR(ad_data[[#This Row],[clicks]]/ad_data[[#This Row],[impressions]],0)</f>
        <v>4.691498436167188E-2</v>
      </c>
      <c r="J57" s="6">
        <f>IFERROR(ad_data[[#This Row],[conversions]]/ad_data[[#This Row],[impressions]],0)</f>
        <v>8.6247749028528099E-3</v>
      </c>
      <c r="K57" s="6">
        <f>IFERROR(ad_data[[#This Row],[conversions]]/ad_data[[#This Row],[clicks]],0)</f>
        <v>0.18383838383838383</v>
      </c>
      <c r="L57" s="9">
        <f>IFERROR(ad_data[[#This Row],[spend_usd]]/ad_data[[#This Row],[clicks]],0)</f>
        <v>0.29898989898989897</v>
      </c>
      <c r="M57" s="3">
        <f>IFERROR(ad_data[[#This Row],[revenue_usd]]/ad_data[[#This Row],[conversions]],0)</f>
        <v>19.241758241758241</v>
      </c>
      <c r="N57" s="3">
        <f>IFERROR(ad_data[[#This Row],[revenue_usd]]/ad_data[[#This Row],[spend_usd]],0)</f>
        <v>11.831081081081081</v>
      </c>
      <c r="O57" s="6">
        <f>IFERROR((ad_data[[#This Row],[revenue_usd]]-ad_data[[#This Row],[spend_usd]])/ad_data[[#This Row],[spend_usd]],0)</f>
        <v>10.831081081081081</v>
      </c>
    </row>
    <row r="58" spans="1:15">
      <c r="A58" s="2">
        <v>45544</v>
      </c>
      <c r="B58" t="s">
        <v>92</v>
      </c>
      <c r="C58" t="s">
        <v>286</v>
      </c>
      <c r="D58" s="4">
        <v>9976</v>
      </c>
      <c r="E58" s="4">
        <v>347</v>
      </c>
      <c r="F58" s="4">
        <v>54</v>
      </c>
      <c r="G58" s="5">
        <v>114</v>
      </c>
      <c r="H58" s="5">
        <v>1738</v>
      </c>
      <c r="I58" s="6">
        <f>IFERROR(ad_data[[#This Row],[clicks]]/ad_data[[#This Row],[impressions]],0)</f>
        <v>3.4783480352846834E-2</v>
      </c>
      <c r="J58" s="6">
        <f>IFERROR(ad_data[[#This Row],[conversions]]/ad_data[[#This Row],[impressions]],0)</f>
        <v>5.41299117882919E-3</v>
      </c>
      <c r="K58" s="6">
        <f>IFERROR(ad_data[[#This Row],[conversions]]/ad_data[[#This Row],[clicks]],0)</f>
        <v>0.15561959654178675</v>
      </c>
      <c r="L58" s="9">
        <f>IFERROR(ad_data[[#This Row],[spend_usd]]/ad_data[[#This Row],[clicks]],0)</f>
        <v>0.32853025936599423</v>
      </c>
      <c r="M58" s="3">
        <f>IFERROR(ad_data[[#This Row],[revenue_usd]]/ad_data[[#This Row],[conversions]],0)</f>
        <v>32.185185185185183</v>
      </c>
      <c r="N58" s="3">
        <f>IFERROR(ad_data[[#This Row],[revenue_usd]]/ad_data[[#This Row],[spend_usd]],0)</f>
        <v>15.245614035087719</v>
      </c>
      <c r="O58" s="6">
        <f>IFERROR((ad_data[[#This Row],[revenue_usd]]-ad_data[[#This Row],[spend_usd]])/ad_data[[#This Row],[spend_usd]],0)</f>
        <v>14.245614035087719</v>
      </c>
    </row>
    <row r="59" spans="1:15">
      <c r="A59" s="2">
        <v>45391</v>
      </c>
      <c r="B59" t="s">
        <v>82</v>
      </c>
      <c r="C59" t="s">
        <v>287</v>
      </c>
      <c r="D59" s="4">
        <v>7890</v>
      </c>
      <c r="E59" s="4">
        <v>155</v>
      </c>
      <c r="F59" s="4">
        <v>50</v>
      </c>
      <c r="G59" s="5">
        <v>58</v>
      </c>
      <c r="H59" s="5">
        <v>1725</v>
      </c>
      <c r="I59" s="6">
        <f>IFERROR(ad_data[[#This Row],[clicks]]/ad_data[[#This Row],[impressions]],0)</f>
        <v>1.9645120405576678E-2</v>
      </c>
      <c r="J59" s="6">
        <f>IFERROR(ad_data[[#This Row],[conversions]]/ad_data[[#This Row],[impressions]],0)</f>
        <v>6.3371356147021544E-3</v>
      </c>
      <c r="K59" s="6">
        <f>IFERROR(ad_data[[#This Row],[conversions]]/ad_data[[#This Row],[clicks]],0)</f>
        <v>0.32258064516129031</v>
      </c>
      <c r="L59" s="9">
        <f>IFERROR(ad_data[[#This Row],[spend_usd]]/ad_data[[#This Row],[clicks]],0)</f>
        <v>0.37419354838709679</v>
      </c>
      <c r="M59" s="3">
        <f>IFERROR(ad_data[[#This Row],[revenue_usd]]/ad_data[[#This Row],[conversions]],0)</f>
        <v>34.5</v>
      </c>
      <c r="N59" s="3">
        <f>IFERROR(ad_data[[#This Row],[revenue_usd]]/ad_data[[#This Row],[spend_usd]],0)</f>
        <v>29.741379310344829</v>
      </c>
      <c r="O59" s="6">
        <f>IFERROR((ad_data[[#This Row],[revenue_usd]]-ad_data[[#This Row],[spend_usd]])/ad_data[[#This Row],[spend_usd]],0)</f>
        <v>28.741379310344829</v>
      </c>
    </row>
    <row r="60" spans="1:15">
      <c r="A60" s="2">
        <v>45541</v>
      </c>
      <c r="B60" t="s">
        <v>197</v>
      </c>
      <c r="C60" t="s">
        <v>286</v>
      </c>
      <c r="D60" s="4">
        <v>13266</v>
      </c>
      <c r="E60" s="4">
        <v>515</v>
      </c>
      <c r="F60" s="4">
        <v>156</v>
      </c>
      <c r="G60" s="5">
        <v>207</v>
      </c>
      <c r="H60" s="5">
        <v>1723</v>
      </c>
      <c r="I60" s="6">
        <f>IFERROR(ad_data[[#This Row],[clicks]]/ad_data[[#This Row],[impressions]],0)</f>
        <v>3.8821046283732848E-2</v>
      </c>
      <c r="J60" s="6">
        <f>IFERROR(ad_data[[#This Row],[conversions]]/ad_data[[#This Row],[impressions]],0)</f>
        <v>1.1759384893713252E-2</v>
      </c>
      <c r="K60" s="6">
        <f>IFERROR(ad_data[[#This Row],[conversions]]/ad_data[[#This Row],[clicks]],0)</f>
        <v>0.30291262135922331</v>
      </c>
      <c r="L60" s="9">
        <f>IFERROR(ad_data[[#This Row],[spend_usd]]/ad_data[[#This Row],[clicks]],0)</f>
        <v>0.40194174757281553</v>
      </c>
      <c r="M60" s="3">
        <f>IFERROR(ad_data[[#This Row],[revenue_usd]]/ad_data[[#This Row],[conversions]],0)</f>
        <v>11.044871794871796</v>
      </c>
      <c r="N60" s="3">
        <f>IFERROR(ad_data[[#This Row],[revenue_usd]]/ad_data[[#This Row],[spend_usd]],0)</f>
        <v>8.3236714975845416</v>
      </c>
      <c r="O60" s="6">
        <f>IFERROR((ad_data[[#This Row],[revenue_usd]]-ad_data[[#This Row],[spend_usd]])/ad_data[[#This Row],[spend_usd]],0)</f>
        <v>7.3236714975845407</v>
      </c>
    </row>
    <row r="61" spans="1:15">
      <c r="A61" s="2">
        <v>45556</v>
      </c>
      <c r="B61" t="s">
        <v>27</v>
      </c>
      <c r="C61" t="s">
        <v>288</v>
      </c>
      <c r="D61" s="4">
        <v>10926</v>
      </c>
      <c r="E61" s="4">
        <v>404</v>
      </c>
      <c r="F61" s="4">
        <v>70</v>
      </c>
      <c r="G61" s="5">
        <v>412</v>
      </c>
      <c r="H61" s="5">
        <v>1717</v>
      </c>
      <c r="I61" s="6">
        <f>IFERROR(ad_data[[#This Row],[clicks]]/ad_data[[#This Row],[impressions]],0)</f>
        <v>3.697602050155592E-2</v>
      </c>
      <c r="J61" s="6">
        <f>IFERROR(ad_data[[#This Row],[conversions]]/ad_data[[#This Row],[impressions]],0)</f>
        <v>6.4067362255171151E-3</v>
      </c>
      <c r="K61" s="6">
        <f>IFERROR(ad_data[[#This Row],[conversions]]/ad_data[[#This Row],[clicks]],0)</f>
        <v>0.17326732673267325</v>
      </c>
      <c r="L61" s="9">
        <f>IFERROR(ad_data[[#This Row],[spend_usd]]/ad_data[[#This Row],[clicks]],0)</f>
        <v>1.0198019801980198</v>
      </c>
      <c r="M61" s="3">
        <f>IFERROR(ad_data[[#This Row],[revenue_usd]]/ad_data[[#This Row],[conversions]],0)</f>
        <v>24.528571428571428</v>
      </c>
      <c r="N61" s="3">
        <f>IFERROR(ad_data[[#This Row],[revenue_usd]]/ad_data[[#This Row],[spend_usd]],0)</f>
        <v>4.1674757281553401</v>
      </c>
      <c r="O61" s="6">
        <f>IFERROR((ad_data[[#This Row],[revenue_usd]]-ad_data[[#This Row],[spend_usd]])/ad_data[[#This Row],[spend_usd]],0)</f>
        <v>3.1674757281553396</v>
      </c>
    </row>
    <row r="62" spans="1:15">
      <c r="A62" s="2">
        <v>45555</v>
      </c>
      <c r="B62" t="s">
        <v>214</v>
      </c>
      <c r="C62" t="s">
        <v>287</v>
      </c>
      <c r="D62" s="4">
        <v>10939</v>
      </c>
      <c r="E62" s="4">
        <v>293</v>
      </c>
      <c r="F62" s="4">
        <v>86</v>
      </c>
      <c r="G62" s="5">
        <v>81</v>
      </c>
      <c r="H62" s="5">
        <v>1695</v>
      </c>
      <c r="I62" s="6">
        <f>IFERROR(ad_data[[#This Row],[clicks]]/ad_data[[#This Row],[impressions]],0)</f>
        <v>2.6784898071121676E-2</v>
      </c>
      <c r="J62" s="6">
        <f>IFERROR(ad_data[[#This Row],[conversions]]/ad_data[[#This Row],[impressions]],0)</f>
        <v>7.8617789560288878E-3</v>
      </c>
      <c r="K62" s="6">
        <f>IFERROR(ad_data[[#This Row],[conversions]]/ad_data[[#This Row],[clicks]],0)</f>
        <v>0.29351535836177473</v>
      </c>
      <c r="L62" s="9">
        <f>IFERROR(ad_data[[#This Row],[spend_usd]]/ad_data[[#This Row],[clicks]],0)</f>
        <v>0.2764505119453925</v>
      </c>
      <c r="M62" s="3">
        <f>IFERROR(ad_data[[#This Row],[revenue_usd]]/ad_data[[#This Row],[conversions]],0)</f>
        <v>19.709302325581394</v>
      </c>
      <c r="N62" s="3">
        <f>IFERROR(ad_data[[#This Row],[revenue_usd]]/ad_data[[#This Row],[spend_usd]],0)</f>
        <v>20.925925925925927</v>
      </c>
      <c r="O62" s="6">
        <f>IFERROR((ad_data[[#This Row],[revenue_usd]]-ad_data[[#This Row],[spend_usd]])/ad_data[[#This Row],[spend_usd]],0)</f>
        <v>19.925925925925927</v>
      </c>
    </row>
    <row r="63" spans="1:15">
      <c r="A63" s="2">
        <v>45513</v>
      </c>
      <c r="B63" t="s">
        <v>127</v>
      </c>
      <c r="C63" t="s">
        <v>286</v>
      </c>
      <c r="D63" s="4">
        <v>14917</v>
      </c>
      <c r="E63" s="4">
        <v>548</v>
      </c>
      <c r="F63" s="4">
        <v>51</v>
      </c>
      <c r="G63" s="5">
        <v>336</v>
      </c>
      <c r="H63" s="5">
        <v>1684</v>
      </c>
      <c r="I63" s="6">
        <f>IFERROR(ad_data[[#This Row],[clicks]]/ad_data[[#This Row],[impressions]],0)</f>
        <v>3.6736609237782394E-2</v>
      </c>
      <c r="J63" s="6">
        <f>IFERROR(ad_data[[#This Row],[conversions]]/ad_data[[#This Row],[impressions]],0)</f>
        <v>3.418918013005296E-3</v>
      </c>
      <c r="K63" s="6">
        <f>IFERROR(ad_data[[#This Row],[conversions]]/ad_data[[#This Row],[clicks]],0)</f>
        <v>9.3065693430656932E-2</v>
      </c>
      <c r="L63" s="9">
        <f>IFERROR(ad_data[[#This Row],[spend_usd]]/ad_data[[#This Row],[clicks]],0)</f>
        <v>0.61313868613138689</v>
      </c>
      <c r="M63" s="3">
        <f>IFERROR(ad_data[[#This Row],[revenue_usd]]/ad_data[[#This Row],[conversions]],0)</f>
        <v>33.019607843137258</v>
      </c>
      <c r="N63" s="3">
        <f>IFERROR(ad_data[[#This Row],[revenue_usd]]/ad_data[[#This Row],[spend_usd]],0)</f>
        <v>5.0119047619047619</v>
      </c>
      <c r="O63" s="6">
        <f>IFERROR((ad_data[[#This Row],[revenue_usd]]-ad_data[[#This Row],[spend_usd]])/ad_data[[#This Row],[spend_usd]],0)</f>
        <v>4.0119047619047619</v>
      </c>
    </row>
    <row r="64" spans="1:15">
      <c r="A64" s="2">
        <v>45552</v>
      </c>
      <c r="B64" t="s">
        <v>239</v>
      </c>
      <c r="C64" t="s">
        <v>287</v>
      </c>
      <c r="D64" s="4">
        <v>8182</v>
      </c>
      <c r="E64" s="4">
        <v>304</v>
      </c>
      <c r="F64" s="4">
        <v>106</v>
      </c>
      <c r="G64" s="5">
        <v>105</v>
      </c>
      <c r="H64" s="5">
        <v>1654</v>
      </c>
      <c r="I64" s="6">
        <f>IFERROR(ad_data[[#This Row],[clicks]]/ad_data[[#This Row],[impressions]],0)</f>
        <v>3.7154729894891228E-2</v>
      </c>
      <c r="J64" s="6">
        <f>IFERROR(ad_data[[#This Row],[conversions]]/ad_data[[#This Row],[impressions]],0)</f>
        <v>1.2955267660718651E-2</v>
      </c>
      <c r="K64" s="6">
        <f>IFERROR(ad_data[[#This Row],[conversions]]/ad_data[[#This Row],[clicks]],0)</f>
        <v>0.34868421052631576</v>
      </c>
      <c r="L64" s="9">
        <f>IFERROR(ad_data[[#This Row],[spend_usd]]/ad_data[[#This Row],[clicks]],0)</f>
        <v>0.34539473684210525</v>
      </c>
      <c r="M64" s="3">
        <f>IFERROR(ad_data[[#This Row],[revenue_usd]]/ad_data[[#This Row],[conversions]],0)</f>
        <v>15.60377358490566</v>
      </c>
      <c r="N64" s="3">
        <f>IFERROR(ad_data[[#This Row],[revenue_usd]]/ad_data[[#This Row],[spend_usd]],0)</f>
        <v>15.752380952380953</v>
      </c>
      <c r="O64" s="6">
        <f>IFERROR((ad_data[[#This Row],[revenue_usd]]-ad_data[[#This Row],[spend_usd]])/ad_data[[#This Row],[spend_usd]],0)</f>
        <v>14.752380952380953</v>
      </c>
    </row>
    <row r="65" spans="1:15">
      <c r="A65" s="2">
        <v>45556</v>
      </c>
      <c r="B65" t="s">
        <v>37</v>
      </c>
      <c r="C65" t="s">
        <v>287</v>
      </c>
      <c r="D65" s="4">
        <v>14198</v>
      </c>
      <c r="E65" s="4">
        <v>415</v>
      </c>
      <c r="F65" s="4">
        <v>64</v>
      </c>
      <c r="G65" s="5">
        <v>154</v>
      </c>
      <c r="H65" s="5">
        <v>1637</v>
      </c>
      <c r="I65" s="6">
        <f>IFERROR(ad_data[[#This Row],[clicks]]/ad_data[[#This Row],[impressions]],0)</f>
        <v>2.9229468939287222E-2</v>
      </c>
      <c r="J65" s="6">
        <f>IFERROR(ad_data[[#This Row],[conversions]]/ad_data[[#This Row],[impressions]],0)</f>
        <v>4.507677137625018E-3</v>
      </c>
      <c r="K65" s="6">
        <f>IFERROR(ad_data[[#This Row],[conversions]]/ad_data[[#This Row],[clicks]],0)</f>
        <v>0.15421686746987953</v>
      </c>
      <c r="L65" s="9">
        <f>IFERROR(ad_data[[#This Row],[spend_usd]]/ad_data[[#This Row],[clicks]],0)</f>
        <v>0.37108433734939761</v>
      </c>
      <c r="M65" s="3">
        <f>IFERROR(ad_data[[#This Row],[revenue_usd]]/ad_data[[#This Row],[conversions]],0)</f>
        <v>25.578125</v>
      </c>
      <c r="N65" s="3">
        <f>IFERROR(ad_data[[#This Row],[revenue_usd]]/ad_data[[#This Row],[spend_usd]],0)</f>
        <v>10.629870129870129</v>
      </c>
      <c r="O65" s="6">
        <f>IFERROR((ad_data[[#This Row],[revenue_usd]]-ad_data[[#This Row],[spend_usd]])/ad_data[[#This Row],[spend_usd]],0)</f>
        <v>9.6298701298701292</v>
      </c>
    </row>
    <row r="66" spans="1:15">
      <c r="A66" s="2">
        <v>45553</v>
      </c>
      <c r="B66" t="s">
        <v>94</v>
      </c>
      <c r="C66" t="s">
        <v>286</v>
      </c>
      <c r="D66" s="4">
        <v>13214</v>
      </c>
      <c r="E66" s="4">
        <v>289</v>
      </c>
      <c r="F66" s="4">
        <v>70</v>
      </c>
      <c r="G66" s="5">
        <v>85</v>
      </c>
      <c r="H66" s="5">
        <v>1623</v>
      </c>
      <c r="I66" s="6">
        <f>IFERROR(ad_data[[#This Row],[clicks]]/ad_data[[#This Row],[impressions]],0)</f>
        <v>2.187074315120327E-2</v>
      </c>
      <c r="J66" s="6">
        <f>IFERROR(ad_data[[#This Row],[conversions]]/ad_data[[#This Row],[impressions]],0)</f>
        <v>5.297411835931588E-3</v>
      </c>
      <c r="K66" s="6">
        <f>IFERROR(ad_data[[#This Row],[conversions]]/ad_data[[#This Row],[clicks]],0)</f>
        <v>0.24221453287197231</v>
      </c>
      <c r="L66" s="9">
        <f>IFERROR(ad_data[[#This Row],[spend_usd]]/ad_data[[#This Row],[clicks]],0)</f>
        <v>0.29411764705882354</v>
      </c>
      <c r="M66" s="3">
        <f>IFERROR(ad_data[[#This Row],[revenue_usd]]/ad_data[[#This Row],[conversions]],0)</f>
        <v>23.185714285714287</v>
      </c>
      <c r="N66" s="3">
        <f>IFERROR(ad_data[[#This Row],[revenue_usd]]/ad_data[[#This Row],[spend_usd]],0)</f>
        <v>19.094117647058823</v>
      </c>
      <c r="O66" s="6">
        <f>IFERROR((ad_data[[#This Row],[revenue_usd]]-ad_data[[#This Row],[spend_usd]])/ad_data[[#This Row],[spend_usd]],0)</f>
        <v>18.094117647058823</v>
      </c>
    </row>
    <row r="67" spans="1:15">
      <c r="A67" s="2">
        <v>45555</v>
      </c>
      <c r="B67" t="s">
        <v>78</v>
      </c>
      <c r="C67" t="s">
        <v>287</v>
      </c>
      <c r="D67" s="4">
        <v>11477</v>
      </c>
      <c r="E67" s="4">
        <v>262</v>
      </c>
      <c r="F67" s="4">
        <v>103</v>
      </c>
      <c r="G67" s="5">
        <v>98</v>
      </c>
      <c r="H67" s="5">
        <v>1622</v>
      </c>
      <c r="I67" s="6">
        <f>IFERROR(ad_data[[#This Row],[clicks]]/ad_data[[#This Row],[impressions]],0)</f>
        <v>2.2828265226104382E-2</v>
      </c>
      <c r="J67" s="6">
        <f>IFERROR(ad_data[[#This Row],[conversions]]/ad_data[[#This Row],[impressions]],0)</f>
        <v>8.9744706804914184E-3</v>
      </c>
      <c r="K67" s="6">
        <f>IFERROR(ad_data[[#This Row],[conversions]]/ad_data[[#This Row],[clicks]],0)</f>
        <v>0.3931297709923664</v>
      </c>
      <c r="L67" s="9">
        <f>IFERROR(ad_data[[#This Row],[spend_usd]]/ad_data[[#This Row],[clicks]],0)</f>
        <v>0.37404580152671757</v>
      </c>
      <c r="M67" s="3">
        <f>IFERROR(ad_data[[#This Row],[revenue_usd]]/ad_data[[#This Row],[conversions]],0)</f>
        <v>15.74757281553398</v>
      </c>
      <c r="N67" s="3">
        <f>IFERROR(ad_data[[#This Row],[revenue_usd]]/ad_data[[#This Row],[spend_usd]],0)</f>
        <v>16.551020408163264</v>
      </c>
      <c r="O67" s="6">
        <f>IFERROR((ad_data[[#This Row],[revenue_usd]]-ad_data[[#This Row],[spend_usd]])/ad_data[[#This Row],[spend_usd]],0)</f>
        <v>15.551020408163266</v>
      </c>
    </row>
    <row r="68" spans="1:15">
      <c r="A68" s="2">
        <v>45536</v>
      </c>
      <c r="B68" t="s">
        <v>63</v>
      </c>
      <c r="C68" t="s">
        <v>287</v>
      </c>
      <c r="D68" s="4">
        <v>8331</v>
      </c>
      <c r="E68" s="4">
        <v>155</v>
      </c>
      <c r="F68" s="4">
        <v>49</v>
      </c>
      <c r="G68" s="5">
        <v>48</v>
      </c>
      <c r="H68" s="5">
        <v>1613</v>
      </c>
      <c r="I68" s="6">
        <f>IFERROR(ad_data[[#This Row],[clicks]]/ad_data[[#This Row],[impressions]],0)</f>
        <v>1.8605209458648422E-2</v>
      </c>
      <c r="J68" s="6">
        <f>IFERROR(ad_data[[#This Row],[conversions]]/ad_data[[#This Row],[impressions]],0)</f>
        <v>5.8816468611211136E-3</v>
      </c>
      <c r="K68" s="6">
        <f>IFERROR(ad_data[[#This Row],[conversions]]/ad_data[[#This Row],[clicks]],0)</f>
        <v>0.31612903225806449</v>
      </c>
      <c r="L68" s="9">
        <f>IFERROR(ad_data[[#This Row],[spend_usd]]/ad_data[[#This Row],[clicks]],0)</f>
        <v>0.30967741935483872</v>
      </c>
      <c r="M68" s="3">
        <f>IFERROR(ad_data[[#This Row],[revenue_usd]]/ad_data[[#This Row],[conversions]],0)</f>
        <v>32.918367346938773</v>
      </c>
      <c r="N68" s="3">
        <f>IFERROR(ad_data[[#This Row],[revenue_usd]]/ad_data[[#This Row],[spend_usd]],0)</f>
        <v>33.604166666666664</v>
      </c>
      <c r="O68" s="6">
        <f>IFERROR((ad_data[[#This Row],[revenue_usd]]-ad_data[[#This Row],[spend_usd]])/ad_data[[#This Row],[spend_usd]],0)</f>
        <v>32.604166666666664</v>
      </c>
    </row>
    <row r="69" spans="1:15">
      <c r="A69" s="2">
        <v>45551</v>
      </c>
      <c r="B69" t="s">
        <v>20</v>
      </c>
      <c r="C69" t="s">
        <v>287</v>
      </c>
      <c r="D69" s="4">
        <v>12164</v>
      </c>
      <c r="E69" s="4">
        <v>215</v>
      </c>
      <c r="F69" s="4">
        <v>63</v>
      </c>
      <c r="G69" s="5">
        <v>50</v>
      </c>
      <c r="H69" s="5">
        <v>1609</v>
      </c>
      <c r="I69" s="6">
        <f>IFERROR(ad_data[[#This Row],[clicks]]/ad_data[[#This Row],[impressions]],0)</f>
        <v>1.7675106872739231E-2</v>
      </c>
      <c r="J69" s="6">
        <f>IFERROR(ad_data[[#This Row],[conversions]]/ad_data[[#This Row],[impressions]],0)</f>
        <v>5.1792173627096347E-3</v>
      </c>
      <c r="K69" s="6">
        <f>IFERROR(ad_data[[#This Row],[conversions]]/ad_data[[#This Row],[clicks]],0)</f>
        <v>0.2930232558139535</v>
      </c>
      <c r="L69" s="9">
        <f>IFERROR(ad_data[[#This Row],[spend_usd]]/ad_data[[#This Row],[clicks]],0)</f>
        <v>0.23255813953488372</v>
      </c>
      <c r="M69" s="3">
        <f>IFERROR(ad_data[[#This Row],[revenue_usd]]/ad_data[[#This Row],[conversions]],0)</f>
        <v>25.539682539682541</v>
      </c>
      <c r="N69" s="3">
        <f>IFERROR(ad_data[[#This Row],[revenue_usd]]/ad_data[[#This Row],[spend_usd]],0)</f>
        <v>32.18</v>
      </c>
      <c r="O69" s="6">
        <f>IFERROR((ad_data[[#This Row],[revenue_usd]]-ad_data[[#This Row],[spend_usd]])/ad_data[[#This Row],[spend_usd]],0)</f>
        <v>31.18</v>
      </c>
    </row>
    <row r="70" spans="1:15">
      <c r="A70" s="2">
        <v>45558</v>
      </c>
      <c r="B70" t="s">
        <v>163</v>
      </c>
      <c r="C70" t="s">
        <v>287</v>
      </c>
      <c r="D70" s="4">
        <v>9924</v>
      </c>
      <c r="E70" s="4">
        <v>279</v>
      </c>
      <c r="F70" s="4">
        <v>80</v>
      </c>
      <c r="G70" s="5">
        <v>171</v>
      </c>
      <c r="H70" s="5">
        <v>1607</v>
      </c>
      <c r="I70" s="6">
        <f>IFERROR(ad_data[[#This Row],[clicks]]/ad_data[[#This Row],[impressions]],0)</f>
        <v>2.8113663845223701E-2</v>
      </c>
      <c r="J70" s="6">
        <f>IFERROR(ad_data[[#This Row],[conversions]]/ad_data[[#This Row],[impressions]],0)</f>
        <v>8.0612656187021361E-3</v>
      </c>
      <c r="K70" s="6">
        <f>IFERROR(ad_data[[#This Row],[conversions]]/ad_data[[#This Row],[clicks]],0)</f>
        <v>0.28673835125448027</v>
      </c>
      <c r="L70" s="9">
        <f>IFERROR(ad_data[[#This Row],[spend_usd]]/ad_data[[#This Row],[clicks]],0)</f>
        <v>0.61290322580645162</v>
      </c>
      <c r="M70" s="3">
        <f>IFERROR(ad_data[[#This Row],[revenue_usd]]/ad_data[[#This Row],[conversions]],0)</f>
        <v>20.087499999999999</v>
      </c>
      <c r="N70" s="3">
        <f>IFERROR(ad_data[[#This Row],[revenue_usd]]/ad_data[[#This Row],[spend_usd]],0)</f>
        <v>9.3976608187134509</v>
      </c>
      <c r="O70" s="6">
        <f>IFERROR((ad_data[[#This Row],[revenue_usd]]-ad_data[[#This Row],[spend_usd]])/ad_data[[#This Row],[spend_usd]],0)</f>
        <v>8.3976608187134509</v>
      </c>
    </row>
    <row r="71" spans="1:15">
      <c r="A71" s="2">
        <v>45537</v>
      </c>
      <c r="B71" t="s">
        <v>102</v>
      </c>
      <c r="C71" t="s">
        <v>286</v>
      </c>
      <c r="D71" s="4">
        <v>9113</v>
      </c>
      <c r="E71" s="4">
        <v>197</v>
      </c>
      <c r="F71" s="4">
        <v>55</v>
      </c>
      <c r="G71" s="5">
        <v>59</v>
      </c>
      <c r="H71" s="5">
        <v>1602</v>
      </c>
      <c r="I71" s="6">
        <f>IFERROR(ad_data[[#This Row],[clicks]]/ad_data[[#This Row],[impressions]],0)</f>
        <v>2.1617469548995939E-2</v>
      </c>
      <c r="J71" s="6">
        <f>IFERROR(ad_data[[#This Row],[conversions]]/ad_data[[#This Row],[impressions]],0)</f>
        <v>6.0353341380445513E-3</v>
      </c>
      <c r="K71" s="6">
        <f>IFERROR(ad_data[[#This Row],[conversions]]/ad_data[[#This Row],[clicks]],0)</f>
        <v>0.27918781725888325</v>
      </c>
      <c r="L71" s="9">
        <f>IFERROR(ad_data[[#This Row],[spend_usd]]/ad_data[[#This Row],[clicks]],0)</f>
        <v>0.29949238578680204</v>
      </c>
      <c r="M71" s="3">
        <f>IFERROR(ad_data[[#This Row],[revenue_usd]]/ad_data[[#This Row],[conversions]],0)</f>
        <v>29.127272727272729</v>
      </c>
      <c r="N71" s="3">
        <f>IFERROR(ad_data[[#This Row],[revenue_usd]]/ad_data[[#This Row],[spend_usd]],0)</f>
        <v>27.152542372881356</v>
      </c>
      <c r="O71" s="6">
        <f>IFERROR((ad_data[[#This Row],[revenue_usd]]-ad_data[[#This Row],[spend_usd]])/ad_data[[#This Row],[spend_usd]],0)</f>
        <v>26.152542372881356</v>
      </c>
    </row>
    <row r="72" spans="1:15">
      <c r="A72" s="2">
        <v>45559</v>
      </c>
      <c r="B72" t="s">
        <v>192</v>
      </c>
      <c r="C72" t="s">
        <v>286</v>
      </c>
      <c r="D72" s="4">
        <v>7814</v>
      </c>
      <c r="E72" s="4">
        <v>181</v>
      </c>
      <c r="F72" s="4">
        <v>57</v>
      </c>
      <c r="G72" s="5">
        <v>96</v>
      </c>
      <c r="H72" s="5">
        <v>1594</v>
      </c>
      <c r="I72" s="6">
        <f>IFERROR(ad_data[[#This Row],[clicks]]/ad_data[[#This Row],[impressions]],0)</f>
        <v>2.3163552597901205E-2</v>
      </c>
      <c r="J72" s="6">
        <f>IFERROR(ad_data[[#This Row],[conversions]]/ad_data[[#This Row],[impressions]],0)</f>
        <v>7.2945994369081136E-3</v>
      </c>
      <c r="K72" s="6">
        <f>IFERROR(ad_data[[#This Row],[conversions]]/ad_data[[#This Row],[clicks]],0)</f>
        <v>0.31491712707182318</v>
      </c>
      <c r="L72" s="9">
        <f>IFERROR(ad_data[[#This Row],[spend_usd]]/ad_data[[#This Row],[clicks]],0)</f>
        <v>0.53038674033149169</v>
      </c>
      <c r="M72" s="3">
        <f>IFERROR(ad_data[[#This Row],[revenue_usd]]/ad_data[[#This Row],[conversions]],0)</f>
        <v>27.964912280701753</v>
      </c>
      <c r="N72" s="3">
        <f>IFERROR(ad_data[[#This Row],[revenue_usd]]/ad_data[[#This Row],[spend_usd]],0)</f>
        <v>16.604166666666668</v>
      </c>
      <c r="O72" s="6">
        <f>IFERROR((ad_data[[#This Row],[revenue_usd]]-ad_data[[#This Row],[spend_usd]])/ad_data[[#This Row],[spend_usd]],0)</f>
        <v>15.604166666666666</v>
      </c>
    </row>
    <row r="73" spans="1:15">
      <c r="A73" s="2">
        <v>45549</v>
      </c>
      <c r="B73" t="s">
        <v>103</v>
      </c>
      <c r="C73" t="s">
        <v>287</v>
      </c>
      <c r="D73" s="4">
        <v>10964</v>
      </c>
      <c r="E73" s="4">
        <v>411</v>
      </c>
      <c r="F73" s="4">
        <v>62</v>
      </c>
      <c r="G73" s="5">
        <v>224</v>
      </c>
      <c r="H73" s="5">
        <v>1584</v>
      </c>
      <c r="I73" s="6">
        <f>IFERROR(ad_data[[#This Row],[clicks]]/ad_data[[#This Row],[impressions]],0)</f>
        <v>3.7486318861729297E-2</v>
      </c>
      <c r="J73" s="6">
        <f>IFERROR(ad_data[[#This Row],[conversions]]/ad_data[[#This Row],[impressions]],0)</f>
        <v>5.6548704852243704E-3</v>
      </c>
      <c r="K73" s="6">
        <f>IFERROR(ad_data[[#This Row],[conversions]]/ad_data[[#This Row],[clicks]],0)</f>
        <v>0.15085158150851583</v>
      </c>
      <c r="L73" s="9">
        <f>IFERROR(ad_data[[#This Row],[spend_usd]]/ad_data[[#This Row],[clicks]],0)</f>
        <v>0.54501216545012166</v>
      </c>
      <c r="M73" s="3">
        <f>IFERROR(ad_data[[#This Row],[revenue_usd]]/ad_data[[#This Row],[conversions]],0)</f>
        <v>25.548387096774192</v>
      </c>
      <c r="N73" s="3">
        <f>IFERROR(ad_data[[#This Row],[revenue_usd]]/ad_data[[#This Row],[spend_usd]],0)</f>
        <v>7.0714285714285712</v>
      </c>
      <c r="O73" s="6">
        <f>IFERROR((ad_data[[#This Row],[revenue_usd]]-ad_data[[#This Row],[spend_usd]])/ad_data[[#This Row],[spend_usd]],0)</f>
        <v>6.0714285714285712</v>
      </c>
    </row>
    <row r="74" spans="1:15">
      <c r="A74" s="2">
        <v>45559</v>
      </c>
      <c r="B74" t="s">
        <v>135</v>
      </c>
      <c r="C74" t="s">
        <v>286</v>
      </c>
      <c r="D74" s="4">
        <v>10154</v>
      </c>
      <c r="E74" s="4">
        <v>226</v>
      </c>
      <c r="F74" s="4">
        <v>58</v>
      </c>
      <c r="G74" s="5">
        <v>123</v>
      </c>
      <c r="H74" s="5">
        <v>1579</v>
      </c>
      <c r="I74" s="6">
        <f>IFERROR(ad_data[[#This Row],[clicks]]/ad_data[[#This Row],[impressions]],0)</f>
        <v>2.225723852668899E-2</v>
      </c>
      <c r="J74" s="6">
        <f>IFERROR(ad_data[[#This Row],[conversions]]/ad_data[[#This Row],[impressions]],0)</f>
        <v>5.7120346661414219E-3</v>
      </c>
      <c r="K74" s="6">
        <f>IFERROR(ad_data[[#This Row],[conversions]]/ad_data[[#This Row],[clicks]],0)</f>
        <v>0.25663716814159293</v>
      </c>
      <c r="L74" s="9">
        <f>IFERROR(ad_data[[#This Row],[spend_usd]]/ad_data[[#This Row],[clicks]],0)</f>
        <v>0.54424778761061943</v>
      </c>
      <c r="M74" s="3">
        <f>IFERROR(ad_data[[#This Row],[revenue_usd]]/ad_data[[#This Row],[conversions]],0)</f>
        <v>27.224137931034484</v>
      </c>
      <c r="N74" s="3">
        <f>IFERROR(ad_data[[#This Row],[revenue_usd]]/ad_data[[#This Row],[spend_usd]],0)</f>
        <v>12.83739837398374</v>
      </c>
      <c r="O74" s="6">
        <f>IFERROR((ad_data[[#This Row],[revenue_usd]]-ad_data[[#This Row],[spend_usd]])/ad_data[[#This Row],[spend_usd]],0)</f>
        <v>11.83739837398374</v>
      </c>
    </row>
    <row r="75" spans="1:15">
      <c r="A75" s="2">
        <v>45551</v>
      </c>
      <c r="B75" t="s">
        <v>252</v>
      </c>
      <c r="C75" t="s">
        <v>288</v>
      </c>
      <c r="D75" s="4">
        <v>15454</v>
      </c>
      <c r="E75" s="4">
        <v>428</v>
      </c>
      <c r="F75" s="4">
        <v>87</v>
      </c>
      <c r="G75" s="5">
        <v>234</v>
      </c>
      <c r="H75" s="5">
        <v>1567</v>
      </c>
      <c r="I75" s="6">
        <f>IFERROR(ad_data[[#This Row],[clicks]]/ad_data[[#This Row],[impressions]],0)</f>
        <v>2.7695095121004272E-2</v>
      </c>
      <c r="J75" s="6">
        <f>IFERROR(ad_data[[#This Row],[conversions]]/ad_data[[#This Row],[impressions]],0)</f>
        <v>5.6296104568396531E-3</v>
      </c>
      <c r="K75" s="6">
        <f>IFERROR(ad_data[[#This Row],[conversions]]/ad_data[[#This Row],[clicks]],0)</f>
        <v>0.20327102803738317</v>
      </c>
      <c r="L75" s="9">
        <f>IFERROR(ad_data[[#This Row],[spend_usd]]/ad_data[[#This Row],[clicks]],0)</f>
        <v>0.54672897196261683</v>
      </c>
      <c r="M75" s="3">
        <f>IFERROR(ad_data[[#This Row],[revenue_usd]]/ad_data[[#This Row],[conversions]],0)</f>
        <v>18.011494252873565</v>
      </c>
      <c r="N75" s="3">
        <f>IFERROR(ad_data[[#This Row],[revenue_usd]]/ad_data[[#This Row],[spend_usd]],0)</f>
        <v>6.6965811965811968</v>
      </c>
      <c r="O75" s="6">
        <f>IFERROR((ad_data[[#This Row],[revenue_usd]]-ad_data[[#This Row],[spend_usd]])/ad_data[[#This Row],[spend_usd]],0)</f>
        <v>5.6965811965811968</v>
      </c>
    </row>
    <row r="76" spans="1:15">
      <c r="A76" s="2">
        <v>45541</v>
      </c>
      <c r="B76" t="s">
        <v>107</v>
      </c>
      <c r="C76" t="s">
        <v>286</v>
      </c>
      <c r="D76" s="4">
        <v>8834</v>
      </c>
      <c r="E76" s="4">
        <v>275</v>
      </c>
      <c r="F76" s="4">
        <v>67</v>
      </c>
      <c r="G76" s="5">
        <v>95</v>
      </c>
      <c r="H76" s="5">
        <v>1558</v>
      </c>
      <c r="I76" s="6">
        <f>IFERROR(ad_data[[#This Row],[clicks]]/ad_data[[#This Row],[impressions]],0)</f>
        <v>3.1129726058410686E-2</v>
      </c>
      <c r="J76" s="6">
        <f>IFERROR(ad_data[[#This Row],[conversions]]/ad_data[[#This Row],[impressions]],0)</f>
        <v>7.5843332578673312E-3</v>
      </c>
      <c r="K76" s="6">
        <f>IFERROR(ad_data[[#This Row],[conversions]]/ad_data[[#This Row],[clicks]],0)</f>
        <v>0.24363636363636362</v>
      </c>
      <c r="L76" s="9">
        <f>IFERROR(ad_data[[#This Row],[spend_usd]]/ad_data[[#This Row],[clicks]],0)</f>
        <v>0.34545454545454546</v>
      </c>
      <c r="M76" s="3">
        <f>IFERROR(ad_data[[#This Row],[revenue_usd]]/ad_data[[#This Row],[conversions]],0)</f>
        <v>23.253731343283583</v>
      </c>
      <c r="N76" s="3">
        <f>IFERROR(ad_data[[#This Row],[revenue_usd]]/ad_data[[#This Row],[spend_usd]],0)</f>
        <v>16.399999999999999</v>
      </c>
      <c r="O76" s="6">
        <f>IFERROR((ad_data[[#This Row],[revenue_usd]]-ad_data[[#This Row],[spend_usd]])/ad_data[[#This Row],[spend_usd]],0)</f>
        <v>15.4</v>
      </c>
    </row>
    <row r="77" spans="1:15">
      <c r="A77" s="2">
        <v>45549</v>
      </c>
      <c r="B77" t="s">
        <v>115</v>
      </c>
      <c r="C77" t="s">
        <v>286</v>
      </c>
      <c r="D77" s="4">
        <v>10319</v>
      </c>
      <c r="E77" s="4">
        <v>180</v>
      </c>
      <c r="F77" s="4">
        <v>54</v>
      </c>
      <c r="G77" s="5">
        <v>10</v>
      </c>
      <c r="H77" s="5">
        <v>1552</v>
      </c>
      <c r="I77" s="6">
        <f>IFERROR(ad_data[[#This Row],[clicks]]/ad_data[[#This Row],[impressions]],0)</f>
        <v>1.7443550731660044E-2</v>
      </c>
      <c r="J77" s="6">
        <f>IFERROR(ad_data[[#This Row],[conversions]]/ad_data[[#This Row],[impressions]],0)</f>
        <v>5.2330652194980138E-3</v>
      </c>
      <c r="K77" s="6">
        <f>IFERROR(ad_data[[#This Row],[conversions]]/ad_data[[#This Row],[clicks]],0)</f>
        <v>0.3</v>
      </c>
      <c r="L77" s="9">
        <f>IFERROR(ad_data[[#This Row],[spend_usd]]/ad_data[[#This Row],[clicks]],0)</f>
        <v>5.5555555555555552E-2</v>
      </c>
      <c r="M77" s="3">
        <f>IFERROR(ad_data[[#This Row],[revenue_usd]]/ad_data[[#This Row],[conversions]],0)</f>
        <v>28.74074074074074</v>
      </c>
      <c r="N77" s="3">
        <f>IFERROR(ad_data[[#This Row],[revenue_usd]]/ad_data[[#This Row],[spend_usd]],0)</f>
        <v>155.19999999999999</v>
      </c>
      <c r="O77" s="6">
        <f>IFERROR((ad_data[[#This Row],[revenue_usd]]-ad_data[[#This Row],[spend_usd]])/ad_data[[#This Row],[spend_usd]],0)</f>
        <v>154.19999999999999</v>
      </c>
    </row>
    <row r="78" spans="1:15">
      <c r="A78" s="2">
        <v>45561</v>
      </c>
      <c r="B78" t="s">
        <v>202</v>
      </c>
      <c r="C78" t="s">
        <v>286</v>
      </c>
      <c r="D78" s="4">
        <v>13240</v>
      </c>
      <c r="E78" s="4">
        <v>205</v>
      </c>
      <c r="F78" s="4">
        <v>57</v>
      </c>
      <c r="G78" s="5">
        <v>105</v>
      </c>
      <c r="H78" s="5">
        <v>1529</v>
      </c>
      <c r="I78" s="6">
        <f>IFERROR(ad_data[[#This Row],[clicks]]/ad_data[[#This Row],[impressions]],0)</f>
        <v>1.5483383685800604E-2</v>
      </c>
      <c r="J78" s="6">
        <f>IFERROR(ad_data[[#This Row],[conversions]]/ad_data[[#This Row],[impressions]],0)</f>
        <v>4.3051359516616313E-3</v>
      </c>
      <c r="K78" s="6">
        <f>IFERROR(ad_data[[#This Row],[conversions]]/ad_data[[#This Row],[clicks]],0)</f>
        <v>0.2780487804878049</v>
      </c>
      <c r="L78" s="9">
        <f>IFERROR(ad_data[[#This Row],[spend_usd]]/ad_data[[#This Row],[clicks]],0)</f>
        <v>0.51219512195121952</v>
      </c>
      <c r="M78" s="3">
        <f>IFERROR(ad_data[[#This Row],[revenue_usd]]/ad_data[[#This Row],[conversions]],0)</f>
        <v>26.82456140350877</v>
      </c>
      <c r="N78" s="3">
        <f>IFERROR(ad_data[[#This Row],[revenue_usd]]/ad_data[[#This Row],[spend_usd]],0)</f>
        <v>14.561904761904762</v>
      </c>
      <c r="O78" s="6">
        <f>IFERROR((ad_data[[#This Row],[revenue_usd]]-ad_data[[#This Row],[spend_usd]])/ad_data[[#This Row],[spend_usd]],0)</f>
        <v>13.561904761904762</v>
      </c>
    </row>
    <row r="79" spans="1:15">
      <c r="A79" s="2">
        <v>45554</v>
      </c>
      <c r="B79" t="s">
        <v>25</v>
      </c>
      <c r="C79" t="s">
        <v>287</v>
      </c>
      <c r="D79" s="4">
        <v>11165</v>
      </c>
      <c r="E79" s="4">
        <v>501</v>
      </c>
      <c r="F79" s="4">
        <v>74</v>
      </c>
      <c r="G79" s="5">
        <v>335</v>
      </c>
      <c r="H79" s="5">
        <v>1528</v>
      </c>
      <c r="I79" s="6">
        <f>IFERROR(ad_data[[#This Row],[clicks]]/ad_data[[#This Row],[impressions]],0)</f>
        <v>4.4872369010300048E-2</v>
      </c>
      <c r="J79" s="6">
        <f>IFERROR(ad_data[[#This Row],[conversions]]/ad_data[[#This Row],[impressions]],0)</f>
        <v>6.6278549037169726E-3</v>
      </c>
      <c r="K79" s="6">
        <f>IFERROR(ad_data[[#This Row],[conversions]]/ad_data[[#This Row],[clicks]],0)</f>
        <v>0.14770459081836326</v>
      </c>
      <c r="L79" s="9">
        <f>IFERROR(ad_data[[#This Row],[spend_usd]]/ad_data[[#This Row],[clicks]],0)</f>
        <v>0.66866267465069862</v>
      </c>
      <c r="M79" s="3">
        <f>IFERROR(ad_data[[#This Row],[revenue_usd]]/ad_data[[#This Row],[conversions]],0)</f>
        <v>20.648648648648649</v>
      </c>
      <c r="N79" s="3">
        <f>IFERROR(ad_data[[#This Row],[revenue_usd]]/ad_data[[#This Row],[spend_usd]],0)</f>
        <v>4.5611940298507463</v>
      </c>
      <c r="O79" s="6">
        <f>IFERROR((ad_data[[#This Row],[revenue_usd]]-ad_data[[#This Row],[spend_usd]])/ad_data[[#This Row],[spend_usd]],0)</f>
        <v>3.5611940298507463</v>
      </c>
    </row>
    <row r="80" spans="1:15">
      <c r="A80" s="2">
        <v>45551</v>
      </c>
      <c r="B80" t="s">
        <v>187</v>
      </c>
      <c r="C80" t="s">
        <v>286</v>
      </c>
      <c r="D80" s="4">
        <v>13257</v>
      </c>
      <c r="E80" s="4">
        <v>194</v>
      </c>
      <c r="F80" s="4">
        <v>44</v>
      </c>
      <c r="G80" s="5">
        <v>111</v>
      </c>
      <c r="H80" s="5">
        <v>1527</v>
      </c>
      <c r="I80" s="6">
        <f>IFERROR(ad_data[[#This Row],[clicks]]/ad_data[[#This Row],[impressions]],0)</f>
        <v>1.4633778381232556E-2</v>
      </c>
      <c r="J80" s="6">
        <f>IFERROR(ad_data[[#This Row],[conversions]]/ad_data[[#This Row],[impressions]],0)</f>
        <v>3.3190012823414044E-3</v>
      </c>
      <c r="K80" s="6">
        <f>IFERROR(ad_data[[#This Row],[conversions]]/ad_data[[#This Row],[clicks]],0)</f>
        <v>0.22680412371134021</v>
      </c>
      <c r="L80" s="9">
        <f>IFERROR(ad_data[[#This Row],[spend_usd]]/ad_data[[#This Row],[clicks]],0)</f>
        <v>0.57216494845360821</v>
      </c>
      <c r="M80" s="3">
        <f>IFERROR(ad_data[[#This Row],[revenue_usd]]/ad_data[[#This Row],[conversions]],0)</f>
        <v>34.704545454545453</v>
      </c>
      <c r="N80" s="3">
        <f>IFERROR(ad_data[[#This Row],[revenue_usd]]/ad_data[[#This Row],[spend_usd]],0)</f>
        <v>13.756756756756756</v>
      </c>
      <c r="O80" s="6">
        <f>IFERROR((ad_data[[#This Row],[revenue_usd]]-ad_data[[#This Row],[spend_usd]])/ad_data[[#This Row],[spend_usd]],0)</f>
        <v>12.756756756756756</v>
      </c>
    </row>
    <row r="81" spans="1:15">
      <c r="A81" s="2">
        <v>45543</v>
      </c>
      <c r="B81" t="s">
        <v>164</v>
      </c>
      <c r="C81" t="s">
        <v>287</v>
      </c>
      <c r="D81" s="4">
        <v>10897</v>
      </c>
      <c r="E81" s="4">
        <v>359</v>
      </c>
      <c r="F81" s="4">
        <v>109</v>
      </c>
      <c r="G81" s="5">
        <v>182</v>
      </c>
      <c r="H81" s="5">
        <v>1523</v>
      </c>
      <c r="I81" s="6">
        <f>IFERROR(ad_data[[#This Row],[clicks]]/ad_data[[#This Row],[impressions]],0)</f>
        <v>3.2944847205652932E-2</v>
      </c>
      <c r="J81" s="6">
        <f>IFERROR(ad_data[[#This Row],[conversions]]/ad_data[[#This Row],[impressions]],0)</f>
        <v>1.0002753051298522E-2</v>
      </c>
      <c r="K81" s="6">
        <f>IFERROR(ad_data[[#This Row],[conversions]]/ad_data[[#This Row],[clicks]],0)</f>
        <v>0.30362116991643456</v>
      </c>
      <c r="L81" s="9">
        <f>IFERROR(ad_data[[#This Row],[spend_usd]]/ad_data[[#This Row],[clicks]],0)</f>
        <v>0.50696378830083566</v>
      </c>
      <c r="M81" s="3">
        <f>IFERROR(ad_data[[#This Row],[revenue_usd]]/ad_data[[#This Row],[conversions]],0)</f>
        <v>13.972477064220184</v>
      </c>
      <c r="N81" s="3">
        <f>IFERROR(ad_data[[#This Row],[revenue_usd]]/ad_data[[#This Row],[spend_usd]],0)</f>
        <v>8.3681318681318686</v>
      </c>
      <c r="O81" s="6">
        <f>IFERROR((ad_data[[#This Row],[revenue_usd]]-ad_data[[#This Row],[spend_usd]])/ad_data[[#This Row],[spend_usd]],0)</f>
        <v>7.3681318681318677</v>
      </c>
    </row>
    <row r="82" spans="1:15">
      <c r="A82" s="2">
        <v>45552</v>
      </c>
      <c r="B82" t="s">
        <v>110</v>
      </c>
      <c r="C82" t="s">
        <v>287</v>
      </c>
      <c r="D82" s="4">
        <v>10889</v>
      </c>
      <c r="E82" s="4">
        <v>268</v>
      </c>
      <c r="F82" s="4">
        <v>45</v>
      </c>
      <c r="G82" s="5">
        <v>151</v>
      </c>
      <c r="H82" s="5">
        <v>1512</v>
      </c>
      <c r="I82" s="6">
        <f>IFERROR(ad_data[[#This Row],[clicks]]/ad_data[[#This Row],[impressions]],0)</f>
        <v>2.4611993755165762E-2</v>
      </c>
      <c r="J82" s="6">
        <f>IFERROR(ad_data[[#This Row],[conversions]]/ad_data[[#This Row],[impressions]],0)</f>
        <v>4.1326108917255945E-3</v>
      </c>
      <c r="K82" s="6">
        <f>IFERROR(ad_data[[#This Row],[conversions]]/ad_data[[#This Row],[clicks]],0)</f>
        <v>0.16791044776119404</v>
      </c>
      <c r="L82" s="9">
        <f>IFERROR(ad_data[[#This Row],[spend_usd]]/ad_data[[#This Row],[clicks]],0)</f>
        <v>0.56343283582089554</v>
      </c>
      <c r="M82" s="3">
        <f>IFERROR(ad_data[[#This Row],[revenue_usd]]/ad_data[[#This Row],[conversions]],0)</f>
        <v>33.6</v>
      </c>
      <c r="N82" s="3">
        <f>IFERROR(ad_data[[#This Row],[revenue_usd]]/ad_data[[#This Row],[spend_usd]],0)</f>
        <v>10.013245033112582</v>
      </c>
      <c r="O82" s="6">
        <f>IFERROR((ad_data[[#This Row],[revenue_usd]]-ad_data[[#This Row],[spend_usd]])/ad_data[[#This Row],[spend_usd]],0)</f>
        <v>9.0132450331125824</v>
      </c>
    </row>
    <row r="83" spans="1:15">
      <c r="A83" s="2">
        <v>45553</v>
      </c>
      <c r="B83" t="s">
        <v>189</v>
      </c>
      <c r="C83" t="s">
        <v>288</v>
      </c>
      <c r="D83" s="4">
        <v>10847</v>
      </c>
      <c r="E83" s="4">
        <v>189</v>
      </c>
      <c r="F83" s="4">
        <v>58</v>
      </c>
      <c r="G83" s="5">
        <v>113</v>
      </c>
      <c r="H83" s="5">
        <v>1501</v>
      </c>
      <c r="I83" s="6">
        <f>IFERROR(ad_data[[#This Row],[clicks]]/ad_data[[#This Row],[impressions]],0)</f>
        <v>1.7424172582280816E-2</v>
      </c>
      <c r="J83" s="6">
        <f>IFERROR(ad_data[[#This Row],[conversions]]/ad_data[[#This Row],[impressions]],0)</f>
        <v>5.3471005808057529E-3</v>
      </c>
      <c r="K83" s="6">
        <f>IFERROR(ad_data[[#This Row],[conversions]]/ad_data[[#This Row],[clicks]],0)</f>
        <v>0.30687830687830686</v>
      </c>
      <c r="L83" s="9">
        <f>IFERROR(ad_data[[#This Row],[spend_usd]]/ad_data[[#This Row],[clicks]],0)</f>
        <v>0.59788359788359791</v>
      </c>
      <c r="M83" s="3">
        <f>IFERROR(ad_data[[#This Row],[revenue_usd]]/ad_data[[#This Row],[conversions]],0)</f>
        <v>25.879310344827587</v>
      </c>
      <c r="N83" s="3">
        <f>IFERROR(ad_data[[#This Row],[revenue_usd]]/ad_data[[#This Row],[spend_usd]],0)</f>
        <v>13.283185840707965</v>
      </c>
      <c r="O83" s="6">
        <f>IFERROR((ad_data[[#This Row],[revenue_usd]]-ad_data[[#This Row],[spend_usd]])/ad_data[[#This Row],[spend_usd]],0)</f>
        <v>12.283185840707965</v>
      </c>
    </row>
    <row r="84" spans="1:15">
      <c r="A84" s="2">
        <v>45564</v>
      </c>
      <c r="B84" t="s">
        <v>235</v>
      </c>
      <c r="C84" t="s">
        <v>287</v>
      </c>
      <c r="D84" s="4">
        <v>10980</v>
      </c>
      <c r="E84" s="4">
        <v>252</v>
      </c>
      <c r="F84" s="4">
        <v>53</v>
      </c>
      <c r="G84" s="5">
        <v>69</v>
      </c>
      <c r="H84" s="5">
        <v>1501</v>
      </c>
      <c r="I84" s="6">
        <f>IFERROR(ad_data[[#This Row],[clicks]]/ad_data[[#This Row],[impressions]],0)</f>
        <v>2.2950819672131147E-2</v>
      </c>
      <c r="J84" s="6">
        <f>IFERROR(ad_data[[#This Row],[conversions]]/ad_data[[#This Row],[impressions]],0)</f>
        <v>4.8269581056466304E-3</v>
      </c>
      <c r="K84" s="6">
        <f>IFERROR(ad_data[[#This Row],[conversions]]/ad_data[[#This Row],[clicks]],0)</f>
        <v>0.21031746031746032</v>
      </c>
      <c r="L84" s="9">
        <f>IFERROR(ad_data[[#This Row],[spend_usd]]/ad_data[[#This Row],[clicks]],0)</f>
        <v>0.27380952380952384</v>
      </c>
      <c r="M84" s="3">
        <f>IFERROR(ad_data[[#This Row],[revenue_usd]]/ad_data[[#This Row],[conversions]],0)</f>
        <v>28.320754716981131</v>
      </c>
      <c r="N84" s="3">
        <f>IFERROR(ad_data[[#This Row],[revenue_usd]]/ad_data[[#This Row],[spend_usd]],0)</f>
        <v>21.753623188405797</v>
      </c>
      <c r="O84" s="6">
        <f>IFERROR((ad_data[[#This Row],[revenue_usd]]-ad_data[[#This Row],[spend_usd]])/ad_data[[#This Row],[spend_usd]],0)</f>
        <v>20.753623188405797</v>
      </c>
    </row>
    <row r="85" spans="1:15">
      <c r="A85" s="2">
        <v>45548</v>
      </c>
      <c r="B85" t="s">
        <v>118</v>
      </c>
      <c r="C85" t="s">
        <v>288</v>
      </c>
      <c r="D85" s="4">
        <v>9037</v>
      </c>
      <c r="E85" s="4">
        <v>342</v>
      </c>
      <c r="F85" s="4">
        <v>59</v>
      </c>
      <c r="G85" s="5">
        <v>205</v>
      </c>
      <c r="H85" s="5">
        <v>1494</v>
      </c>
      <c r="I85" s="6">
        <f>IFERROR(ad_data[[#This Row],[clicks]]/ad_data[[#This Row],[impressions]],0)</f>
        <v>3.7844417395153256E-2</v>
      </c>
      <c r="J85" s="6">
        <f>IFERROR(ad_data[[#This Row],[conversions]]/ad_data[[#This Row],[impressions]],0)</f>
        <v>6.5287152816200069E-3</v>
      </c>
      <c r="K85" s="6">
        <f>IFERROR(ad_data[[#This Row],[conversions]]/ad_data[[#This Row],[clicks]],0)</f>
        <v>0.17251461988304093</v>
      </c>
      <c r="L85" s="9">
        <f>IFERROR(ad_data[[#This Row],[spend_usd]]/ad_data[[#This Row],[clicks]],0)</f>
        <v>0.59941520467836262</v>
      </c>
      <c r="M85" s="3">
        <f>IFERROR(ad_data[[#This Row],[revenue_usd]]/ad_data[[#This Row],[conversions]],0)</f>
        <v>25.322033898305083</v>
      </c>
      <c r="N85" s="3">
        <f>IFERROR(ad_data[[#This Row],[revenue_usd]]/ad_data[[#This Row],[spend_usd]],0)</f>
        <v>7.2878048780487807</v>
      </c>
      <c r="O85" s="6">
        <f>IFERROR((ad_data[[#This Row],[revenue_usd]]-ad_data[[#This Row],[spend_usd]])/ad_data[[#This Row],[spend_usd]],0)</f>
        <v>6.2878048780487807</v>
      </c>
    </row>
    <row r="86" spans="1:15">
      <c r="A86" s="2">
        <v>45551</v>
      </c>
      <c r="B86" t="s">
        <v>122</v>
      </c>
      <c r="C86" t="s">
        <v>286</v>
      </c>
      <c r="D86" s="4">
        <v>10425</v>
      </c>
      <c r="E86" s="4">
        <v>450</v>
      </c>
      <c r="F86" s="4">
        <v>85</v>
      </c>
      <c r="G86" s="5">
        <v>242</v>
      </c>
      <c r="H86" s="5">
        <v>1490</v>
      </c>
      <c r="I86" s="6">
        <f>IFERROR(ad_data[[#This Row],[clicks]]/ad_data[[#This Row],[impressions]],0)</f>
        <v>4.3165467625899283E-2</v>
      </c>
      <c r="J86" s="6">
        <f>IFERROR(ad_data[[#This Row],[conversions]]/ad_data[[#This Row],[impressions]],0)</f>
        <v>8.1534772182254196E-3</v>
      </c>
      <c r="K86" s="6">
        <f>IFERROR(ad_data[[#This Row],[conversions]]/ad_data[[#This Row],[clicks]],0)</f>
        <v>0.18888888888888888</v>
      </c>
      <c r="L86" s="9">
        <f>IFERROR(ad_data[[#This Row],[spend_usd]]/ad_data[[#This Row],[clicks]],0)</f>
        <v>0.5377777777777778</v>
      </c>
      <c r="M86" s="3">
        <f>IFERROR(ad_data[[#This Row],[revenue_usd]]/ad_data[[#This Row],[conversions]],0)</f>
        <v>17.529411764705884</v>
      </c>
      <c r="N86" s="3">
        <f>IFERROR(ad_data[[#This Row],[revenue_usd]]/ad_data[[#This Row],[spend_usd]],0)</f>
        <v>6.1570247933884295</v>
      </c>
      <c r="O86" s="6">
        <f>IFERROR((ad_data[[#This Row],[revenue_usd]]-ad_data[[#This Row],[spend_usd]])/ad_data[[#This Row],[spend_usd]],0)</f>
        <v>5.1570247933884295</v>
      </c>
    </row>
    <row r="87" spans="1:15">
      <c r="A87" s="2">
        <v>45537</v>
      </c>
      <c r="B87" t="s">
        <v>37</v>
      </c>
      <c r="C87" t="s">
        <v>287</v>
      </c>
      <c r="D87" s="4">
        <v>7856</v>
      </c>
      <c r="E87" s="4">
        <v>303</v>
      </c>
      <c r="F87" s="4">
        <v>59</v>
      </c>
      <c r="G87" s="5">
        <v>79</v>
      </c>
      <c r="H87" s="5">
        <v>1490</v>
      </c>
      <c r="I87" s="6">
        <f>IFERROR(ad_data[[#This Row],[clicks]]/ad_data[[#This Row],[impressions]],0)</f>
        <v>3.8569246435845216E-2</v>
      </c>
      <c r="J87" s="6">
        <f>IFERROR(ad_data[[#This Row],[conversions]]/ad_data[[#This Row],[impressions]],0)</f>
        <v>7.5101832993890024E-3</v>
      </c>
      <c r="K87" s="6">
        <f>IFERROR(ad_data[[#This Row],[conversions]]/ad_data[[#This Row],[clicks]],0)</f>
        <v>0.19471947194719472</v>
      </c>
      <c r="L87" s="9">
        <f>IFERROR(ad_data[[#This Row],[spend_usd]]/ad_data[[#This Row],[clicks]],0)</f>
        <v>0.26072607260726072</v>
      </c>
      <c r="M87" s="3">
        <f>IFERROR(ad_data[[#This Row],[revenue_usd]]/ad_data[[#This Row],[conversions]],0)</f>
        <v>25.254237288135592</v>
      </c>
      <c r="N87" s="3">
        <f>IFERROR(ad_data[[#This Row],[revenue_usd]]/ad_data[[#This Row],[spend_usd]],0)</f>
        <v>18.860759493670887</v>
      </c>
      <c r="O87" s="6">
        <f>IFERROR((ad_data[[#This Row],[revenue_usd]]-ad_data[[#This Row],[spend_usd]])/ad_data[[#This Row],[spend_usd]],0)</f>
        <v>17.860759493670887</v>
      </c>
    </row>
    <row r="88" spans="1:15">
      <c r="A88" s="2">
        <v>45548</v>
      </c>
      <c r="B88" t="s">
        <v>70</v>
      </c>
      <c r="C88" t="s">
        <v>287</v>
      </c>
      <c r="D88" s="4">
        <v>10227</v>
      </c>
      <c r="E88" s="4">
        <v>280</v>
      </c>
      <c r="F88" s="4">
        <v>55</v>
      </c>
      <c r="G88" s="5">
        <v>71</v>
      </c>
      <c r="H88" s="5">
        <v>1482</v>
      </c>
      <c r="I88" s="6">
        <f>IFERROR(ad_data[[#This Row],[clicks]]/ad_data[[#This Row],[impressions]],0)</f>
        <v>2.7378507871321012E-2</v>
      </c>
      <c r="J88" s="6">
        <f>IFERROR(ad_data[[#This Row],[conversions]]/ad_data[[#This Row],[impressions]],0)</f>
        <v>5.3779211890094851E-3</v>
      </c>
      <c r="K88" s="6">
        <f>IFERROR(ad_data[[#This Row],[conversions]]/ad_data[[#This Row],[clicks]],0)</f>
        <v>0.19642857142857142</v>
      </c>
      <c r="L88" s="9">
        <f>IFERROR(ad_data[[#This Row],[spend_usd]]/ad_data[[#This Row],[clicks]],0)</f>
        <v>0.25357142857142856</v>
      </c>
      <c r="M88" s="3">
        <f>IFERROR(ad_data[[#This Row],[revenue_usd]]/ad_data[[#This Row],[conversions]],0)</f>
        <v>26.945454545454545</v>
      </c>
      <c r="N88" s="3">
        <f>IFERROR(ad_data[[#This Row],[revenue_usd]]/ad_data[[#This Row],[spend_usd]],0)</f>
        <v>20.87323943661972</v>
      </c>
      <c r="O88" s="6">
        <f>IFERROR((ad_data[[#This Row],[revenue_usd]]-ad_data[[#This Row],[spend_usd]])/ad_data[[#This Row],[spend_usd]],0)</f>
        <v>19.87323943661972</v>
      </c>
    </row>
    <row r="89" spans="1:15">
      <c r="A89" s="2">
        <v>45552</v>
      </c>
      <c r="B89" t="s">
        <v>162</v>
      </c>
      <c r="C89" t="s">
        <v>288</v>
      </c>
      <c r="D89" s="4">
        <v>10964</v>
      </c>
      <c r="E89" s="4">
        <v>265</v>
      </c>
      <c r="F89" s="4">
        <v>82</v>
      </c>
      <c r="G89" s="5">
        <v>157</v>
      </c>
      <c r="H89" s="5">
        <v>1480</v>
      </c>
      <c r="I89" s="6">
        <f>IFERROR(ad_data[[#This Row],[clicks]]/ad_data[[#This Row],[impressions]],0)</f>
        <v>2.4170010944910617E-2</v>
      </c>
      <c r="J89" s="6">
        <f>IFERROR(ad_data[[#This Row],[conversions]]/ad_data[[#This Row],[impressions]],0)</f>
        <v>7.4790222546515872E-3</v>
      </c>
      <c r="K89" s="6">
        <f>IFERROR(ad_data[[#This Row],[conversions]]/ad_data[[#This Row],[clicks]],0)</f>
        <v>0.30943396226415093</v>
      </c>
      <c r="L89" s="9">
        <f>IFERROR(ad_data[[#This Row],[spend_usd]]/ad_data[[#This Row],[clicks]],0)</f>
        <v>0.59245283018867922</v>
      </c>
      <c r="M89" s="3">
        <f>IFERROR(ad_data[[#This Row],[revenue_usd]]/ad_data[[#This Row],[conversions]],0)</f>
        <v>18.048780487804876</v>
      </c>
      <c r="N89" s="3">
        <f>IFERROR(ad_data[[#This Row],[revenue_usd]]/ad_data[[#This Row],[spend_usd]],0)</f>
        <v>9.4267515923566876</v>
      </c>
      <c r="O89" s="6">
        <f>IFERROR((ad_data[[#This Row],[revenue_usd]]-ad_data[[#This Row],[spend_usd]])/ad_data[[#This Row],[spend_usd]],0)</f>
        <v>8.4267515923566876</v>
      </c>
    </row>
    <row r="90" spans="1:15">
      <c r="A90" s="2">
        <v>45513</v>
      </c>
      <c r="B90" t="s">
        <v>228</v>
      </c>
      <c r="C90" t="s">
        <v>288</v>
      </c>
      <c r="D90" s="4">
        <v>11539</v>
      </c>
      <c r="E90" s="4">
        <v>314</v>
      </c>
      <c r="F90" s="4">
        <v>63</v>
      </c>
      <c r="G90" s="5">
        <v>117</v>
      </c>
      <c r="H90" s="5">
        <v>1478</v>
      </c>
      <c r="I90" s="6">
        <f>IFERROR(ad_data[[#This Row],[clicks]]/ad_data[[#This Row],[impressions]],0)</f>
        <v>2.7212063437039604E-2</v>
      </c>
      <c r="J90" s="6">
        <f>IFERROR(ad_data[[#This Row],[conversions]]/ad_data[[#This Row],[impressions]],0)</f>
        <v>5.4597452118901116E-3</v>
      </c>
      <c r="K90" s="6">
        <f>IFERROR(ad_data[[#This Row],[conversions]]/ad_data[[#This Row],[clicks]],0)</f>
        <v>0.20063694267515925</v>
      </c>
      <c r="L90" s="9">
        <f>IFERROR(ad_data[[#This Row],[spend_usd]]/ad_data[[#This Row],[clicks]],0)</f>
        <v>0.37261146496815284</v>
      </c>
      <c r="M90" s="3">
        <f>IFERROR(ad_data[[#This Row],[revenue_usd]]/ad_data[[#This Row],[conversions]],0)</f>
        <v>23.460317460317459</v>
      </c>
      <c r="N90" s="3">
        <f>IFERROR(ad_data[[#This Row],[revenue_usd]]/ad_data[[#This Row],[spend_usd]],0)</f>
        <v>12.632478632478632</v>
      </c>
      <c r="O90" s="6">
        <f>IFERROR((ad_data[[#This Row],[revenue_usd]]-ad_data[[#This Row],[spend_usd]])/ad_data[[#This Row],[spend_usd]],0)</f>
        <v>11.632478632478632</v>
      </c>
    </row>
    <row r="91" spans="1:15">
      <c r="A91" s="2">
        <v>45545</v>
      </c>
      <c r="B91" t="s">
        <v>234</v>
      </c>
      <c r="C91" t="s">
        <v>288</v>
      </c>
      <c r="D91" s="4">
        <v>14885</v>
      </c>
      <c r="E91" s="4">
        <v>255</v>
      </c>
      <c r="F91" s="4">
        <v>78</v>
      </c>
      <c r="G91" s="5">
        <v>162</v>
      </c>
      <c r="H91" s="5">
        <v>1475</v>
      </c>
      <c r="I91" s="6">
        <f>IFERROR(ad_data[[#This Row],[clicks]]/ad_data[[#This Row],[impressions]],0)</f>
        <v>1.7131340275445078E-2</v>
      </c>
      <c r="J91" s="6">
        <f>IFERROR(ad_data[[#This Row],[conversions]]/ad_data[[#This Row],[impressions]],0)</f>
        <v>5.2401746724890829E-3</v>
      </c>
      <c r="K91" s="6">
        <f>IFERROR(ad_data[[#This Row],[conversions]]/ad_data[[#This Row],[clicks]],0)</f>
        <v>0.30588235294117649</v>
      </c>
      <c r="L91" s="9">
        <f>IFERROR(ad_data[[#This Row],[spend_usd]]/ad_data[[#This Row],[clicks]],0)</f>
        <v>0.63529411764705879</v>
      </c>
      <c r="M91" s="3">
        <f>IFERROR(ad_data[[#This Row],[revenue_usd]]/ad_data[[#This Row],[conversions]],0)</f>
        <v>18.910256410256409</v>
      </c>
      <c r="N91" s="3">
        <f>IFERROR(ad_data[[#This Row],[revenue_usd]]/ad_data[[#This Row],[spend_usd]],0)</f>
        <v>9.1049382716049383</v>
      </c>
      <c r="O91" s="6">
        <f>IFERROR((ad_data[[#This Row],[revenue_usd]]-ad_data[[#This Row],[spend_usd]])/ad_data[[#This Row],[spend_usd]],0)</f>
        <v>8.1049382716049383</v>
      </c>
    </row>
    <row r="92" spans="1:15">
      <c r="A92" s="2">
        <v>45554</v>
      </c>
      <c r="B92" t="s">
        <v>190</v>
      </c>
      <c r="C92" t="s">
        <v>286</v>
      </c>
      <c r="D92" s="4">
        <v>11988</v>
      </c>
      <c r="E92" s="4">
        <v>380</v>
      </c>
      <c r="F92" s="4">
        <v>63</v>
      </c>
      <c r="G92" s="5">
        <v>91</v>
      </c>
      <c r="H92" s="5">
        <v>1461</v>
      </c>
      <c r="I92" s="6">
        <f>IFERROR(ad_data[[#This Row],[clicks]]/ad_data[[#This Row],[impressions]],0)</f>
        <v>3.1698365031698365E-2</v>
      </c>
      <c r="J92" s="6">
        <f>IFERROR(ad_data[[#This Row],[conversions]]/ad_data[[#This Row],[impressions]],0)</f>
        <v>5.2552552552552556E-3</v>
      </c>
      <c r="K92" s="6">
        <f>IFERROR(ad_data[[#This Row],[conversions]]/ad_data[[#This Row],[clicks]],0)</f>
        <v>0.16578947368421051</v>
      </c>
      <c r="L92" s="9">
        <f>IFERROR(ad_data[[#This Row],[spend_usd]]/ad_data[[#This Row],[clicks]],0)</f>
        <v>0.23947368421052631</v>
      </c>
      <c r="M92" s="3">
        <f>IFERROR(ad_data[[#This Row],[revenue_usd]]/ad_data[[#This Row],[conversions]],0)</f>
        <v>23.19047619047619</v>
      </c>
      <c r="N92" s="3">
        <f>IFERROR(ad_data[[#This Row],[revenue_usd]]/ad_data[[#This Row],[spend_usd]],0)</f>
        <v>16.054945054945055</v>
      </c>
      <c r="O92" s="6">
        <f>IFERROR((ad_data[[#This Row],[revenue_usd]]-ad_data[[#This Row],[spend_usd]])/ad_data[[#This Row],[spend_usd]],0)</f>
        <v>15.054945054945055</v>
      </c>
    </row>
    <row r="93" spans="1:15">
      <c r="A93" s="2">
        <v>45557</v>
      </c>
      <c r="B93" t="s">
        <v>135</v>
      </c>
      <c r="C93" t="s">
        <v>286</v>
      </c>
      <c r="D93" s="4">
        <v>11417</v>
      </c>
      <c r="E93" s="4">
        <v>397</v>
      </c>
      <c r="F93" s="4">
        <v>73</v>
      </c>
      <c r="G93" s="5">
        <v>174</v>
      </c>
      <c r="H93" s="5">
        <v>1460</v>
      </c>
      <c r="I93" s="6">
        <f>IFERROR(ad_data[[#This Row],[clicks]]/ad_data[[#This Row],[impressions]],0)</f>
        <v>3.4772707366208286E-2</v>
      </c>
      <c r="J93" s="6">
        <f>IFERROR(ad_data[[#This Row],[conversions]]/ad_data[[#This Row],[impressions]],0)</f>
        <v>6.3939738985723041E-3</v>
      </c>
      <c r="K93" s="6">
        <f>IFERROR(ad_data[[#This Row],[conversions]]/ad_data[[#This Row],[clicks]],0)</f>
        <v>0.18387909319899245</v>
      </c>
      <c r="L93" s="9">
        <f>IFERROR(ad_data[[#This Row],[spend_usd]]/ad_data[[#This Row],[clicks]],0)</f>
        <v>0.43828715365239296</v>
      </c>
      <c r="M93" s="3">
        <f>IFERROR(ad_data[[#This Row],[revenue_usd]]/ad_data[[#This Row],[conversions]],0)</f>
        <v>20</v>
      </c>
      <c r="N93" s="3">
        <f>IFERROR(ad_data[[#This Row],[revenue_usd]]/ad_data[[#This Row],[spend_usd]],0)</f>
        <v>8.3908045977011501</v>
      </c>
      <c r="O93" s="6">
        <f>IFERROR((ad_data[[#This Row],[revenue_usd]]-ad_data[[#This Row],[spend_usd]])/ad_data[[#This Row],[spend_usd]],0)</f>
        <v>7.3908045977011492</v>
      </c>
    </row>
    <row r="94" spans="1:15">
      <c r="A94" s="2">
        <v>45558</v>
      </c>
      <c r="B94" t="s">
        <v>128</v>
      </c>
      <c r="C94" t="s">
        <v>286</v>
      </c>
      <c r="D94" s="4">
        <v>9649</v>
      </c>
      <c r="E94" s="4">
        <v>131</v>
      </c>
      <c r="F94" s="4">
        <v>42</v>
      </c>
      <c r="G94" s="5">
        <v>57</v>
      </c>
      <c r="H94" s="5">
        <v>1456</v>
      </c>
      <c r="I94" s="6">
        <f>IFERROR(ad_data[[#This Row],[clicks]]/ad_data[[#This Row],[impressions]],0)</f>
        <v>1.3576536428645456E-2</v>
      </c>
      <c r="J94" s="6">
        <f>IFERROR(ad_data[[#This Row],[conversions]]/ad_data[[#This Row],[impressions]],0)</f>
        <v>4.3527826717794588E-3</v>
      </c>
      <c r="K94" s="6">
        <f>IFERROR(ad_data[[#This Row],[conversions]]/ad_data[[#This Row],[clicks]],0)</f>
        <v>0.32061068702290074</v>
      </c>
      <c r="L94" s="9">
        <f>IFERROR(ad_data[[#This Row],[spend_usd]]/ad_data[[#This Row],[clicks]],0)</f>
        <v>0.4351145038167939</v>
      </c>
      <c r="M94" s="3">
        <f>IFERROR(ad_data[[#This Row],[revenue_usd]]/ad_data[[#This Row],[conversions]],0)</f>
        <v>34.666666666666664</v>
      </c>
      <c r="N94" s="3">
        <f>IFERROR(ad_data[[#This Row],[revenue_usd]]/ad_data[[#This Row],[spend_usd]],0)</f>
        <v>25.543859649122808</v>
      </c>
      <c r="O94" s="6">
        <f>IFERROR((ad_data[[#This Row],[revenue_usd]]-ad_data[[#This Row],[spend_usd]])/ad_data[[#This Row],[spend_usd]],0)</f>
        <v>24.543859649122808</v>
      </c>
    </row>
    <row r="95" spans="1:15">
      <c r="A95" s="2">
        <v>45538</v>
      </c>
      <c r="B95" t="s">
        <v>38</v>
      </c>
      <c r="C95" t="s">
        <v>286</v>
      </c>
      <c r="D95" s="4">
        <v>7075</v>
      </c>
      <c r="E95" s="4">
        <v>197</v>
      </c>
      <c r="F95" s="4">
        <v>52</v>
      </c>
      <c r="G95" s="5">
        <v>66</v>
      </c>
      <c r="H95" s="5">
        <v>1441</v>
      </c>
      <c r="I95" s="6">
        <f>IFERROR(ad_data[[#This Row],[clicks]]/ad_data[[#This Row],[impressions]],0)</f>
        <v>2.784452296819788E-2</v>
      </c>
      <c r="J95" s="6">
        <f>IFERROR(ad_data[[#This Row],[conversions]]/ad_data[[#This Row],[impressions]],0)</f>
        <v>7.3498233215547699E-3</v>
      </c>
      <c r="K95" s="6">
        <f>IFERROR(ad_data[[#This Row],[conversions]]/ad_data[[#This Row],[clicks]],0)</f>
        <v>0.26395939086294418</v>
      </c>
      <c r="L95" s="9">
        <f>IFERROR(ad_data[[#This Row],[spend_usd]]/ad_data[[#This Row],[clicks]],0)</f>
        <v>0.3350253807106599</v>
      </c>
      <c r="M95" s="3">
        <f>IFERROR(ad_data[[#This Row],[revenue_usd]]/ad_data[[#This Row],[conversions]],0)</f>
        <v>27.71153846153846</v>
      </c>
      <c r="N95" s="3">
        <f>IFERROR(ad_data[[#This Row],[revenue_usd]]/ad_data[[#This Row],[spend_usd]],0)</f>
        <v>21.833333333333332</v>
      </c>
      <c r="O95" s="6">
        <f>IFERROR((ad_data[[#This Row],[revenue_usd]]-ad_data[[#This Row],[spend_usd]])/ad_data[[#This Row],[spend_usd]],0)</f>
        <v>20.833333333333332</v>
      </c>
    </row>
    <row r="96" spans="1:15">
      <c r="A96" s="2">
        <v>45541</v>
      </c>
      <c r="B96" t="s">
        <v>40</v>
      </c>
      <c r="C96" t="s">
        <v>286</v>
      </c>
      <c r="D96" s="4">
        <v>9033</v>
      </c>
      <c r="E96" s="4">
        <v>290</v>
      </c>
      <c r="F96" s="4">
        <v>87</v>
      </c>
      <c r="G96" s="5">
        <v>203</v>
      </c>
      <c r="H96" s="5">
        <v>1440</v>
      </c>
      <c r="I96" s="6">
        <f>IFERROR(ad_data[[#This Row],[clicks]]/ad_data[[#This Row],[impressions]],0)</f>
        <v>3.2104505701317392E-2</v>
      </c>
      <c r="J96" s="6">
        <f>IFERROR(ad_data[[#This Row],[conversions]]/ad_data[[#This Row],[impressions]],0)</f>
        <v>9.6313517103952181E-3</v>
      </c>
      <c r="K96" s="6">
        <f>IFERROR(ad_data[[#This Row],[conversions]]/ad_data[[#This Row],[clicks]],0)</f>
        <v>0.3</v>
      </c>
      <c r="L96" s="9">
        <f>IFERROR(ad_data[[#This Row],[spend_usd]]/ad_data[[#This Row],[clicks]],0)</f>
        <v>0.7</v>
      </c>
      <c r="M96" s="3">
        <f>IFERROR(ad_data[[#This Row],[revenue_usd]]/ad_data[[#This Row],[conversions]],0)</f>
        <v>16.551724137931036</v>
      </c>
      <c r="N96" s="3">
        <f>IFERROR(ad_data[[#This Row],[revenue_usd]]/ad_data[[#This Row],[spend_usd]],0)</f>
        <v>7.0935960591133007</v>
      </c>
      <c r="O96" s="6">
        <f>IFERROR((ad_data[[#This Row],[revenue_usd]]-ad_data[[#This Row],[spend_usd]])/ad_data[[#This Row],[spend_usd]],0)</f>
        <v>6.0935960591133007</v>
      </c>
    </row>
    <row r="97" spans="1:15">
      <c r="A97" s="2">
        <v>45547</v>
      </c>
      <c r="B97" t="s">
        <v>123</v>
      </c>
      <c r="C97" t="s">
        <v>286</v>
      </c>
      <c r="D97" s="4">
        <v>13351</v>
      </c>
      <c r="E97" s="4">
        <v>312</v>
      </c>
      <c r="F97" s="4">
        <v>61</v>
      </c>
      <c r="G97" s="5">
        <v>192</v>
      </c>
      <c r="H97" s="5">
        <v>1438</v>
      </c>
      <c r="I97" s="6">
        <f>IFERROR(ad_data[[#This Row],[clicks]]/ad_data[[#This Row],[impressions]],0)</f>
        <v>2.3369036027263874E-2</v>
      </c>
      <c r="J97" s="6">
        <f>IFERROR(ad_data[[#This Row],[conversions]]/ad_data[[#This Row],[impressions]],0)</f>
        <v>4.5689461463560782E-3</v>
      </c>
      <c r="K97" s="6">
        <f>IFERROR(ad_data[[#This Row],[conversions]]/ad_data[[#This Row],[clicks]],0)</f>
        <v>0.19551282051282051</v>
      </c>
      <c r="L97" s="9">
        <f>IFERROR(ad_data[[#This Row],[spend_usd]]/ad_data[[#This Row],[clicks]],0)</f>
        <v>0.61538461538461542</v>
      </c>
      <c r="M97" s="3">
        <f>IFERROR(ad_data[[#This Row],[revenue_usd]]/ad_data[[#This Row],[conversions]],0)</f>
        <v>23.57377049180328</v>
      </c>
      <c r="N97" s="3">
        <f>IFERROR(ad_data[[#This Row],[revenue_usd]]/ad_data[[#This Row],[spend_usd]],0)</f>
        <v>7.489583333333333</v>
      </c>
      <c r="O97" s="6">
        <f>IFERROR((ad_data[[#This Row],[revenue_usd]]-ad_data[[#This Row],[spend_usd]])/ad_data[[#This Row],[spend_usd]],0)</f>
        <v>6.489583333333333</v>
      </c>
    </row>
    <row r="98" spans="1:15">
      <c r="A98" s="2">
        <v>45548</v>
      </c>
      <c r="B98" t="s">
        <v>71</v>
      </c>
      <c r="C98" t="s">
        <v>286</v>
      </c>
      <c r="D98" s="4">
        <v>11558</v>
      </c>
      <c r="E98" s="4">
        <v>408</v>
      </c>
      <c r="F98" s="4">
        <v>56</v>
      </c>
      <c r="G98" s="5">
        <v>237</v>
      </c>
      <c r="H98" s="5">
        <v>1429</v>
      </c>
      <c r="I98" s="6">
        <f>IFERROR(ad_data[[#This Row],[clicks]]/ad_data[[#This Row],[impressions]],0)</f>
        <v>3.530022495241391E-2</v>
      </c>
      <c r="J98" s="6">
        <f>IFERROR(ad_data[[#This Row],[conversions]]/ad_data[[#This Row],[impressions]],0)</f>
        <v>4.8451289150372038E-3</v>
      </c>
      <c r="K98" s="6">
        <f>IFERROR(ad_data[[#This Row],[conversions]]/ad_data[[#This Row],[clicks]],0)</f>
        <v>0.13725490196078433</v>
      </c>
      <c r="L98" s="9">
        <f>IFERROR(ad_data[[#This Row],[spend_usd]]/ad_data[[#This Row],[clicks]],0)</f>
        <v>0.58088235294117652</v>
      </c>
      <c r="M98" s="3">
        <f>IFERROR(ad_data[[#This Row],[revenue_usd]]/ad_data[[#This Row],[conversions]],0)</f>
        <v>25.517857142857142</v>
      </c>
      <c r="N98" s="3">
        <f>IFERROR(ad_data[[#This Row],[revenue_usd]]/ad_data[[#This Row],[spend_usd]],0)</f>
        <v>6.0295358649789028</v>
      </c>
      <c r="O98" s="6">
        <f>IFERROR((ad_data[[#This Row],[revenue_usd]]-ad_data[[#This Row],[spend_usd]])/ad_data[[#This Row],[spend_usd]],0)</f>
        <v>5.0295358649789028</v>
      </c>
    </row>
    <row r="99" spans="1:15">
      <c r="A99" s="2">
        <v>45421</v>
      </c>
      <c r="B99" t="s">
        <v>169</v>
      </c>
      <c r="C99" t="s">
        <v>287</v>
      </c>
      <c r="D99" s="4">
        <v>17237</v>
      </c>
      <c r="E99" s="4">
        <v>479</v>
      </c>
      <c r="F99" s="4">
        <v>70</v>
      </c>
      <c r="G99" s="5">
        <v>214</v>
      </c>
      <c r="H99" s="5">
        <v>1413</v>
      </c>
      <c r="I99" s="6">
        <f>IFERROR(ad_data[[#This Row],[clicks]]/ad_data[[#This Row],[impressions]],0)</f>
        <v>2.7789058420838893E-2</v>
      </c>
      <c r="J99" s="6">
        <f>IFERROR(ad_data[[#This Row],[conversions]]/ad_data[[#This Row],[impressions]],0)</f>
        <v>4.0610315020015086E-3</v>
      </c>
      <c r="K99" s="6">
        <f>IFERROR(ad_data[[#This Row],[conversions]]/ad_data[[#This Row],[clicks]],0)</f>
        <v>0.14613778705636743</v>
      </c>
      <c r="L99" s="9">
        <f>IFERROR(ad_data[[#This Row],[spend_usd]]/ad_data[[#This Row],[clicks]],0)</f>
        <v>0.44676409185803756</v>
      </c>
      <c r="M99" s="3">
        <f>IFERROR(ad_data[[#This Row],[revenue_usd]]/ad_data[[#This Row],[conversions]],0)</f>
        <v>20.185714285714287</v>
      </c>
      <c r="N99" s="3">
        <f>IFERROR(ad_data[[#This Row],[revenue_usd]]/ad_data[[#This Row],[spend_usd]],0)</f>
        <v>6.6028037383177569</v>
      </c>
      <c r="O99" s="6">
        <f>IFERROR((ad_data[[#This Row],[revenue_usd]]-ad_data[[#This Row],[spend_usd]])/ad_data[[#This Row],[spend_usd]],0)</f>
        <v>5.6028037383177569</v>
      </c>
    </row>
    <row r="100" spans="1:15">
      <c r="A100" s="2">
        <v>45565</v>
      </c>
      <c r="B100" t="s">
        <v>170</v>
      </c>
      <c r="C100" t="s">
        <v>287</v>
      </c>
      <c r="D100" s="4">
        <v>11321</v>
      </c>
      <c r="E100" s="4">
        <v>224</v>
      </c>
      <c r="F100" s="4">
        <v>45</v>
      </c>
      <c r="G100" s="5">
        <v>122</v>
      </c>
      <c r="H100" s="5">
        <v>1391</v>
      </c>
      <c r="I100" s="6">
        <f>IFERROR(ad_data[[#This Row],[clicks]]/ad_data[[#This Row],[impressions]],0)</f>
        <v>1.9786237964844095E-2</v>
      </c>
      <c r="J100" s="6">
        <f>IFERROR(ad_data[[#This Row],[conversions]]/ad_data[[#This Row],[impressions]],0)</f>
        <v>3.9749138768660009E-3</v>
      </c>
      <c r="K100" s="6">
        <f>IFERROR(ad_data[[#This Row],[conversions]]/ad_data[[#This Row],[clicks]],0)</f>
        <v>0.20089285714285715</v>
      </c>
      <c r="L100" s="9">
        <f>IFERROR(ad_data[[#This Row],[spend_usd]]/ad_data[[#This Row],[clicks]],0)</f>
        <v>0.5446428571428571</v>
      </c>
      <c r="M100" s="3">
        <f>IFERROR(ad_data[[#This Row],[revenue_usd]]/ad_data[[#This Row],[conversions]],0)</f>
        <v>30.911111111111111</v>
      </c>
      <c r="N100" s="3">
        <f>IFERROR(ad_data[[#This Row],[revenue_usd]]/ad_data[[#This Row],[spend_usd]],0)</f>
        <v>11.401639344262295</v>
      </c>
      <c r="O100" s="6">
        <f>IFERROR((ad_data[[#This Row],[revenue_usd]]-ad_data[[#This Row],[spend_usd]])/ad_data[[#This Row],[spend_usd]],0)</f>
        <v>10.401639344262295</v>
      </c>
    </row>
    <row r="101" spans="1:15">
      <c r="A101" s="2">
        <v>45562</v>
      </c>
      <c r="B101" t="s">
        <v>194</v>
      </c>
      <c r="C101" t="s">
        <v>288</v>
      </c>
      <c r="D101" s="4">
        <v>12167</v>
      </c>
      <c r="E101" s="4">
        <v>197</v>
      </c>
      <c r="F101" s="4">
        <v>63</v>
      </c>
      <c r="G101" s="5">
        <v>83</v>
      </c>
      <c r="H101" s="5">
        <v>1373</v>
      </c>
      <c r="I101" s="6">
        <f>IFERROR(ad_data[[#This Row],[clicks]]/ad_data[[#This Row],[impressions]],0)</f>
        <v>1.6191337223637709E-2</v>
      </c>
      <c r="J101" s="6">
        <f>IFERROR(ad_data[[#This Row],[conversions]]/ad_data[[#This Row],[impressions]],0)</f>
        <v>5.177940330401907E-3</v>
      </c>
      <c r="K101" s="6">
        <f>IFERROR(ad_data[[#This Row],[conversions]]/ad_data[[#This Row],[clicks]],0)</f>
        <v>0.31979695431472083</v>
      </c>
      <c r="L101" s="9">
        <f>IFERROR(ad_data[[#This Row],[spend_usd]]/ad_data[[#This Row],[clicks]],0)</f>
        <v>0.42131979695431471</v>
      </c>
      <c r="M101" s="3">
        <f>IFERROR(ad_data[[#This Row],[revenue_usd]]/ad_data[[#This Row],[conversions]],0)</f>
        <v>21.793650793650794</v>
      </c>
      <c r="N101" s="3">
        <f>IFERROR(ad_data[[#This Row],[revenue_usd]]/ad_data[[#This Row],[spend_usd]],0)</f>
        <v>16.542168674698797</v>
      </c>
      <c r="O101" s="6">
        <f>IFERROR((ad_data[[#This Row],[revenue_usd]]-ad_data[[#This Row],[spend_usd]])/ad_data[[#This Row],[spend_usd]],0)</f>
        <v>15.542168674698795</v>
      </c>
    </row>
    <row r="102" spans="1:15">
      <c r="A102" s="2">
        <v>45452</v>
      </c>
      <c r="B102" t="s">
        <v>25</v>
      </c>
      <c r="C102" t="s">
        <v>286</v>
      </c>
      <c r="D102" s="4">
        <v>10011</v>
      </c>
      <c r="E102" s="4">
        <v>301</v>
      </c>
      <c r="F102" s="4">
        <v>85</v>
      </c>
      <c r="G102" s="5">
        <v>106</v>
      </c>
      <c r="H102" s="5">
        <v>1370</v>
      </c>
      <c r="I102" s="6">
        <f>IFERROR(ad_data[[#This Row],[clicks]]/ad_data[[#This Row],[impressions]],0)</f>
        <v>3.0066926380980921E-2</v>
      </c>
      <c r="J102" s="6">
        <f>IFERROR(ad_data[[#This Row],[conversions]]/ad_data[[#This Row],[impressions]],0)</f>
        <v>8.4906602736989304E-3</v>
      </c>
      <c r="K102" s="6">
        <f>IFERROR(ad_data[[#This Row],[conversions]]/ad_data[[#This Row],[clicks]],0)</f>
        <v>0.28239202657807311</v>
      </c>
      <c r="L102" s="9">
        <f>IFERROR(ad_data[[#This Row],[spend_usd]]/ad_data[[#This Row],[clicks]],0)</f>
        <v>0.35215946843853818</v>
      </c>
      <c r="M102" s="3">
        <f>IFERROR(ad_data[[#This Row],[revenue_usd]]/ad_data[[#This Row],[conversions]],0)</f>
        <v>16.117647058823529</v>
      </c>
      <c r="N102" s="3">
        <f>IFERROR(ad_data[[#This Row],[revenue_usd]]/ad_data[[#This Row],[spend_usd]],0)</f>
        <v>12.924528301886792</v>
      </c>
      <c r="O102" s="6">
        <f>IFERROR((ad_data[[#This Row],[revenue_usd]]-ad_data[[#This Row],[spend_usd]])/ad_data[[#This Row],[spend_usd]],0)</f>
        <v>11.924528301886792</v>
      </c>
    </row>
    <row r="103" spans="1:15">
      <c r="A103" s="2">
        <v>45537</v>
      </c>
      <c r="B103" t="s">
        <v>164</v>
      </c>
      <c r="C103" t="s">
        <v>287</v>
      </c>
      <c r="D103" s="4">
        <v>13135</v>
      </c>
      <c r="E103" s="4">
        <v>281</v>
      </c>
      <c r="F103" s="4">
        <v>42</v>
      </c>
      <c r="G103" s="5">
        <v>121</v>
      </c>
      <c r="H103" s="5">
        <v>1365</v>
      </c>
      <c r="I103" s="6">
        <f>IFERROR(ad_data[[#This Row],[clicks]]/ad_data[[#This Row],[impressions]],0)</f>
        <v>2.1393224210125617E-2</v>
      </c>
      <c r="J103" s="6">
        <f>IFERROR(ad_data[[#This Row],[conversions]]/ad_data[[#This Row],[impressions]],0)</f>
        <v>3.1975637609440426E-3</v>
      </c>
      <c r="K103" s="6">
        <f>IFERROR(ad_data[[#This Row],[conversions]]/ad_data[[#This Row],[clicks]],0)</f>
        <v>0.1494661921708185</v>
      </c>
      <c r="L103" s="9">
        <f>IFERROR(ad_data[[#This Row],[spend_usd]]/ad_data[[#This Row],[clicks]],0)</f>
        <v>0.4306049822064057</v>
      </c>
      <c r="M103" s="3">
        <f>IFERROR(ad_data[[#This Row],[revenue_usd]]/ad_data[[#This Row],[conversions]],0)</f>
        <v>32.5</v>
      </c>
      <c r="N103" s="3">
        <f>IFERROR(ad_data[[#This Row],[revenue_usd]]/ad_data[[#This Row],[spend_usd]],0)</f>
        <v>11.28099173553719</v>
      </c>
      <c r="O103" s="6">
        <f>IFERROR((ad_data[[#This Row],[revenue_usd]]-ad_data[[#This Row],[spend_usd]])/ad_data[[#This Row],[spend_usd]],0)</f>
        <v>10.28099173553719</v>
      </c>
    </row>
    <row r="104" spans="1:15">
      <c r="A104" s="2">
        <v>45605</v>
      </c>
      <c r="B104" t="s">
        <v>210</v>
      </c>
      <c r="C104" t="s">
        <v>286</v>
      </c>
      <c r="D104" s="4">
        <v>11051</v>
      </c>
      <c r="E104" s="4">
        <v>275</v>
      </c>
      <c r="F104" s="4">
        <v>58</v>
      </c>
      <c r="G104" s="5">
        <v>199</v>
      </c>
      <c r="H104" s="5">
        <v>1350</v>
      </c>
      <c r="I104" s="6">
        <f>IFERROR(ad_data[[#This Row],[clicks]]/ad_data[[#This Row],[impressions]],0)</f>
        <v>2.4884625825717131E-2</v>
      </c>
      <c r="J104" s="6">
        <f>IFERROR(ad_data[[#This Row],[conversions]]/ad_data[[#This Row],[impressions]],0)</f>
        <v>5.2483938105148857E-3</v>
      </c>
      <c r="K104" s="6">
        <f>IFERROR(ad_data[[#This Row],[conversions]]/ad_data[[#This Row],[clicks]],0)</f>
        <v>0.21090909090909091</v>
      </c>
      <c r="L104" s="9">
        <f>IFERROR(ad_data[[#This Row],[spend_usd]]/ad_data[[#This Row],[clicks]],0)</f>
        <v>0.72363636363636363</v>
      </c>
      <c r="M104" s="3">
        <f>IFERROR(ad_data[[#This Row],[revenue_usd]]/ad_data[[#This Row],[conversions]],0)</f>
        <v>23.275862068965516</v>
      </c>
      <c r="N104" s="3">
        <f>IFERROR(ad_data[[#This Row],[revenue_usd]]/ad_data[[#This Row],[spend_usd]],0)</f>
        <v>6.78391959798995</v>
      </c>
      <c r="O104" s="6">
        <f>IFERROR((ad_data[[#This Row],[revenue_usd]]-ad_data[[#This Row],[spend_usd]])/ad_data[[#This Row],[spend_usd]],0)</f>
        <v>5.78391959798995</v>
      </c>
    </row>
    <row r="105" spans="1:15">
      <c r="A105" s="2">
        <v>45563</v>
      </c>
      <c r="B105" t="s">
        <v>72</v>
      </c>
      <c r="C105" t="s">
        <v>286</v>
      </c>
      <c r="D105" s="4">
        <v>9114</v>
      </c>
      <c r="E105" s="4">
        <v>271</v>
      </c>
      <c r="F105" s="4">
        <v>65</v>
      </c>
      <c r="G105" s="5">
        <v>68</v>
      </c>
      <c r="H105" s="5">
        <v>1329</v>
      </c>
      <c r="I105" s="6">
        <f>IFERROR(ad_data[[#This Row],[clicks]]/ad_data[[#This Row],[impressions]],0)</f>
        <v>2.9734474434935265E-2</v>
      </c>
      <c r="J105" s="6">
        <f>IFERROR(ad_data[[#This Row],[conversions]]/ad_data[[#This Row],[impressions]],0)</f>
        <v>7.1318850120693439E-3</v>
      </c>
      <c r="K105" s="6">
        <f>IFERROR(ad_data[[#This Row],[conversions]]/ad_data[[#This Row],[clicks]],0)</f>
        <v>0.23985239852398524</v>
      </c>
      <c r="L105" s="9">
        <f>IFERROR(ad_data[[#This Row],[spend_usd]]/ad_data[[#This Row],[clicks]],0)</f>
        <v>0.25092250922509224</v>
      </c>
      <c r="M105" s="3">
        <f>IFERROR(ad_data[[#This Row],[revenue_usd]]/ad_data[[#This Row],[conversions]],0)</f>
        <v>20.446153846153845</v>
      </c>
      <c r="N105" s="3">
        <f>IFERROR(ad_data[[#This Row],[revenue_usd]]/ad_data[[#This Row],[spend_usd]],0)</f>
        <v>19.544117647058822</v>
      </c>
      <c r="O105" s="6">
        <f>IFERROR((ad_data[[#This Row],[revenue_usd]]-ad_data[[#This Row],[spend_usd]])/ad_data[[#This Row],[spend_usd]],0)</f>
        <v>18.544117647058822</v>
      </c>
    </row>
    <row r="106" spans="1:15">
      <c r="A106" s="2">
        <v>45556</v>
      </c>
      <c r="B106" t="s">
        <v>273</v>
      </c>
      <c r="C106" t="s">
        <v>288</v>
      </c>
      <c r="D106" s="4">
        <v>11809</v>
      </c>
      <c r="E106" s="4">
        <v>271</v>
      </c>
      <c r="F106" s="4">
        <v>57</v>
      </c>
      <c r="G106" s="5">
        <v>193</v>
      </c>
      <c r="H106" s="5">
        <v>1308</v>
      </c>
      <c r="I106" s="6">
        <f>IFERROR(ad_data[[#This Row],[clicks]]/ad_data[[#This Row],[impressions]],0)</f>
        <v>2.2948598526547549E-2</v>
      </c>
      <c r="J106" s="6">
        <f>IFERROR(ad_data[[#This Row],[conversions]]/ad_data[[#This Row],[impressions]],0)</f>
        <v>4.8268269963587093E-3</v>
      </c>
      <c r="K106" s="6">
        <f>IFERROR(ad_data[[#This Row],[conversions]]/ad_data[[#This Row],[clicks]],0)</f>
        <v>0.21033210332103322</v>
      </c>
      <c r="L106" s="9">
        <f>IFERROR(ad_data[[#This Row],[spend_usd]]/ad_data[[#This Row],[clicks]],0)</f>
        <v>0.71217712177121772</v>
      </c>
      <c r="M106" s="3">
        <f>IFERROR(ad_data[[#This Row],[revenue_usd]]/ad_data[[#This Row],[conversions]],0)</f>
        <v>22.94736842105263</v>
      </c>
      <c r="N106" s="3">
        <f>IFERROR(ad_data[[#This Row],[revenue_usd]]/ad_data[[#This Row],[spend_usd]],0)</f>
        <v>6.7772020725388602</v>
      </c>
      <c r="O106" s="6">
        <f>IFERROR((ad_data[[#This Row],[revenue_usd]]-ad_data[[#This Row],[spend_usd]])/ad_data[[#This Row],[spend_usd]],0)</f>
        <v>5.7772020725388602</v>
      </c>
    </row>
    <row r="107" spans="1:15">
      <c r="A107" s="2">
        <v>45563</v>
      </c>
      <c r="B107" t="s">
        <v>95</v>
      </c>
      <c r="C107" t="s">
        <v>286</v>
      </c>
      <c r="D107" s="4">
        <v>15540</v>
      </c>
      <c r="E107" s="4">
        <v>401</v>
      </c>
      <c r="F107" s="4">
        <v>45</v>
      </c>
      <c r="G107" s="5">
        <v>248</v>
      </c>
      <c r="H107" s="5">
        <v>1299</v>
      </c>
      <c r="I107" s="6">
        <f>IFERROR(ad_data[[#This Row],[clicks]]/ad_data[[#This Row],[impressions]],0)</f>
        <v>2.5804375804375803E-2</v>
      </c>
      <c r="J107" s="6">
        <f>IFERROR(ad_data[[#This Row],[conversions]]/ad_data[[#This Row],[impressions]],0)</f>
        <v>2.8957528957528956E-3</v>
      </c>
      <c r="K107" s="6">
        <f>IFERROR(ad_data[[#This Row],[conversions]]/ad_data[[#This Row],[clicks]],0)</f>
        <v>0.11221945137157108</v>
      </c>
      <c r="L107" s="9">
        <f>IFERROR(ad_data[[#This Row],[spend_usd]]/ad_data[[#This Row],[clicks]],0)</f>
        <v>0.61845386533665836</v>
      </c>
      <c r="M107" s="3">
        <f>IFERROR(ad_data[[#This Row],[revenue_usd]]/ad_data[[#This Row],[conversions]],0)</f>
        <v>28.866666666666667</v>
      </c>
      <c r="N107" s="3">
        <f>IFERROR(ad_data[[#This Row],[revenue_usd]]/ad_data[[#This Row],[spend_usd]],0)</f>
        <v>5.237903225806452</v>
      </c>
      <c r="O107" s="6">
        <f>IFERROR((ad_data[[#This Row],[revenue_usd]]-ad_data[[#This Row],[spend_usd]])/ad_data[[#This Row],[spend_usd]],0)</f>
        <v>4.237903225806452</v>
      </c>
    </row>
    <row r="108" spans="1:15">
      <c r="A108" s="2">
        <v>45559</v>
      </c>
      <c r="B108" t="s">
        <v>26</v>
      </c>
      <c r="C108" t="s">
        <v>287</v>
      </c>
      <c r="D108" s="4">
        <v>8836</v>
      </c>
      <c r="E108" s="4">
        <v>201</v>
      </c>
      <c r="F108" s="4">
        <v>36</v>
      </c>
      <c r="G108" s="5">
        <v>127</v>
      </c>
      <c r="H108" s="5">
        <v>1299</v>
      </c>
      <c r="I108" s="6">
        <f>IFERROR(ad_data[[#This Row],[clicks]]/ad_data[[#This Row],[impressions]],0)</f>
        <v>2.2747849705749206E-2</v>
      </c>
      <c r="J108" s="6">
        <f>IFERROR(ad_data[[#This Row],[conversions]]/ad_data[[#This Row],[impressions]],0)</f>
        <v>4.074241738343142E-3</v>
      </c>
      <c r="K108" s="6">
        <f>IFERROR(ad_data[[#This Row],[conversions]]/ad_data[[#This Row],[clicks]],0)</f>
        <v>0.17910447761194029</v>
      </c>
      <c r="L108" s="9">
        <f>IFERROR(ad_data[[#This Row],[spend_usd]]/ad_data[[#This Row],[clicks]],0)</f>
        <v>0.63184079601990051</v>
      </c>
      <c r="M108" s="3">
        <f>IFERROR(ad_data[[#This Row],[revenue_usd]]/ad_data[[#This Row],[conversions]],0)</f>
        <v>36.083333333333336</v>
      </c>
      <c r="N108" s="3">
        <f>IFERROR(ad_data[[#This Row],[revenue_usd]]/ad_data[[#This Row],[spend_usd]],0)</f>
        <v>10.228346456692913</v>
      </c>
      <c r="O108" s="6">
        <f>IFERROR((ad_data[[#This Row],[revenue_usd]]-ad_data[[#This Row],[spend_usd]])/ad_data[[#This Row],[spend_usd]],0)</f>
        <v>9.228346456692913</v>
      </c>
    </row>
    <row r="109" spans="1:15">
      <c r="A109" s="2">
        <v>45548</v>
      </c>
      <c r="B109" t="s">
        <v>35</v>
      </c>
      <c r="C109" t="s">
        <v>286</v>
      </c>
      <c r="D109" s="4">
        <v>11928</v>
      </c>
      <c r="E109" s="4">
        <v>397</v>
      </c>
      <c r="F109" s="4">
        <v>67</v>
      </c>
      <c r="G109" s="5">
        <v>255</v>
      </c>
      <c r="H109" s="5">
        <v>1292</v>
      </c>
      <c r="I109" s="6">
        <f>IFERROR(ad_data[[#This Row],[clicks]]/ad_data[[#This Row],[impressions]],0)</f>
        <v>3.3283031522468143E-2</v>
      </c>
      <c r="J109" s="6">
        <f>IFERROR(ad_data[[#This Row],[conversions]]/ad_data[[#This Row],[impressions]],0)</f>
        <v>5.6170355466130112E-3</v>
      </c>
      <c r="K109" s="6">
        <f>IFERROR(ad_data[[#This Row],[conversions]]/ad_data[[#This Row],[clicks]],0)</f>
        <v>0.16876574307304787</v>
      </c>
      <c r="L109" s="9">
        <f>IFERROR(ad_data[[#This Row],[spend_usd]]/ad_data[[#This Row],[clicks]],0)</f>
        <v>0.64231738035264485</v>
      </c>
      <c r="M109" s="3">
        <f>IFERROR(ad_data[[#This Row],[revenue_usd]]/ad_data[[#This Row],[conversions]],0)</f>
        <v>19.28358208955224</v>
      </c>
      <c r="N109" s="3">
        <f>IFERROR(ad_data[[#This Row],[revenue_usd]]/ad_data[[#This Row],[spend_usd]],0)</f>
        <v>5.0666666666666664</v>
      </c>
      <c r="O109" s="6">
        <f>IFERROR((ad_data[[#This Row],[revenue_usd]]-ad_data[[#This Row],[spend_usd]])/ad_data[[#This Row],[spend_usd]],0)</f>
        <v>4.0666666666666664</v>
      </c>
    </row>
    <row r="110" spans="1:15">
      <c r="A110" s="2">
        <v>45546</v>
      </c>
      <c r="B110" t="s">
        <v>150</v>
      </c>
      <c r="C110" t="s">
        <v>288</v>
      </c>
      <c r="D110" s="4">
        <v>6859</v>
      </c>
      <c r="E110" s="4">
        <v>173</v>
      </c>
      <c r="F110" s="4">
        <v>46</v>
      </c>
      <c r="G110" s="5">
        <v>111</v>
      </c>
      <c r="H110" s="5">
        <v>1287</v>
      </c>
      <c r="I110" s="6">
        <f>IFERROR(ad_data[[#This Row],[clicks]]/ad_data[[#This Row],[impressions]],0)</f>
        <v>2.5222335617436944E-2</v>
      </c>
      <c r="J110" s="6">
        <f>IFERROR(ad_data[[#This Row],[conversions]]/ad_data[[#This Row],[impressions]],0)</f>
        <v>6.7065169849832339E-3</v>
      </c>
      <c r="K110" s="6">
        <f>IFERROR(ad_data[[#This Row],[conversions]]/ad_data[[#This Row],[clicks]],0)</f>
        <v>0.26589595375722541</v>
      </c>
      <c r="L110" s="9">
        <f>IFERROR(ad_data[[#This Row],[spend_usd]]/ad_data[[#This Row],[clicks]],0)</f>
        <v>0.64161849710982655</v>
      </c>
      <c r="M110" s="3">
        <f>IFERROR(ad_data[[#This Row],[revenue_usd]]/ad_data[[#This Row],[conversions]],0)</f>
        <v>27.978260869565219</v>
      </c>
      <c r="N110" s="3">
        <f>IFERROR(ad_data[[#This Row],[revenue_usd]]/ad_data[[#This Row],[spend_usd]],0)</f>
        <v>11.594594594594595</v>
      </c>
      <c r="O110" s="6">
        <f>IFERROR((ad_data[[#This Row],[revenue_usd]]-ad_data[[#This Row],[spend_usd]])/ad_data[[#This Row],[spend_usd]],0)</f>
        <v>10.594594594594595</v>
      </c>
    </row>
    <row r="111" spans="1:15">
      <c r="A111" s="2">
        <v>45544</v>
      </c>
      <c r="B111" t="s">
        <v>110</v>
      </c>
      <c r="C111" t="s">
        <v>286</v>
      </c>
      <c r="D111" s="4">
        <v>6159</v>
      </c>
      <c r="E111" s="4">
        <v>176</v>
      </c>
      <c r="F111" s="4">
        <v>37</v>
      </c>
      <c r="G111" s="5">
        <v>85</v>
      </c>
      <c r="H111" s="5">
        <v>1287</v>
      </c>
      <c r="I111" s="6">
        <f>IFERROR(ad_data[[#This Row],[clicks]]/ad_data[[#This Row],[impressions]],0)</f>
        <v>2.8576067543432376E-2</v>
      </c>
      <c r="J111" s="6">
        <f>IFERROR(ad_data[[#This Row],[conversions]]/ad_data[[#This Row],[impressions]],0)</f>
        <v>6.0074687449261244E-3</v>
      </c>
      <c r="K111" s="6">
        <f>IFERROR(ad_data[[#This Row],[conversions]]/ad_data[[#This Row],[clicks]],0)</f>
        <v>0.21022727272727273</v>
      </c>
      <c r="L111" s="9">
        <f>IFERROR(ad_data[[#This Row],[spend_usd]]/ad_data[[#This Row],[clicks]],0)</f>
        <v>0.48295454545454547</v>
      </c>
      <c r="M111" s="3">
        <f>IFERROR(ad_data[[#This Row],[revenue_usd]]/ad_data[[#This Row],[conversions]],0)</f>
        <v>34.783783783783782</v>
      </c>
      <c r="N111" s="3">
        <f>IFERROR(ad_data[[#This Row],[revenue_usd]]/ad_data[[#This Row],[spend_usd]],0)</f>
        <v>15.141176470588235</v>
      </c>
      <c r="O111" s="6">
        <f>IFERROR((ad_data[[#This Row],[revenue_usd]]-ad_data[[#This Row],[spend_usd]])/ad_data[[#This Row],[spend_usd]],0)</f>
        <v>14.141176470588235</v>
      </c>
    </row>
    <row r="112" spans="1:15">
      <c r="A112" s="2">
        <v>45561</v>
      </c>
      <c r="B112" t="s">
        <v>149</v>
      </c>
      <c r="C112" t="s">
        <v>287</v>
      </c>
      <c r="D112" s="4">
        <v>13575</v>
      </c>
      <c r="E112" s="4">
        <v>400</v>
      </c>
      <c r="F112" s="4">
        <v>69</v>
      </c>
      <c r="G112" s="5">
        <v>77</v>
      </c>
      <c r="H112" s="5">
        <v>1272</v>
      </c>
      <c r="I112" s="6">
        <f>IFERROR(ad_data[[#This Row],[clicks]]/ad_data[[#This Row],[impressions]],0)</f>
        <v>2.9465930018416207E-2</v>
      </c>
      <c r="J112" s="6">
        <f>IFERROR(ad_data[[#This Row],[conversions]]/ad_data[[#This Row],[impressions]],0)</f>
        <v>5.0828729281767954E-3</v>
      </c>
      <c r="K112" s="6">
        <f>IFERROR(ad_data[[#This Row],[conversions]]/ad_data[[#This Row],[clicks]],0)</f>
        <v>0.17249999999999999</v>
      </c>
      <c r="L112" s="9">
        <f>IFERROR(ad_data[[#This Row],[spend_usd]]/ad_data[[#This Row],[clicks]],0)</f>
        <v>0.1925</v>
      </c>
      <c r="M112" s="3">
        <f>IFERROR(ad_data[[#This Row],[revenue_usd]]/ad_data[[#This Row],[conversions]],0)</f>
        <v>18.434782608695652</v>
      </c>
      <c r="N112" s="3">
        <f>IFERROR(ad_data[[#This Row],[revenue_usd]]/ad_data[[#This Row],[spend_usd]],0)</f>
        <v>16.519480519480521</v>
      </c>
      <c r="O112" s="6">
        <f>IFERROR((ad_data[[#This Row],[revenue_usd]]-ad_data[[#This Row],[spend_usd]])/ad_data[[#This Row],[spend_usd]],0)</f>
        <v>15.519480519480519</v>
      </c>
    </row>
    <row r="113" spans="1:15">
      <c r="A113" s="2">
        <v>45562</v>
      </c>
      <c r="B113" t="s">
        <v>36</v>
      </c>
      <c r="C113" t="s">
        <v>288</v>
      </c>
      <c r="D113" s="4">
        <v>14592</v>
      </c>
      <c r="E113" s="4">
        <v>469</v>
      </c>
      <c r="F113" s="4">
        <v>60</v>
      </c>
      <c r="G113" s="5">
        <v>374</v>
      </c>
      <c r="H113" s="5">
        <v>1271</v>
      </c>
      <c r="I113" s="6">
        <f>IFERROR(ad_data[[#This Row],[clicks]]/ad_data[[#This Row],[impressions]],0)</f>
        <v>3.2140899122807015E-2</v>
      </c>
      <c r="J113" s="6">
        <f>IFERROR(ad_data[[#This Row],[conversions]]/ad_data[[#This Row],[impressions]],0)</f>
        <v>4.1118421052631577E-3</v>
      </c>
      <c r="K113" s="6">
        <f>IFERROR(ad_data[[#This Row],[conversions]]/ad_data[[#This Row],[clicks]],0)</f>
        <v>0.1279317697228145</v>
      </c>
      <c r="L113" s="9">
        <f>IFERROR(ad_data[[#This Row],[spend_usd]]/ad_data[[#This Row],[clicks]],0)</f>
        <v>0.79744136460554371</v>
      </c>
      <c r="M113" s="3">
        <f>IFERROR(ad_data[[#This Row],[revenue_usd]]/ad_data[[#This Row],[conversions]],0)</f>
        <v>21.183333333333334</v>
      </c>
      <c r="N113" s="3">
        <f>IFERROR(ad_data[[#This Row],[revenue_usd]]/ad_data[[#This Row],[spend_usd]],0)</f>
        <v>3.3983957219251337</v>
      </c>
      <c r="O113" s="6">
        <f>IFERROR((ad_data[[#This Row],[revenue_usd]]-ad_data[[#This Row],[spend_usd]])/ad_data[[#This Row],[spend_usd]],0)</f>
        <v>2.3983957219251337</v>
      </c>
    </row>
    <row r="114" spans="1:15">
      <c r="A114" s="2">
        <v>45550</v>
      </c>
      <c r="B114" t="s">
        <v>254</v>
      </c>
      <c r="C114" t="s">
        <v>286</v>
      </c>
      <c r="D114" s="4">
        <v>12113</v>
      </c>
      <c r="E114" s="4">
        <v>337</v>
      </c>
      <c r="F114" s="4">
        <v>53</v>
      </c>
      <c r="G114" s="5">
        <v>264</v>
      </c>
      <c r="H114" s="5">
        <v>1234</v>
      </c>
      <c r="I114" s="6">
        <f>IFERROR(ad_data[[#This Row],[clicks]]/ad_data[[#This Row],[impressions]],0)</f>
        <v>2.7821348963923059E-2</v>
      </c>
      <c r="J114" s="6">
        <f>IFERROR(ad_data[[#This Row],[conversions]]/ad_data[[#This Row],[impressions]],0)</f>
        <v>4.3754643771154959E-3</v>
      </c>
      <c r="K114" s="6">
        <f>IFERROR(ad_data[[#This Row],[conversions]]/ad_data[[#This Row],[clicks]],0)</f>
        <v>0.15727002967359049</v>
      </c>
      <c r="L114" s="9">
        <f>IFERROR(ad_data[[#This Row],[spend_usd]]/ad_data[[#This Row],[clicks]],0)</f>
        <v>0.78338278931750738</v>
      </c>
      <c r="M114" s="3">
        <f>IFERROR(ad_data[[#This Row],[revenue_usd]]/ad_data[[#This Row],[conversions]],0)</f>
        <v>23.283018867924529</v>
      </c>
      <c r="N114" s="3">
        <f>IFERROR(ad_data[[#This Row],[revenue_usd]]/ad_data[[#This Row],[spend_usd]],0)</f>
        <v>4.6742424242424239</v>
      </c>
      <c r="O114" s="6">
        <f>IFERROR((ad_data[[#This Row],[revenue_usd]]-ad_data[[#This Row],[spend_usd]])/ad_data[[#This Row],[spend_usd]],0)</f>
        <v>3.6742424242424243</v>
      </c>
    </row>
    <row r="115" spans="1:15">
      <c r="A115" s="2">
        <v>45543</v>
      </c>
      <c r="B115" t="s">
        <v>73</v>
      </c>
      <c r="C115" t="s">
        <v>286</v>
      </c>
      <c r="D115" s="4">
        <v>11386</v>
      </c>
      <c r="E115" s="4">
        <v>316</v>
      </c>
      <c r="F115" s="4">
        <v>39</v>
      </c>
      <c r="G115" s="5">
        <v>120</v>
      </c>
      <c r="H115" s="5">
        <v>1224</v>
      </c>
      <c r="I115" s="6">
        <f>IFERROR(ad_data[[#This Row],[clicks]]/ad_data[[#This Row],[impressions]],0)</f>
        <v>2.7753381345512033E-2</v>
      </c>
      <c r="J115" s="6">
        <f>IFERROR(ad_data[[#This Row],[conversions]]/ad_data[[#This Row],[impressions]],0)</f>
        <v>3.4252590901106624E-3</v>
      </c>
      <c r="K115" s="6">
        <f>IFERROR(ad_data[[#This Row],[conversions]]/ad_data[[#This Row],[clicks]],0)</f>
        <v>0.12341772151898735</v>
      </c>
      <c r="L115" s="9">
        <f>IFERROR(ad_data[[#This Row],[spend_usd]]/ad_data[[#This Row],[clicks]],0)</f>
        <v>0.379746835443038</v>
      </c>
      <c r="M115" s="3">
        <f>IFERROR(ad_data[[#This Row],[revenue_usd]]/ad_data[[#This Row],[conversions]],0)</f>
        <v>31.384615384615383</v>
      </c>
      <c r="N115" s="3">
        <f>IFERROR(ad_data[[#This Row],[revenue_usd]]/ad_data[[#This Row],[spend_usd]],0)</f>
        <v>10.199999999999999</v>
      </c>
      <c r="O115" s="6">
        <f>IFERROR((ad_data[[#This Row],[revenue_usd]]-ad_data[[#This Row],[spend_usd]])/ad_data[[#This Row],[spend_usd]],0)</f>
        <v>9.1999999999999993</v>
      </c>
    </row>
    <row r="116" spans="1:15">
      <c r="A116" s="2">
        <v>45542</v>
      </c>
      <c r="B116" t="s">
        <v>14</v>
      </c>
      <c r="C116" t="s">
        <v>286</v>
      </c>
      <c r="D116" s="4">
        <v>8194</v>
      </c>
      <c r="E116" s="4">
        <v>315</v>
      </c>
      <c r="F116" s="4">
        <v>46</v>
      </c>
      <c r="G116" s="5">
        <v>91</v>
      </c>
      <c r="H116" s="5">
        <v>1223</v>
      </c>
      <c r="I116" s="6">
        <f>IFERROR(ad_data[[#This Row],[clicks]]/ad_data[[#This Row],[impressions]],0)</f>
        <v>3.8442762997315111E-2</v>
      </c>
      <c r="J116" s="6">
        <f>IFERROR(ad_data[[#This Row],[conversions]]/ad_data[[#This Row],[impressions]],0)</f>
        <v>5.6138638027825238E-3</v>
      </c>
      <c r="K116" s="6">
        <f>IFERROR(ad_data[[#This Row],[conversions]]/ad_data[[#This Row],[clicks]],0)</f>
        <v>0.14603174603174604</v>
      </c>
      <c r="L116" s="9">
        <f>IFERROR(ad_data[[#This Row],[spend_usd]]/ad_data[[#This Row],[clicks]],0)</f>
        <v>0.28888888888888886</v>
      </c>
      <c r="M116" s="3">
        <f>IFERROR(ad_data[[#This Row],[revenue_usd]]/ad_data[[#This Row],[conversions]],0)</f>
        <v>26.586956521739129</v>
      </c>
      <c r="N116" s="3">
        <f>IFERROR(ad_data[[#This Row],[revenue_usd]]/ad_data[[#This Row],[spend_usd]],0)</f>
        <v>13.43956043956044</v>
      </c>
      <c r="O116" s="6">
        <f>IFERROR((ad_data[[#This Row],[revenue_usd]]-ad_data[[#This Row],[spend_usd]])/ad_data[[#This Row],[spend_usd]],0)</f>
        <v>12.43956043956044</v>
      </c>
    </row>
    <row r="117" spans="1:15">
      <c r="A117" s="2">
        <v>45331</v>
      </c>
      <c r="B117" t="s">
        <v>76</v>
      </c>
      <c r="C117" t="s">
        <v>286</v>
      </c>
      <c r="D117" s="4">
        <v>13184</v>
      </c>
      <c r="E117" s="4">
        <v>333</v>
      </c>
      <c r="F117" s="4">
        <v>61</v>
      </c>
      <c r="G117" s="5">
        <v>284</v>
      </c>
      <c r="H117" s="5">
        <v>1220</v>
      </c>
      <c r="I117" s="6">
        <f>IFERROR(ad_data[[#This Row],[clicks]]/ad_data[[#This Row],[impressions]],0)</f>
        <v>2.5257888349514562E-2</v>
      </c>
      <c r="J117" s="6">
        <f>IFERROR(ad_data[[#This Row],[conversions]]/ad_data[[#This Row],[impressions]],0)</f>
        <v>4.6268203883495142E-3</v>
      </c>
      <c r="K117" s="6">
        <f>IFERROR(ad_data[[#This Row],[conversions]]/ad_data[[#This Row],[clicks]],0)</f>
        <v>0.18318318318318319</v>
      </c>
      <c r="L117" s="9">
        <f>IFERROR(ad_data[[#This Row],[spend_usd]]/ad_data[[#This Row],[clicks]],0)</f>
        <v>0.85285285285285284</v>
      </c>
      <c r="M117" s="3">
        <f>IFERROR(ad_data[[#This Row],[revenue_usd]]/ad_data[[#This Row],[conversions]],0)</f>
        <v>20</v>
      </c>
      <c r="N117" s="3">
        <f>IFERROR(ad_data[[#This Row],[revenue_usd]]/ad_data[[#This Row],[spend_usd]],0)</f>
        <v>4.295774647887324</v>
      </c>
      <c r="O117" s="6">
        <f>IFERROR((ad_data[[#This Row],[revenue_usd]]-ad_data[[#This Row],[spend_usd]])/ad_data[[#This Row],[spend_usd]],0)</f>
        <v>3.295774647887324</v>
      </c>
    </row>
    <row r="118" spans="1:15">
      <c r="A118" s="2">
        <v>45550</v>
      </c>
      <c r="B118" t="s">
        <v>136</v>
      </c>
      <c r="C118" t="s">
        <v>286</v>
      </c>
      <c r="D118" s="4">
        <v>11318</v>
      </c>
      <c r="E118" s="4">
        <v>314</v>
      </c>
      <c r="F118" s="4">
        <v>61</v>
      </c>
      <c r="G118" s="5">
        <v>262</v>
      </c>
      <c r="H118" s="5">
        <v>1217</v>
      </c>
      <c r="I118" s="6">
        <f>IFERROR(ad_data[[#This Row],[clicks]]/ad_data[[#This Row],[impressions]],0)</f>
        <v>2.7743417564940802E-2</v>
      </c>
      <c r="J118" s="6">
        <f>IFERROR(ad_data[[#This Row],[conversions]]/ad_data[[#This Row],[impressions]],0)</f>
        <v>5.3896448135713022E-3</v>
      </c>
      <c r="K118" s="6">
        <f>IFERROR(ad_data[[#This Row],[conversions]]/ad_data[[#This Row],[clicks]],0)</f>
        <v>0.19426751592356689</v>
      </c>
      <c r="L118" s="9">
        <f>IFERROR(ad_data[[#This Row],[spend_usd]]/ad_data[[#This Row],[clicks]],0)</f>
        <v>0.83439490445859876</v>
      </c>
      <c r="M118" s="3">
        <f>IFERROR(ad_data[[#This Row],[revenue_usd]]/ad_data[[#This Row],[conversions]],0)</f>
        <v>19.950819672131146</v>
      </c>
      <c r="N118" s="3">
        <f>IFERROR(ad_data[[#This Row],[revenue_usd]]/ad_data[[#This Row],[spend_usd]],0)</f>
        <v>4.6450381679389317</v>
      </c>
      <c r="O118" s="6">
        <f>IFERROR((ad_data[[#This Row],[revenue_usd]]-ad_data[[#This Row],[spend_usd]])/ad_data[[#This Row],[spend_usd]],0)</f>
        <v>3.6450381679389312</v>
      </c>
    </row>
    <row r="119" spans="1:15">
      <c r="A119" s="2">
        <v>45538</v>
      </c>
      <c r="B119" t="s">
        <v>197</v>
      </c>
      <c r="C119" t="s">
        <v>288</v>
      </c>
      <c r="D119" s="4">
        <v>7544</v>
      </c>
      <c r="E119" s="4">
        <v>266</v>
      </c>
      <c r="F119" s="4">
        <v>53</v>
      </c>
      <c r="G119" s="5">
        <v>59</v>
      </c>
      <c r="H119" s="5">
        <v>1216</v>
      </c>
      <c r="I119" s="6">
        <f>IFERROR(ad_data[[#This Row],[clicks]]/ad_data[[#This Row],[impressions]],0)</f>
        <v>3.5259809119830329E-2</v>
      </c>
      <c r="J119" s="6">
        <f>IFERROR(ad_data[[#This Row],[conversions]]/ad_data[[#This Row],[impressions]],0)</f>
        <v>7.0254506892895013E-3</v>
      </c>
      <c r="K119" s="6">
        <f>IFERROR(ad_data[[#This Row],[conversions]]/ad_data[[#This Row],[clicks]],0)</f>
        <v>0.19924812030075187</v>
      </c>
      <c r="L119" s="9">
        <f>IFERROR(ad_data[[#This Row],[spend_usd]]/ad_data[[#This Row],[clicks]],0)</f>
        <v>0.22180451127819548</v>
      </c>
      <c r="M119" s="3">
        <f>IFERROR(ad_data[[#This Row],[revenue_usd]]/ad_data[[#This Row],[conversions]],0)</f>
        <v>22.943396226415093</v>
      </c>
      <c r="N119" s="3">
        <f>IFERROR(ad_data[[#This Row],[revenue_usd]]/ad_data[[#This Row],[spend_usd]],0)</f>
        <v>20.610169491525422</v>
      </c>
      <c r="O119" s="6">
        <f>IFERROR((ad_data[[#This Row],[revenue_usd]]-ad_data[[#This Row],[spend_usd]])/ad_data[[#This Row],[spend_usd]],0)</f>
        <v>19.610169491525422</v>
      </c>
    </row>
    <row r="120" spans="1:15">
      <c r="A120" s="2">
        <v>45548</v>
      </c>
      <c r="B120" t="s">
        <v>48</v>
      </c>
      <c r="C120" t="s">
        <v>287</v>
      </c>
      <c r="D120" s="4">
        <v>9439</v>
      </c>
      <c r="E120" s="4">
        <v>147</v>
      </c>
      <c r="F120" s="4">
        <v>43</v>
      </c>
      <c r="G120" s="5">
        <v>79</v>
      </c>
      <c r="H120" s="5">
        <v>1215</v>
      </c>
      <c r="I120" s="6">
        <f>IFERROR(ad_data[[#This Row],[clicks]]/ad_data[[#This Row],[impressions]],0)</f>
        <v>1.5573683652929335E-2</v>
      </c>
      <c r="J120" s="6">
        <f>IFERROR(ad_data[[#This Row],[conversions]]/ad_data[[#This Row],[impressions]],0)</f>
        <v>4.555567327047357E-3</v>
      </c>
      <c r="K120" s="6">
        <f>IFERROR(ad_data[[#This Row],[conversions]]/ad_data[[#This Row],[clicks]],0)</f>
        <v>0.29251700680272108</v>
      </c>
      <c r="L120" s="9">
        <f>IFERROR(ad_data[[#This Row],[spend_usd]]/ad_data[[#This Row],[clicks]],0)</f>
        <v>0.5374149659863946</v>
      </c>
      <c r="M120" s="3">
        <f>IFERROR(ad_data[[#This Row],[revenue_usd]]/ad_data[[#This Row],[conversions]],0)</f>
        <v>28.255813953488371</v>
      </c>
      <c r="N120" s="3">
        <f>IFERROR(ad_data[[#This Row],[revenue_usd]]/ad_data[[#This Row],[spend_usd]],0)</f>
        <v>15.379746835443038</v>
      </c>
      <c r="O120" s="6">
        <f>IFERROR((ad_data[[#This Row],[revenue_usd]]-ad_data[[#This Row],[spend_usd]])/ad_data[[#This Row],[spend_usd]],0)</f>
        <v>14.379746835443038</v>
      </c>
    </row>
    <row r="121" spans="1:15">
      <c r="A121" s="2">
        <v>45538</v>
      </c>
      <c r="B121" t="s">
        <v>183</v>
      </c>
      <c r="C121" t="s">
        <v>287</v>
      </c>
      <c r="D121" s="4">
        <v>9954</v>
      </c>
      <c r="E121" s="4">
        <v>256</v>
      </c>
      <c r="F121" s="4">
        <v>41</v>
      </c>
      <c r="G121" s="5">
        <v>78</v>
      </c>
      <c r="H121" s="5">
        <v>1212</v>
      </c>
      <c r="I121" s="6">
        <f>IFERROR(ad_data[[#This Row],[clicks]]/ad_data[[#This Row],[impressions]],0)</f>
        <v>2.5718304199316859E-2</v>
      </c>
      <c r="J121" s="6">
        <f>IFERROR(ad_data[[#This Row],[conversions]]/ad_data[[#This Row],[impressions]],0)</f>
        <v>4.1189471569218405E-3</v>
      </c>
      <c r="K121" s="6">
        <f>IFERROR(ad_data[[#This Row],[conversions]]/ad_data[[#This Row],[clicks]],0)</f>
        <v>0.16015625</v>
      </c>
      <c r="L121" s="9">
        <f>IFERROR(ad_data[[#This Row],[spend_usd]]/ad_data[[#This Row],[clicks]],0)</f>
        <v>0.3046875</v>
      </c>
      <c r="M121" s="3">
        <f>IFERROR(ad_data[[#This Row],[revenue_usd]]/ad_data[[#This Row],[conversions]],0)</f>
        <v>29.560975609756099</v>
      </c>
      <c r="N121" s="3">
        <f>IFERROR(ad_data[[#This Row],[revenue_usd]]/ad_data[[#This Row],[spend_usd]],0)</f>
        <v>15.538461538461538</v>
      </c>
      <c r="O121" s="6">
        <f>IFERROR((ad_data[[#This Row],[revenue_usd]]-ad_data[[#This Row],[spend_usd]])/ad_data[[#This Row],[spend_usd]],0)</f>
        <v>14.538461538461538</v>
      </c>
    </row>
    <row r="122" spans="1:15">
      <c r="A122" s="2">
        <v>45561</v>
      </c>
      <c r="B122" t="s">
        <v>108</v>
      </c>
      <c r="C122" t="s">
        <v>288</v>
      </c>
      <c r="D122" s="4">
        <v>15112</v>
      </c>
      <c r="E122" s="4">
        <v>490</v>
      </c>
      <c r="F122" s="4">
        <v>70</v>
      </c>
      <c r="G122" s="5">
        <v>338</v>
      </c>
      <c r="H122" s="5">
        <v>1195</v>
      </c>
      <c r="I122" s="6">
        <f>IFERROR(ad_data[[#This Row],[clicks]]/ad_data[[#This Row],[impressions]],0)</f>
        <v>3.2424563260984647E-2</v>
      </c>
      <c r="J122" s="6">
        <f>IFERROR(ad_data[[#This Row],[conversions]]/ad_data[[#This Row],[impressions]],0)</f>
        <v>4.6320804658549495E-3</v>
      </c>
      <c r="K122" s="6">
        <f>IFERROR(ad_data[[#This Row],[conversions]]/ad_data[[#This Row],[clicks]],0)</f>
        <v>0.14285714285714285</v>
      </c>
      <c r="L122" s="9">
        <f>IFERROR(ad_data[[#This Row],[spend_usd]]/ad_data[[#This Row],[clicks]],0)</f>
        <v>0.68979591836734699</v>
      </c>
      <c r="M122" s="3">
        <f>IFERROR(ad_data[[#This Row],[revenue_usd]]/ad_data[[#This Row],[conversions]],0)</f>
        <v>17.071428571428573</v>
      </c>
      <c r="N122" s="3">
        <f>IFERROR(ad_data[[#This Row],[revenue_usd]]/ad_data[[#This Row],[spend_usd]],0)</f>
        <v>3.5355029585798818</v>
      </c>
      <c r="O122" s="6">
        <f>IFERROR((ad_data[[#This Row],[revenue_usd]]-ad_data[[#This Row],[spend_usd]])/ad_data[[#This Row],[spend_usd]],0)</f>
        <v>2.5355029585798818</v>
      </c>
    </row>
    <row r="123" spans="1:15">
      <c r="A123" s="2">
        <v>45539</v>
      </c>
      <c r="B123" t="s">
        <v>79</v>
      </c>
      <c r="C123" t="s">
        <v>287</v>
      </c>
      <c r="D123" s="4">
        <v>13743</v>
      </c>
      <c r="E123" s="4">
        <v>182</v>
      </c>
      <c r="F123" s="4">
        <v>32</v>
      </c>
      <c r="G123" s="5">
        <v>61</v>
      </c>
      <c r="H123" s="5">
        <v>1189</v>
      </c>
      <c r="I123" s="6">
        <f>IFERROR(ad_data[[#This Row],[clicks]]/ad_data[[#This Row],[impressions]],0)</f>
        <v>1.3243105581023066E-2</v>
      </c>
      <c r="J123" s="6">
        <f>IFERROR(ad_data[[#This Row],[conversions]]/ad_data[[#This Row],[impressions]],0)</f>
        <v>2.3284581241359236E-3</v>
      </c>
      <c r="K123" s="6">
        <f>IFERROR(ad_data[[#This Row],[conversions]]/ad_data[[#This Row],[clicks]],0)</f>
        <v>0.17582417582417584</v>
      </c>
      <c r="L123" s="9">
        <f>IFERROR(ad_data[[#This Row],[spend_usd]]/ad_data[[#This Row],[clicks]],0)</f>
        <v>0.33516483516483514</v>
      </c>
      <c r="M123" s="3">
        <f>IFERROR(ad_data[[#This Row],[revenue_usd]]/ad_data[[#This Row],[conversions]],0)</f>
        <v>37.15625</v>
      </c>
      <c r="N123" s="3">
        <f>IFERROR(ad_data[[#This Row],[revenue_usd]]/ad_data[[#This Row],[spend_usd]],0)</f>
        <v>19.491803278688526</v>
      </c>
      <c r="O123" s="6">
        <f>IFERROR((ad_data[[#This Row],[revenue_usd]]-ad_data[[#This Row],[spend_usd]])/ad_data[[#This Row],[spend_usd]],0)</f>
        <v>18.491803278688526</v>
      </c>
    </row>
    <row r="124" spans="1:15">
      <c r="A124" s="2">
        <v>45550</v>
      </c>
      <c r="B124" t="s">
        <v>250</v>
      </c>
      <c r="C124" t="s">
        <v>286</v>
      </c>
      <c r="D124" s="4">
        <v>6849</v>
      </c>
      <c r="E124" s="4">
        <v>188</v>
      </c>
      <c r="F124" s="4">
        <v>53</v>
      </c>
      <c r="G124" s="5">
        <v>120</v>
      </c>
      <c r="H124" s="5">
        <v>1180</v>
      </c>
      <c r="I124" s="6">
        <f>IFERROR(ad_data[[#This Row],[clicks]]/ad_data[[#This Row],[impressions]],0)</f>
        <v>2.7449262666082639E-2</v>
      </c>
      <c r="J124" s="6">
        <f>IFERROR(ad_data[[#This Row],[conversions]]/ad_data[[#This Row],[impressions]],0)</f>
        <v>7.7383559643743613E-3</v>
      </c>
      <c r="K124" s="6">
        <f>IFERROR(ad_data[[#This Row],[conversions]]/ad_data[[#This Row],[clicks]],0)</f>
        <v>0.28191489361702127</v>
      </c>
      <c r="L124" s="9">
        <f>IFERROR(ad_data[[#This Row],[spend_usd]]/ad_data[[#This Row],[clicks]],0)</f>
        <v>0.63829787234042556</v>
      </c>
      <c r="M124" s="3">
        <f>IFERROR(ad_data[[#This Row],[revenue_usd]]/ad_data[[#This Row],[conversions]],0)</f>
        <v>22.264150943396228</v>
      </c>
      <c r="N124" s="3">
        <f>IFERROR(ad_data[[#This Row],[revenue_usd]]/ad_data[[#This Row],[spend_usd]],0)</f>
        <v>9.8333333333333339</v>
      </c>
      <c r="O124" s="6">
        <f>IFERROR((ad_data[[#This Row],[revenue_usd]]-ad_data[[#This Row],[spend_usd]])/ad_data[[#This Row],[spend_usd]],0)</f>
        <v>8.8333333333333339</v>
      </c>
    </row>
    <row r="125" spans="1:15">
      <c r="A125" s="2">
        <v>45561</v>
      </c>
      <c r="B125" t="s">
        <v>242</v>
      </c>
      <c r="C125" t="s">
        <v>286</v>
      </c>
      <c r="D125" s="4">
        <v>13963</v>
      </c>
      <c r="E125" s="4">
        <v>477</v>
      </c>
      <c r="F125" s="4">
        <v>42</v>
      </c>
      <c r="G125" s="5">
        <v>60</v>
      </c>
      <c r="H125" s="5">
        <v>1179</v>
      </c>
      <c r="I125" s="6">
        <f>IFERROR(ad_data[[#This Row],[clicks]]/ad_data[[#This Row],[impressions]],0)</f>
        <v>3.4161713098904249E-2</v>
      </c>
      <c r="J125" s="6">
        <f>IFERROR(ad_data[[#This Row],[conversions]]/ad_data[[#This Row],[impressions]],0)</f>
        <v>3.007949581035594E-3</v>
      </c>
      <c r="K125" s="6">
        <f>IFERROR(ad_data[[#This Row],[conversions]]/ad_data[[#This Row],[clicks]],0)</f>
        <v>8.8050314465408799E-2</v>
      </c>
      <c r="L125" s="9">
        <f>IFERROR(ad_data[[#This Row],[spend_usd]]/ad_data[[#This Row],[clicks]],0)</f>
        <v>0.12578616352201258</v>
      </c>
      <c r="M125" s="3">
        <f>IFERROR(ad_data[[#This Row],[revenue_usd]]/ad_data[[#This Row],[conversions]],0)</f>
        <v>28.071428571428573</v>
      </c>
      <c r="N125" s="3">
        <f>IFERROR(ad_data[[#This Row],[revenue_usd]]/ad_data[[#This Row],[spend_usd]],0)</f>
        <v>19.649999999999999</v>
      </c>
      <c r="O125" s="6">
        <f>IFERROR((ad_data[[#This Row],[revenue_usd]]-ad_data[[#This Row],[spend_usd]])/ad_data[[#This Row],[spend_usd]],0)</f>
        <v>18.649999999999999</v>
      </c>
    </row>
    <row r="126" spans="1:15">
      <c r="A126" s="2">
        <v>45546</v>
      </c>
      <c r="B126" t="s">
        <v>281</v>
      </c>
      <c r="C126" t="s">
        <v>286</v>
      </c>
      <c r="D126" s="4">
        <v>11224</v>
      </c>
      <c r="E126" s="4">
        <v>286</v>
      </c>
      <c r="F126" s="4">
        <v>55</v>
      </c>
      <c r="G126" s="5">
        <v>96</v>
      </c>
      <c r="H126" s="5">
        <v>1166</v>
      </c>
      <c r="I126" s="6">
        <f>IFERROR(ad_data[[#This Row],[clicks]]/ad_data[[#This Row],[impressions]],0)</f>
        <v>2.548111190306486E-2</v>
      </c>
      <c r="J126" s="6">
        <f>IFERROR(ad_data[[#This Row],[conversions]]/ad_data[[#This Row],[impressions]],0)</f>
        <v>4.9002138275124731E-3</v>
      </c>
      <c r="K126" s="6">
        <f>IFERROR(ad_data[[#This Row],[conversions]]/ad_data[[#This Row],[clicks]],0)</f>
        <v>0.19230769230769232</v>
      </c>
      <c r="L126" s="9">
        <f>IFERROR(ad_data[[#This Row],[spend_usd]]/ad_data[[#This Row],[clicks]],0)</f>
        <v>0.33566433566433568</v>
      </c>
      <c r="M126" s="3">
        <f>IFERROR(ad_data[[#This Row],[revenue_usd]]/ad_data[[#This Row],[conversions]],0)</f>
        <v>21.2</v>
      </c>
      <c r="N126" s="3">
        <f>IFERROR(ad_data[[#This Row],[revenue_usd]]/ad_data[[#This Row],[spend_usd]],0)</f>
        <v>12.145833333333334</v>
      </c>
      <c r="O126" s="6">
        <f>IFERROR((ad_data[[#This Row],[revenue_usd]]-ad_data[[#This Row],[spend_usd]])/ad_data[[#This Row],[spend_usd]],0)</f>
        <v>11.145833333333334</v>
      </c>
    </row>
    <row r="127" spans="1:15">
      <c r="A127" s="2">
        <v>45558</v>
      </c>
      <c r="B127" t="s">
        <v>32</v>
      </c>
      <c r="C127" t="s">
        <v>286</v>
      </c>
      <c r="D127" s="4">
        <v>14919</v>
      </c>
      <c r="E127" s="4">
        <v>409</v>
      </c>
      <c r="F127" s="4">
        <v>64</v>
      </c>
      <c r="G127" s="5">
        <v>73</v>
      </c>
      <c r="H127" s="5">
        <v>1154</v>
      </c>
      <c r="I127" s="6">
        <f>IFERROR(ad_data[[#This Row],[clicks]]/ad_data[[#This Row],[impressions]],0)</f>
        <v>2.7414706079495945E-2</v>
      </c>
      <c r="J127" s="6">
        <f>IFERROR(ad_data[[#This Row],[conversions]]/ad_data[[#This Row],[impressions]],0)</f>
        <v>4.2898317581607347E-3</v>
      </c>
      <c r="K127" s="6">
        <f>IFERROR(ad_data[[#This Row],[conversions]]/ad_data[[#This Row],[clicks]],0)</f>
        <v>0.15647921760391198</v>
      </c>
      <c r="L127" s="9">
        <f>IFERROR(ad_data[[#This Row],[spend_usd]]/ad_data[[#This Row],[clicks]],0)</f>
        <v>0.17848410757946209</v>
      </c>
      <c r="M127" s="3">
        <f>IFERROR(ad_data[[#This Row],[revenue_usd]]/ad_data[[#This Row],[conversions]],0)</f>
        <v>18.03125</v>
      </c>
      <c r="N127" s="3">
        <f>IFERROR(ad_data[[#This Row],[revenue_usd]]/ad_data[[#This Row],[spend_usd]],0)</f>
        <v>15.808219178082192</v>
      </c>
      <c r="O127" s="6">
        <f>IFERROR((ad_data[[#This Row],[revenue_usd]]-ad_data[[#This Row],[spend_usd]])/ad_data[[#This Row],[spend_usd]],0)</f>
        <v>14.808219178082192</v>
      </c>
    </row>
    <row r="128" spans="1:15">
      <c r="A128" s="2">
        <v>45556</v>
      </c>
      <c r="B128" t="s">
        <v>64</v>
      </c>
      <c r="C128" t="s">
        <v>286</v>
      </c>
      <c r="D128" s="4">
        <v>11474</v>
      </c>
      <c r="E128" s="4">
        <v>294</v>
      </c>
      <c r="F128" s="4">
        <v>49</v>
      </c>
      <c r="G128" s="5">
        <v>141</v>
      </c>
      <c r="H128" s="5">
        <v>1151</v>
      </c>
      <c r="I128" s="6">
        <f>IFERROR(ad_data[[#This Row],[clicks]]/ad_data[[#This Row],[impressions]],0)</f>
        <v>2.5623147986752658E-2</v>
      </c>
      <c r="J128" s="6">
        <f>IFERROR(ad_data[[#This Row],[conversions]]/ad_data[[#This Row],[impressions]],0)</f>
        <v>4.2705246644587766E-3</v>
      </c>
      <c r="K128" s="6">
        <f>IFERROR(ad_data[[#This Row],[conversions]]/ad_data[[#This Row],[clicks]],0)</f>
        <v>0.16666666666666666</v>
      </c>
      <c r="L128" s="9">
        <f>IFERROR(ad_data[[#This Row],[spend_usd]]/ad_data[[#This Row],[clicks]],0)</f>
        <v>0.47959183673469385</v>
      </c>
      <c r="M128" s="3">
        <f>IFERROR(ad_data[[#This Row],[revenue_usd]]/ad_data[[#This Row],[conversions]],0)</f>
        <v>23.489795918367346</v>
      </c>
      <c r="N128" s="3">
        <f>IFERROR(ad_data[[#This Row],[revenue_usd]]/ad_data[[#This Row],[spend_usd]],0)</f>
        <v>8.163120567375886</v>
      </c>
      <c r="O128" s="6">
        <f>IFERROR((ad_data[[#This Row],[revenue_usd]]-ad_data[[#This Row],[spend_usd]])/ad_data[[#This Row],[spend_usd]],0)</f>
        <v>7.1631205673758869</v>
      </c>
    </row>
    <row r="129" spans="1:15">
      <c r="A129" s="2">
        <v>45561</v>
      </c>
      <c r="B129" t="s">
        <v>107</v>
      </c>
      <c r="C129" t="s">
        <v>286</v>
      </c>
      <c r="D129" s="4">
        <v>15383</v>
      </c>
      <c r="E129" s="4">
        <v>228</v>
      </c>
      <c r="F129" s="4">
        <v>39</v>
      </c>
      <c r="G129" s="5">
        <v>113</v>
      </c>
      <c r="H129" s="5">
        <v>1151</v>
      </c>
      <c r="I129" s="6">
        <f>IFERROR(ad_data[[#This Row],[clicks]]/ad_data[[#This Row],[impressions]],0)</f>
        <v>1.4821556263407658E-2</v>
      </c>
      <c r="J129" s="6">
        <f>IFERROR(ad_data[[#This Row],[conversions]]/ad_data[[#This Row],[impressions]],0)</f>
        <v>2.5352662029513098E-3</v>
      </c>
      <c r="K129" s="6">
        <f>IFERROR(ad_data[[#This Row],[conversions]]/ad_data[[#This Row],[clicks]],0)</f>
        <v>0.17105263157894737</v>
      </c>
      <c r="L129" s="9">
        <f>IFERROR(ad_data[[#This Row],[spend_usd]]/ad_data[[#This Row],[clicks]],0)</f>
        <v>0.49561403508771928</v>
      </c>
      <c r="M129" s="3">
        <f>IFERROR(ad_data[[#This Row],[revenue_usd]]/ad_data[[#This Row],[conversions]],0)</f>
        <v>29.512820512820515</v>
      </c>
      <c r="N129" s="3">
        <f>IFERROR(ad_data[[#This Row],[revenue_usd]]/ad_data[[#This Row],[spend_usd]],0)</f>
        <v>10.185840707964601</v>
      </c>
      <c r="O129" s="6">
        <f>IFERROR((ad_data[[#This Row],[revenue_usd]]-ad_data[[#This Row],[spend_usd]])/ad_data[[#This Row],[spend_usd]],0)</f>
        <v>9.1858407079646014</v>
      </c>
    </row>
    <row r="130" spans="1:15">
      <c r="A130" s="2">
        <v>45548</v>
      </c>
      <c r="B130" t="s">
        <v>248</v>
      </c>
      <c r="C130" t="s">
        <v>286</v>
      </c>
      <c r="D130" s="4">
        <v>13662</v>
      </c>
      <c r="E130" s="4">
        <v>153</v>
      </c>
      <c r="F130" s="4">
        <v>49</v>
      </c>
      <c r="G130" s="5">
        <v>23</v>
      </c>
      <c r="H130" s="5">
        <v>1150</v>
      </c>
      <c r="I130" s="6">
        <f>IFERROR(ad_data[[#This Row],[clicks]]/ad_data[[#This Row],[impressions]],0)</f>
        <v>1.1198945981554678E-2</v>
      </c>
      <c r="J130" s="6">
        <f>IFERROR(ad_data[[#This Row],[conversions]]/ad_data[[#This Row],[impressions]],0)</f>
        <v>3.5865905431122823E-3</v>
      </c>
      <c r="K130" s="6">
        <f>IFERROR(ad_data[[#This Row],[conversions]]/ad_data[[#This Row],[clicks]],0)</f>
        <v>0.3202614379084967</v>
      </c>
      <c r="L130" s="9">
        <f>IFERROR(ad_data[[#This Row],[spend_usd]]/ad_data[[#This Row],[clicks]],0)</f>
        <v>0.15032679738562091</v>
      </c>
      <c r="M130" s="3">
        <f>IFERROR(ad_data[[#This Row],[revenue_usd]]/ad_data[[#This Row],[conversions]],0)</f>
        <v>23.469387755102041</v>
      </c>
      <c r="N130" s="3">
        <f>IFERROR(ad_data[[#This Row],[revenue_usd]]/ad_data[[#This Row],[spend_usd]],0)</f>
        <v>50</v>
      </c>
      <c r="O130" s="6">
        <f>IFERROR((ad_data[[#This Row],[revenue_usd]]-ad_data[[#This Row],[spend_usd]])/ad_data[[#This Row],[spend_usd]],0)</f>
        <v>49</v>
      </c>
    </row>
    <row r="131" spans="1:15">
      <c r="A131" s="2">
        <v>45556</v>
      </c>
      <c r="B131" t="s">
        <v>99</v>
      </c>
      <c r="C131" t="s">
        <v>287</v>
      </c>
      <c r="D131" s="4">
        <v>10259</v>
      </c>
      <c r="E131" s="4">
        <v>189</v>
      </c>
      <c r="F131" s="4">
        <v>50</v>
      </c>
      <c r="G131" s="5">
        <v>104</v>
      </c>
      <c r="H131" s="5">
        <v>1135</v>
      </c>
      <c r="I131" s="6">
        <f>IFERROR(ad_data[[#This Row],[clicks]]/ad_data[[#This Row],[impressions]],0)</f>
        <v>1.8422848230821718E-2</v>
      </c>
      <c r="J131" s="6">
        <f>IFERROR(ad_data[[#This Row],[conversions]]/ad_data[[#This Row],[impressions]],0)</f>
        <v>4.8737693732332586E-3</v>
      </c>
      <c r="K131" s="6">
        <f>IFERROR(ad_data[[#This Row],[conversions]]/ad_data[[#This Row],[clicks]],0)</f>
        <v>0.26455026455026454</v>
      </c>
      <c r="L131" s="9">
        <f>IFERROR(ad_data[[#This Row],[spend_usd]]/ad_data[[#This Row],[clicks]],0)</f>
        <v>0.55026455026455023</v>
      </c>
      <c r="M131" s="3">
        <f>IFERROR(ad_data[[#This Row],[revenue_usd]]/ad_data[[#This Row],[conversions]],0)</f>
        <v>22.7</v>
      </c>
      <c r="N131" s="3">
        <f>IFERROR(ad_data[[#This Row],[revenue_usd]]/ad_data[[#This Row],[spend_usd]],0)</f>
        <v>10.913461538461538</v>
      </c>
      <c r="O131" s="6">
        <f>IFERROR((ad_data[[#This Row],[revenue_usd]]-ad_data[[#This Row],[spend_usd]])/ad_data[[#This Row],[spend_usd]],0)</f>
        <v>9.9134615384615383</v>
      </c>
    </row>
    <row r="132" spans="1:15">
      <c r="A132" s="2">
        <v>45545</v>
      </c>
      <c r="B132" t="s">
        <v>86</v>
      </c>
      <c r="C132" t="s">
        <v>286</v>
      </c>
      <c r="D132" s="4">
        <v>13159</v>
      </c>
      <c r="E132" s="4">
        <v>257</v>
      </c>
      <c r="F132" s="4">
        <v>56</v>
      </c>
      <c r="G132" s="5">
        <v>130</v>
      </c>
      <c r="H132" s="5">
        <v>1133</v>
      </c>
      <c r="I132" s="6">
        <f>IFERROR(ad_data[[#This Row],[clicks]]/ad_data[[#This Row],[impressions]],0)</f>
        <v>1.9530359449806217E-2</v>
      </c>
      <c r="J132" s="6">
        <f>IFERROR(ad_data[[#This Row],[conversions]]/ad_data[[#This Row],[impressions]],0)</f>
        <v>4.2556425260278138E-3</v>
      </c>
      <c r="K132" s="6">
        <f>IFERROR(ad_data[[#This Row],[conversions]]/ad_data[[#This Row],[clicks]],0)</f>
        <v>0.21789883268482491</v>
      </c>
      <c r="L132" s="9">
        <f>IFERROR(ad_data[[#This Row],[spend_usd]]/ad_data[[#This Row],[clicks]],0)</f>
        <v>0.50583657587548636</v>
      </c>
      <c r="M132" s="3">
        <f>IFERROR(ad_data[[#This Row],[revenue_usd]]/ad_data[[#This Row],[conversions]],0)</f>
        <v>20.232142857142858</v>
      </c>
      <c r="N132" s="3">
        <f>IFERROR(ad_data[[#This Row],[revenue_usd]]/ad_data[[#This Row],[spend_usd]],0)</f>
        <v>8.7153846153846146</v>
      </c>
      <c r="O132" s="6">
        <f>IFERROR((ad_data[[#This Row],[revenue_usd]]-ad_data[[#This Row],[spend_usd]])/ad_data[[#This Row],[spend_usd]],0)</f>
        <v>7.7153846153846155</v>
      </c>
    </row>
    <row r="133" spans="1:15">
      <c r="A133" s="2">
        <v>45564</v>
      </c>
      <c r="B133" t="s">
        <v>196</v>
      </c>
      <c r="C133" t="s">
        <v>286</v>
      </c>
      <c r="D133" s="4">
        <v>8344</v>
      </c>
      <c r="E133" s="4">
        <v>380</v>
      </c>
      <c r="F133" s="4">
        <v>35</v>
      </c>
      <c r="G133" s="5">
        <v>204</v>
      </c>
      <c r="H133" s="5">
        <v>1132</v>
      </c>
      <c r="I133" s="6">
        <f>IFERROR(ad_data[[#This Row],[clicks]]/ad_data[[#This Row],[impressions]],0)</f>
        <v>4.554170661553212E-2</v>
      </c>
      <c r="J133" s="6">
        <f>IFERROR(ad_data[[#This Row],[conversions]]/ad_data[[#This Row],[impressions]],0)</f>
        <v>4.1946308724832215E-3</v>
      </c>
      <c r="K133" s="6">
        <f>IFERROR(ad_data[[#This Row],[conversions]]/ad_data[[#This Row],[clicks]],0)</f>
        <v>9.2105263157894732E-2</v>
      </c>
      <c r="L133" s="9">
        <f>IFERROR(ad_data[[#This Row],[spend_usd]]/ad_data[[#This Row],[clicks]],0)</f>
        <v>0.5368421052631579</v>
      </c>
      <c r="M133" s="3">
        <f>IFERROR(ad_data[[#This Row],[revenue_usd]]/ad_data[[#This Row],[conversions]],0)</f>
        <v>32.342857142857142</v>
      </c>
      <c r="N133" s="3">
        <f>IFERROR(ad_data[[#This Row],[revenue_usd]]/ad_data[[#This Row],[spend_usd]],0)</f>
        <v>5.5490196078431371</v>
      </c>
      <c r="O133" s="6">
        <f>IFERROR((ad_data[[#This Row],[revenue_usd]]-ad_data[[#This Row],[spend_usd]])/ad_data[[#This Row],[spend_usd]],0)</f>
        <v>4.5490196078431371</v>
      </c>
    </row>
    <row r="134" spans="1:15">
      <c r="A134" s="2">
        <v>45558</v>
      </c>
      <c r="B134" t="s">
        <v>235</v>
      </c>
      <c r="C134" t="s">
        <v>286</v>
      </c>
      <c r="D134" s="4">
        <v>11445</v>
      </c>
      <c r="E134" s="4">
        <v>291</v>
      </c>
      <c r="F134" s="4">
        <v>59</v>
      </c>
      <c r="G134" s="5">
        <v>131</v>
      </c>
      <c r="H134" s="5">
        <v>1121</v>
      </c>
      <c r="I134" s="6">
        <f>IFERROR(ad_data[[#This Row],[clicks]]/ad_data[[#This Row],[impressions]],0)</f>
        <v>2.5425950196592398E-2</v>
      </c>
      <c r="J134" s="6">
        <f>IFERROR(ad_data[[#This Row],[conversions]]/ad_data[[#This Row],[impressions]],0)</f>
        <v>5.1550895587592835E-3</v>
      </c>
      <c r="K134" s="6">
        <f>IFERROR(ad_data[[#This Row],[conversions]]/ad_data[[#This Row],[clicks]],0)</f>
        <v>0.20274914089347079</v>
      </c>
      <c r="L134" s="9">
        <f>IFERROR(ad_data[[#This Row],[spend_usd]]/ad_data[[#This Row],[clicks]],0)</f>
        <v>0.45017182130584193</v>
      </c>
      <c r="M134" s="3">
        <f>IFERROR(ad_data[[#This Row],[revenue_usd]]/ad_data[[#This Row],[conversions]],0)</f>
        <v>19</v>
      </c>
      <c r="N134" s="3">
        <f>IFERROR(ad_data[[#This Row],[revenue_usd]]/ad_data[[#This Row],[spend_usd]],0)</f>
        <v>8.557251908396946</v>
      </c>
      <c r="O134" s="6">
        <f>IFERROR((ad_data[[#This Row],[revenue_usd]]-ad_data[[#This Row],[spend_usd]])/ad_data[[#This Row],[spend_usd]],0)</f>
        <v>7.5572519083969469</v>
      </c>
    </row>
    <row r="135" spans="1:15">
      <c r="A135" s="2">
        <v>45541</v>
      </c>
      <c r="B135" t="s">
        <v>209</v>
      </c>
      <c r="C135" t="s">
        <v>286</v>
      </c>
      <c r="D135" s="4">
        <v>8990</v>
      </c>
      <c r="E135" s="4">
        <v>266</v>
      </c>
      <c r="F135" s="4">
        <v>52</v>
      </c>
      <c r="G135" s="5">
        <v>70</v>
      </c>
      <c r="H135" s="5">
        <v>1112</v>
      </c>
      <c r="I135" s="6">
        <f>IFERROR(ad_data[[#This Row],[clicks]]/ad_data[[#This Row],[impressions]],0)</f>
        <v>2.9588431590656286E-2</v>
      </c>
      <c r="J135" s="6">
        <f>IFERROR(ad_data[[#This Row],[conversions]]/ad_data[[#This Row],[impressions]],0)</f>
        <v>5.7842046718576193E-3</v>
      </c>
      <c r="K135" s="6">
        <f>IFERROR(ad_data[[#This Row],[conversions]]/ad_data[[#This Row],[clicks]],0)</f>
        <v>0.19548872180451127</v>
      </c>
      <c r="L135" s="9">
        <f>IFERROR(ad_data[[#This Row],[spend_usd]]/ad_data[[#This Row],[clicks]],0)</f>
        <v>0.26315789473684209</v>
      </c>
      <c r="M135" s="3">
        <f>IFERROR(ad_data[[#This Row],[revenue_usd]]/ad_data[[#This Row],[conversions]],0)</f>
        <v>21.384615384615383</v>
      </c>
      <c r="N135" s="3">
        <f>IFERROR(ad_data[[#This Row],[revenue_usd]]/ad_data[[#This Row],[spend_usd]],0)</f>
        <v>15.885714285714286</v>
      </c>
      <c r="O135" s="6">
        <f>IFERROR((ad_data[[#This Row],[revenue_usd]]-ad_data[[#This Row],[spend_usd]])/ad_data[[#This Row],[spend_usd]],0)</f>
        <v>14.885714285714286</v>
      </c>
    </row>
    <row r="136" spans="1:15">
      <c r="A136" s="2">
        <v>45549</v>
      </c>
      <c r="B136" t="s">
        <v>117</v>
      </c>
      <c r="C136" t="s">
        <v>287</v>
      </c>
      <c r="D136" s="4">
        <v>12783</v>
      </c>
      <c r="E136" s="4">
        <v>262</v>
      </c>
      <c r="F136" s="4">
        <v>46</v>
      </c>
      <c r="G136" s="5">
        <v>211</v>
      </c>
      <c r="H136" s="5">
        <v>1107</v>
      </c>
      <c r="I136" s="6">
        <f>IFERROR(ad_data[[#This Row],[clicks]]/ad_data[[#This Row],[impressions]],0)</f>
        <v>2.0495971211765628E-2</v>
      </c>
      <c r="J136" s="6">
        <f>IFERROR(ad_data[[#This Row],[conversions]]/ad_data[[#This Row],[impressions]],0)</f>
        <v>3.5985292967222094E-3</v>
      </c>
      <c r="K136" s="6">
        <f>IFERROR(ad_data[[#This Row],[conversions]]/ad_data[[#This Row],[clicks]],0)</f>
        <v>0.17557251908396945</v>
      </c>
      <c r="L136" s="9">
        <f>IFERROR(ad_data[[#This Row],[spend_usd]]/ad_data[[#This Row],[clicks]],0)</f>
        <v>0.80534351145038163</v>
      </c>
      <c r="M136" s="3">
        <f>IFERROR(ad_data[[#This Row],[revenue_usd]]/ad_data[[#This Row],[conversions]],0)</f>
        <v>24.065217391304348</v>
      </c>
      <c r="N136" s="3">
        <f>IFERROR(ad_data[[#This Row],[revenue_usd]]/ad_data[[#This Row],[spend_usd]],0)</f>
        <v>5.2464454976303321</v>
      </c>
      <c r="O136" s="6">
        <f>IFERROR((ad_data[[#This Row],[revenue_usd]]-ad_data[[#This Row],[spend_usd]])/ad_data[[#This Row],[spend_usd]],0)</f>
        <v>4.2464454976303321</v>
      </c>
    </row>
    <row r="137" spans="1:15">
      <c r="A137" s="2">
        <v>45564</v>
      </c>
      <c r="B137" t="s">
        <v>153</v>
      </c>
      <c r="C137" t="s">
        <v>286</v>
      </c>
      <c r="D137" s="4">
        <v>15051</v>
      </c>
      <c r="E137" s="4">
        <v>231</v>
      </c>
      <c r="F137" s="4">
        <v>59</v>
      </c>
      <c r="G137" s="5">
        <v>114</v>
      </c>
      <c r="H137" s="5">
        <v>1099</v>
      </c>
      <c r="I137" s="6">
        <f>IFERROR(ad_data[[#This Row],[clicks]]/ad_data[[#This Row],[impressions]],0)</f>
        <v>1.5347817420769384E-2</v>
      </c>
      <c r="J137" s="6">
        <f>IFERROR(ad_data[[#This Row],[conversions]]/ad_data[[#This Row],[impressions]],0)</f>
        <v>3.9200053152614444E-3</v>
      </c>
      <c r="K137" s="6">
        <f>IFERROR(ad_data[[#This Row],[conversions]]/ad_data[[#This Row],[clicks]],0)</f>
        <v>0.25541125541125542</v>
      </c>
      <c r="L137" s="9">
        <f>IFERROR(ad_data[[#This Row],[spend_usd]]/ad_data[[#This Row],[clicks]],0)</f>
        <v>0.4935064935064935</v>
      </c>
      <c r="M137" s="3">
        <f>IFERROR(ad_data[[#This Row],[revenue_usd]]/ad_data[[#This Row],[conversions]],0)</f>
        <v>18.627118644067796</v>
      </c>
      <c r="N137" s="3">
        <f>IFERROR(ad_data[[#This Row],[revenue_usd]]/ad_data[[#This Row],[spend_usd]],0)</f>
        <v>9.6403508771929829</v>
      </c>
      <c r="O137" s="6">
        <f>IFERROR((ad_data[[#This Row],[revenue_usd]]-ad_data[[#This Row],[spend_usd]])/ad_data[[#This Row],[spend_usd]],0)</f>
        <v>8.6403508771929829</v>
      </c>
    </row>
    <row r="138" spans="1:15">
      <c r="A138" s="2">
        <v>45545</v>
      </c>
      <c r="B138" t="s">
        <v>108</v>
      </c>
      <c r="C138" t="s">
        <v>286</v>
      </c>
      <c r="D138" s="4">
        <v>15805</v>
      </c>
      <c r="E138" s="4">
        <v>444</v>
      </c>
      <c r="F138" s="4">
        <v>64</v>
      </c>
      <c r="G138" s="5">
        <v>206</v>
      </c>
      <c r="H138" s="5">
        <v>1097</v>
      </c>
      <c r="I138" s="6">
        <f>IFERROR(ad_data[[#This Row],[clicks]]/ad_data[[#This Row],[impressions]],0)</f>
        <v>2.8092375830433409E-2</v>
      </c>
      <c r="J138" s="6">
        <f>IFERROR(ad_data[[#This Row],[conversions]]/ad_data[[#This Row],[impressions]],0)</f>
        <v>4.0493514710534641E-3</v>
      </c>
      <c r="K138" s="6">
        <f>IFERROR(ad_data[[#This Row],[conversions]]/ad_data[[#This Row],[clicks]],0)</f>
        <v>0.14414414414414414</v>
      </c>
      <c r="L138" s="9">
        <f>IFERROR(ad_data[[#This Row],[spend_usd]]/ad_data[[#This Row],[clicks]],0)</f>
        <v>0.46396396396396394</v>
      </c>
      <c r="M138" s="3">
        <f>IFERROR(ad_data[[#This Row],[revenue_usd]]/ad_data[[#This Row],[conversions]],0)</f>
        <v>17.140625</v>
      </c>
      <c r="N138" s="3">
        <f>IFERROR(ad_data[[#This Row],[revenue_usd]]/ad_data[[#This Row],[spend_usd]],0)</f>
        <v>5.325242718446602</v>
      </c>
      <c r="O138" s="6">
        <f>IFERROR((ad_data[[#This Row],[revenue_usd]]-ad_data[[#This Row],[spend_usd]])/ad_data[[#This Row],[spend_usd]],0)</f>
        <v>4.325242718446602</v>
      </c>
    </row>
    <row r="139" spans="1:15">
      <c r="A139" s="2">
        <v>45557</v>
      </c>
      <c r="B139" t="s">
        <v>166</v>
      </c>
      <c r="C139" t="s">
        <v>287</v>
      </c>
      <c r="D139" s="4">
        <v>13029</v>
      </c>
      <c r="E139" s="4">
        <v>170</v>
      </c>
      <c r="F139" s="4">
        <v>63</v>
      </c>
      <c r="G139" s="5">
        <v>118</v>
      </c>
      <c r="H139" s="5">
        <v>1096</v>
      </c>
      <c r="I139" s="6">
        <f>IFERROR(ad_data[[#This Row],[clicks]]/ad_data[[#This Row],[impressions]],0)</f>
        <v>1.3047816409547932E-2</v>
      </c>
      <c r="J139" s="6">
        <f>IFERROR(ad_data[[#This Row],[conversions]]/ad_data[[#This Row],[impressions]],0)</f>
        <v>4.8353672576559982E-3</v>
      </c>
      <c r="K139" s="6">
        <f>IFERROR(ad_data[[#This Row],[conversions]]/ad_data[[#This Row],[clicks]],0)</f>
        <v>0.37058823529411766</v>
      </c>
      <c r="L139" s="9">
        <f>IFERROR(ad_data[[#This Row],[spend_usd]]/ad_data[[#This Row],[clicks]],0)</f>
        <v>0.69411764705882351</v>
      </c>
      <c r="M139" s="3">
        <f>IFERROR(ad_data[[#This Row],[revenue_usd]]/ad_data[[#This Row],[conversions]],0)</f>
        <v>17.396825396825395</v>
      </c>
      <c r="N139" s="3">
        <f>IFERROR(ad_data[[#This Row],[revenue_usd]]/ad_data[[#This Row],[spend_usd]],0)</f>
        <v>9.2881355932203391</v>
      </c>
      <c r="O139" s="6">
        <f>IFERROR((ad_data[[#This Row],[revenue_usd]]-ad_data[[#This Row],[spend_usd]])/ad_data[[#This Row],[spend_usd]],0)</f>
        <v>8.2881355932203391</v>
      </c>
    </row>
    <row r="140" spans="1:15">
      <c r="A140" s="2">
        <v>45482</v>
      </c>
      <c r="B140" t="s">
        <v>103</v>
      </c>
      <c r="C140" t="s">
        <v>286</v>
      </c>
      <c r="D140" s="4">
        <v>11116</v>
      </c>
      <c r="E140" s="4">
        <v>265</v>
      </c>
      <c r="F140" s="4">
        <v>38</v>
      </c>
      <c r="G140" s="5">
        <v>197</v>
      </c>
      <c r="H140" s="5">
        <v>1093</v>
      </c>
      <c r="I140" s="6">
        <f>IFERROR(ad_data[[#This Row],[clicks]]/ad_data[[#This Row],[impressions]],0)</f>
        <v>2.3839510615329254E-2</v>
      </c>
      <c r="J140" s="6">
        <f>IFERROR(ad_data[[#This Row],[conversions]]/ad_data[[#This Row],[impressions]],0)</f>
        <v>3.4184958618207989E-3</v>
      </c>
      <c r="K140" s="6">
        <f>IFERROR(ad_data[[#This Row],[conversions]]/ad_data[[#This Row],[clicks]],0)</f>
        <v>0.14339622641509434</v>
      </c>
      <c r="L140" s="9">
        <f>IFERROR(ad_data[[#This Row],[spend_usd]]/ad_data[[#This Row],[clicks]],0)</f>
        <v>0.74339622641509429</v>
      </c>
      <c r="M140" s="3">
        <f>IFERROR(ad_data[[#This Row],[revenue_usd]]/ad_data[[#This Row],[conversions]],0)</f>
        <v>28.763157894736842</v>
      </c>
      <c r="N140" s="3">
        <f>IFERROR(ad_data[[#This Row],[revenue_usd]]/ad_data[[#This Row],[spend_usd]],0)</f>
        <v>5.5482233502538074</v>
      </c>
      <c r="O140" s="6">
        <f>IFERROR((ad_data[[#This Row],[revenue_usd]]-ad_data[[#This Row],[spend_usd]])/ad_data[[#This Row],[spend_usd]],0)</f>
        <v>4.5482233502538074</v>
      </c>
    </row>
    <row r="141" spans="1:15">
      <c r="A141" s="2">
        <v>45553</v>
      </c>
      <c r="B141" t="s">
        <v>146</v>
      </c>
      <c r="C141" t="s">
        <v>286</v>
      </c>
      <c r="D141" s="4">
        <v>6524</v>
      </c>
      <c r="E141" s="4">
        <v>228</v>
      </c>
      <c r="F141" s="4">
        <v>54</v>
      </c>
      <c r="G141" s="5">
        <v>104</v>
      </c>
      <c r="H141" s="5">
        <v>1092</v>
      </c>
      <c r="I141" s="6">
        <f>IFERROR(ad_data[[#This Row],[clicks]]/ad_data[[#This Row],[impressions]],0)</f>
        <v>3.494788473329246E-2</v>
      </c>
      <c r="J141" s="6">
        <f>IFERROR(ad_data[[#This Row],[conversions]]/ad_data[[#This Row],[impressions]],0)</f>
        <v>8.2771305947271605E-3</v>
      </c>
      <c r="K141" s="6">
        <f>IFERROR(ad_data[[#This Row],[conversions]]/ad_data[[#This Row],[clicks]],0)</f>
        <v>0.23684210526315788</v>
      </c>
      <c r="L141" s="9">
        <f>IFERROR(ad_data[[#This Row],[spend_usd]]/ad_data[[#This Row],[clicks]],0)</f>
        <v>0.45614035087719296</v>
      </c>
      <c r="M141" s="3">
        <f>IFERROR(ad_data[[#This Row],[revenue_usd]]/ad_data[[#This Row],[conversions]],0)</f>
        <v>20.222222222222221</v>
      </c>
      <c r="N141" s="3">
        <f>IFERROR(ad_data[[#This Row],[revenue_usd]]/ad_data[[#This Row],[spend_usd]],0)</f>
        <v>10.5</v>
      </c>
      <c r="O141" s="6">
        <f>IFERROR((ad_data[[#This Row],[revenue_usd]]-ad_data[[#This Row],[spend_usd]])/ad_data[[#This Row],[spend_usd]],0)</f>
        <v>9.5</v>
      </c>
    </row>
    <row r="142" spans="1:15">
      <c r="A142" s="2">
        <v>45553</v>
      </c>
      <c r="B142" t="s">
        <v>164</v>
      </c>
      <c r="C142" t="s">
        <v>288</v>
      </c>
      <c r="D142" s="4">
        <v>7448</v>
      </c>
      <c r="E142" s="4">
        <v>334</v>
      </c>
      <c r="F142" s="4">
        <v>58</v>
      </c>
      <c r="G142" s="5">
        <v>252</v>
      </c>
      <c r="H142" s="5">
        <v>1090</v>
      </c>
      <c r="I142" s="6">
        <f>IFERROR(ad_data[[#This Row],[clicks]]/ad_data[[#This Row],[impressions]],0)</f>
        <v>4.4844253490870033E-2</v>
      </c>
      <c r="J142" s="6">
        <f>IFERROR(ad_data[[#This Row],[conversions]]/ad_data[[#This Row],[impressions]],0)</f>
        <v>7.7873254564983889E-3</v>
      </c>
      <c r="K142" s="6">
        <f>IFERROR(ad_data[[#This Row],[conversions]]/ad_data[[#This Row],[clicks]],0)</f>
        <v>0.17365269461077845</v>
      </c>
      <c r="L142" s="9">
        <f>IFERROR(ad_data[[#This Row],[spend_usd]]/ad_data[[#This Row],[clicks]],0)</f>
        <v>0.75449101796407181</v>
      </c>
      <c r="M142" s="3">
        <f>IFERROR(ad_data[[#This Row],[revenue_usd]]/ad_data[[#This Row],[conversions]],0)</f>
        <v>18.793103448275861</v>
      </c>
      <c r="N142" s="3">
        <f>IFERROR(ad_data[[#This Row],[revenue_usd]]/ad_data[[#This Row],[spend_usd]],0)</f>
        <v>4.3253968253968251</v>
      </c>
      <c r="O142" s="6">
        <f>IFERROR((ad_data[[#This Row],[revenue_usd]]-ad_data[[#This Row],[spend_usd]])/ad_data[[#This Row],[spend_usd]],0)</f>
        <v>3.3253968253968256</v>
      </c>
    </row>
    <row r="143" spans="1:15">
      <c r="A143" s="2">
        <v>45605</v>
      </c>
      <c r="B143" t="s">
        <v>140</v>
      </c>
      <c r="C143" t="s">
        <v>286</v>
      </c>
      <c r="D143" s="4">
        <v>15266</v>
      </c>
      <c r="E143" s="4">
        <v>545</v>
      </c>
      <c r="F143" s="4">
        <v>56</v>
      </c>
      <c r="G143" s="5">
        <v>256</v>
      </c>
      <c r="H143" s="5">
        <v>1087</v>
      </c>
      <c r="I143" s="6">
        <f>IFERROR(ad_data[[#This Row],[clicks]]/ad_data[[#This Row],[impressions]],0)</f>
        <v>3.5700248919166774E-2</v>
      </c>
      <c r="J143" s="6">
        <f>IFERROR(ad_data[[#This Row],[conversions]]/ad_data[[#This Row],[impressions]],0)</f>
        <v>3.6682824577492466E-3</v>
      </c>
      <c r="K143" s="6">
        <f>IFERROR(ad_data[[#This Row],[conversions]]/ad_data[[#This Row],[clicks]],0)</f>
        <v>0.10275229357798166</v>
      </c>
      <c r="L143" s="9">
        <f>IFERROR(ad_data[[#This Row],[spend_usd]]/ad_data[[#This Row],[clicks]],0)</f>
        <v>0.46972477064220186</v>
      </c>
      <c r="M143" s="3">
        <f>IFERROR(ad_data[[#This Row],[revenue_usd]]/ad_data[[#This Row],[conversions]],0)</f>
        <v>19.410714285714285</v>
      </c>
      <c r="N143" s="3">
        <f>IFERROR(ad_data[[#This Row],[revenue_usd]]/ad_data[[#This Row],[spend_usd]],0)</f>
        <v>4.24609375</v>
      </c>
      <c r="O143" s="6">
        <f>IFERROR((ad_data[[#This Row],[revenue_usd]]-ad_data[[#This Row],[spend_usd]])/ad_data[[#This Row],[spend_usd]],0)</f>
        <v>3.24609375</v>
      </c>
    </row>
    <row r="144" spans="1:15">
      <c r="A144" s="2">
        <v>45544</v>
      </c>
      <c r="B144" t="s">
        <v>161</v>
      </c>
      <c r="C144" t="s">
        <v>286</v>
      </c>
      <c r="D144" s="4">
        <v>9785</v>
      </c>
      <c r="E144" s="4">
        <v>192</v>
      </c>
      <c r="F144" s="4">
        <v>42</v>
      </c>
      <c r="G144" s="5">
        <v>98</v>
      </c>
      <c r="H144" s="5">
        <v>1086</v>
      </c>
      <c r="I144" s="6">
        <f>IFERROR(ad_data[[#This Row],[clicks]]/ad_data[[#This Row],[impressions]],0)</f>
        <v>1.9621870209504344E-2</v>
      </c>
      <c r="J144" s="6">
        <f>IFERROR(ad_data[[#This Row],[conversions]]/ad_data[[#This Row],[impressions]],0)</f>
        <v>4.2922841083290753E-3</v>
      </c>
      <c r="K144" s="6">
        <f>IFERROR(ad_data[[#This Row],[conversions]]/ad_data[[#This Row],[clicks]],0)</f>
        <v>0.21875</v>
      </c>
      <c r="L144" s="9">
        <f>IFERROR(ad_data[[#This Row],[spend_usd]]/ad_data[[#This Row],[clicks]],0)</f>
        <v>0.51041666666666663</v>
      </c>
      <c r="M144" s="3">
        <f>IFERROR(ad_data[[#This Row],[revenue_usd]]/ad_data[[#This Row],[conversions]],0)</f>
        <v>25.857142857142858</v>
      </c>
      <c r="N144" s="3">
        <f>IFERROR(ad_data[[#This Row],[revenue_usd]]/ad_data[[#This Row],[spend_usd]],0)</f>
        <v>11.081632653061224</v>
      </c>
      <c r="O144" s="6">
        <f>IFERROR((ad_data[[#This Row],[revenue_usd]]-ad_data[[#This Row],[spend_usd]])/ad_data[[#This Row],[spend_usd]],0)</f>
        <v>10.081632653061224</v>
      </c>
    </row>
    <row r="145" spans="1:15">
      <c r="A145" s="2">
        <v>45553</v>
      </c>
      <c r="B145" t="s">
        <v>23</v>
      </c>
      <c r="C145" t="s">
        <v>286</v>
      </c>
      <c r="D145" s="4">
        <v>8494</v>
      </c>
      <c r="E145" s="4">
        <v>247</v>
      </c>
      <c r="F145" s="4">
        <v>45</v>
      </c>
      <c r="G145" s="5">
        <v>97</v>
      </c>
      <c r="H145" s="5">
        <v>1085</v>
      </c>
      <c r="I145" s="6">
        <f>IFERROR(ad_data[[#This Row],[clicks]]/ad_data[[#This Row],[impressions]],0)</f>
        <v>2.9079350129503179E-2</v>
      </c>
      <c r="J145" s="6">
        <f>IFERROR(ad_data[[#This Row],[conversions]]/ad_data[[#This Row],[impressions]],0)</f>
        <v>5.2978573110430893E-3</v>
      </c>
      <c r="K145" s="6">
        <f>IFERROR(ad_data[[#This Row],[conversions]]/ad_data[[#This Row],[clicks]],0)</f>
        <v>0.18218623481781376</v>
      </c>
      <c r="L145" s="9">
        <f>IFERROR(ad_data[[#This Row],[spend_usd]]/ad_data[[#This Row],[clicks]],0)</f>
        <v>0.39271255060728744</v>
      </c>
      <c r="M145" s="3">
        <f>IFERROR(ad_data[[#This Row],[revenue_usd]]/ad_data[[#This Row],[conversions]],0)</f>
        <v>24.111111111111111</v>
      </c>
      <c r="N145" s="3">
        <f>IFERROR(ad_data[[#This Row],[revenue_usd]]/ad_data[[#This Row],[spend_usd]],0)</f>
        <v>11.185567010309278</v>
      </c>
      <c r="O145" s="6">
        <f>IFERROR((ad_data[[#This Row],[revenue_usd]]-ad_data[[#This Row],[spend_usd]])/ad_data[[#This Row],[spend_usd]],0)</f>
        <v>10.185567010309278</v>
      </c>
    </row>
    <row r="146" spans="1:15">
      <c r="A146" s="2">
        <v>45541</v>
      </c>
      <c r="B146" t="s">
        <v>184</v>
      </c>
      <c r="C146" t="s">
        <v>286</v>
      </c>
      <c r="D146" s="4">
        <v>9372</v>
      </c>
      <c r="E146" s="4">
        <v>124</v>
      </c>
      <c r="F146" s="4">
        <v>31</v>
      </c>
      <c r="G146" s="5">
        <v>47</v>
      </c>
      <c r="H146" s="5">
        <v>1073</v>
      </c>
      <c r="I146" s="6">
        <f>IFERROR(ad_data[[#This Row],[clicks]]/ad_data[[#This Row],[impressions]],0)</f>
        <v>1.3230900554844216E-2</v>
      </c>
      <c r="J146" s="6">
        <f>IFERROR(ad_data[[#This Row],[conversions]]/ad_data[[#This Row],[impressions]],0)</f>
        <v>3.307725138711054E-3</v>
      </c>
      <c r="K146" s="6">
        <f>IFERROR(ad_data[[#This Row],[conversions]]/ad_data[[#This Row],[clicks]],0)</f>
        <v>0.25</v>
      </c>
      <c r="L146" s="9">
        <f>IFERROR(ad_data[[#This Row],[spend_usd]]/ad_data[[#This Row],[clicks]],0)</f>
        <v>0.37903225806451613</v>
      </c>
      <c r="M146" s="3">
        <f>IFERROR(ad_data[[#This Row],[revenue_usd]]/ad_data[[#This Row],[conversions]],0)</f>
        <v>34.612903225806448</v>
      </c>
      <c r="N146" s="3">
        <f>IFERROR(ad_data[[#This Row],[revenue_usd]]/ad_data[[#This Row],[spend_usd]],0)</f>
        <v>22.829787234042552</v>
      </c>
      <c r="O146" s="6">
        <f>IFERROR((ad_data[[#This Row],[revenue_usd]]-ad_data[[#This Row],[spend_usd]])/ad_data[[#This Row],[spend_usd]],0)</f>
        <v>21.829787234042552</v>
      </c>
    </row>
    <row r="147" spans="1:15">
      <c r="A147" s="2">
        <v>45557</v>
      </c>
      <c r="B147" t="s">
        <v>149</v>
      </c>
      <c r="C147" t="s">
        <v>287</v>
      </c>
      <c r="D147" s="4">
        <v>11180</v>
      </c>
      <c r="E147" s="4">
        <v>323</v>
      </c>
      <c r="F147" s="4">
        <v>68</v>
      </c>
      <c r="G147" s="5">
        <v>229</v>
      </c>
      <c r="H147" s="5">
        <v>1069</v>
      </c>
      <c r="I147" s="6">
        <f>IFERROR(ad_data[[#This Row],[clicks]]/ad_data[[#This Row],[impressions]],0)</f>
        <v>2.8890876565295171E-2</v>
      </c>
      <c r="J147" s="6">
        <f>IFERROR(ad_data[[#This Row],[conversions]]/ad_data[[#This Row],[impressions]],0)</f>
        <v>6.0822898032200359E-3</v>
      </c>
      <c r="K147" s="6">
        <f>IFERROR(ad_data[[#This Row],[conversions]]/ad_data[[#This Row],[clicks]],0)</f>
        <v>0.21052631578947367</v>
      </c>
      <c r="L147" s="9">
        <f>IFERROR(ad_data[[#This Row],[spend_usd]]/ad_data[[#This Row],[clicks]],0)</f>
        <v>0.70897832817337458</v>
      </c>
      <c r="M147" s="3">
        <f>IFERROR(ad_data[[#This Row],[revenue_usd]]/ad_data[[#This Row],[conversions]],0)</f>
        <v>15.720588235294118</v>
      </c>
      <c r="N147" s="3">
        <f>IFERROR(ad_data[[#This Row],[revenue_usd]]/ad_data[[#This Row],[spend_usd]],0)</f>
        <v>4.6681222707423577</v>
      </c>
      <c r="O147" s="6">
        <f>IFERROR((ad_data[[#This Row],[revenue_usd]]-ad_data[[#This Row],[spend_usd]])/ad_data[[#This Row],[spend_usd]],0)</f>
        <v>3.6681222707423582</v>
      </c>
    </row>
    <row r="148" spans="1:15">
      <c r="A148" s="2">
        <v>45540</v>
      </c>
      <c r="B148" t="s">
        <v>144</v>
      </c>
      <c r="C148" t="s">
        <v>287</v>
      </c>
      <c r="D148" s="4">
        <v>9859</v>
      </c>
      <c r="E148" s="4">
        <v>244</v>
      </c>
      <c r="F148" s="4">
        <v>38</v>
      </c>
      <c r="G148" s="5">
        <v>59</v>
      </c>
      <c r="H148" s="5">
        <v>1063</v>
      </c>
      <c r="I148" s="6">
        <f>IFERROR(ad_data[[#This Row],[clicks]]/ad_data[[#This Row],[impressions]],0)</f>
        <v>2.4748960340805357E-2</v>
      </c>
      <c r="J148" s="6">
        <f>IFERROR(ad_data[[#This Row],[conversions]]/ad_data[[#This Row],[impressions]],0)</f>
        <v>3.8543462825844405E-3</v>
      </c>
      <c r="K148" s="6">
        <f>IFERROR(ad_data[[#This Row],[conversions]]/ad_data[[#This Row],[clicks]],0)</f>
        <v>0.15573770491803279</v>
      </c>
      <c r="L148" s="9">
        <f>IFERROR(ad_data[[#This Row],[spend_usd]]/ad_data[[#This Row],[clicks]],0)</f>
        <v>0.24180327868852458</v>
      </c>
      <c r="M148" s="3">
        <f>IFERROR(ad_data[[#This Row],[revenue_usd]]/ad_data[[#This Row],[conversions]],0)</f>
        <v>27.973684210526315</v>
      </c>
      <c r="N148" s="3">
        <f>IFERROR(ad_data[[#This Row],[revenue_usd]]/ad_data[[#This Row],[spend_usd]],0)</f>
        <v>18.016949152542374</v>
      </c>
      <c r="O148" s="6">
        <f>IFERROR((ad_data[[#This Row],[revenue_usd]]-ad_data[[#This Row],[spend_usd]])/ad_data[[#This Row],[spend_usd]],0)</f>
        <v>17.016949152542374</v>
      </c>
    </row>
    <row r="149" spans="1:15">
      <c r="A149" s="2">
        <v>45539</v>
      </c>
      <c r="B149" t="s">
        <v>46</v>
      </c>
      <c r="C149" t="s">
        <v>287</v>
      </c>
      <c r="D149" s="4">
        <v>10387</v>
      </c>
      <c r="E149" s="4">
        <v>219</v>
      </c>
      <c r="F149" s="4">
        <v>48</v>
      </c>
      <c r="G149" s="5">
        <v>131</v>
      </c>
      <c r="H149" s="5">
        <v>1046</v>
      </c>
      <c r="I149" s="6">
        <f>IFERROR(ad_data[[#This Row],[clicks]]/ad_data[[#This Row],[impressions]],0)</f>
        <v>2.1084047366900935E-2</v>
      </c>
      <c r="J149" s="6">
        <f>IFERROR(ad_data[[#This Row],[conversions]]/ad_data[[#This Row],[impressions]],0)</f>
        <v>4.6211610667180126E-3</v>
      </c>
      <c r="K149" s="6">
        <f>IFERROR(ad_data[[#This Row],[conversions]]/ad_data[[#This Row],[clicks]],0)</f>
        <v>0.21917808219178081</v>
      </c>
      <c r="L149" s="9">
        <f>IFERROR(ad_data[[#This Row],[spend_usd]]/ad_data[[#This Row],[clicks]],0)</f>
        <v>0.59817351598173518</v>
      </c>
      <c r="M149" s="3">
        <f>IFERROR(ad_data[[#This Row],[revenue_usd]]/ad_data[[#This Row],[conversions]],0)</f>
        <v>21.791666666666668</v>
      </c>
      <c r="N149" s="3">
        <f>IFERROR(ad_data[[#This Row],[revenue_usd]]/ad_data[[#This Row],[spend_usd]],0)</f>
        <v>7.9847328244274811</v>
      </c>
      <c r="O149" s="6">
        <f>IFERROR((ad_data[[#This Row],[revenue_usd]]-ad_data[[#This Row],[spend_usd]])/ad_data[[#This Row],[spend_usd]],0)</f>
        <v>6.9847328244274811</v>
      </c>
    </row>
    <row r="150" spans="1:15">
      <c r="A150" s="2">
        <v>45548</v>
      </c>
      <c r="B150" t="s">
        <v>137</v>
      </c>
      <c r="C150" t="s">
        <v>287</v>
      </c>
      <c r="D150" s="4">
        <v>11674</v>
      </c>
      <c r="E150" s="4">
        <v>242</v>
      </c>
      <c r="F150" s="4">
        <v>49</v>
      </c>
      <c r="G150" s="5">
        <v>76</v>
      </c>
      <c r="H150" s="5">
        <v>1046</v>
      </c>
      <c r="I150" s="6">
        <f>IFERROR(ad_data[[#This Row],[clicks]]/ad_data[[#This Row],[impressions]],0)</f>
        <v>2.0729826965907146E-2</v>
      </c>
      <c r="J150" s="6">
        <f>IFERROR(ad_data[[#This Row],[conversions]]/ad_data[[#This Row],[impressions]],0)</f>
        <v>4.1973616583861574E-3</v>
      </c>
      <c r="K150" s="6">
        <f>IFERROR(ad_data[[#This Row],[conversions]]/ad_data[[#This Row],[clicks]],0)</f>
        <v>0.2024793388429752</v>
      </c>
      <c r="L150" s="9">
        <f>IFERROR(ad_data[[#This Row],[spend_usd]]/ad_data[[#This Row],[clicks]],0)</f>
        <v>0.31404958677685951</v>
      </c>
      <c r="M150" s="3">
        <f>IFERROR(ad_data[[#This Row],[revenue_usd]]/ad_data[[#This Row],[conversions]],0)</f>
        <v>21.346938775510203</v>
      </c>
      <c r="N150" s="3">
        <f>IFERROR(ad_data[[#This Row],[revenue_usd]]/ad_data[[#This Row],[spend_usd]],0)</f>
        <v>13.763157894736842</v>
      </c>
      <c r="O150" s="6">
        <f>IFERROR((ad_data[[#This Row],[revenue_usd]]-ad_data[[#This Row],[spend_usd]])/ad_data[[#This Row],[spend_usd]],0)</f>
        <v>12.763157894736842</v>
      </c>
    </row>
    <row r="151" spans="1:15">
      <c r="A151" s="2">
        <v>45536</v>
      </c>
      <c r="B151" t="s">
        <v>207</v>
      </c>
      <c r="C151" t="s">
        <v>286</v>
      </c>
      <c r="D151" s="4">
        <v>11738</v>
      </c>
      <c r="E151" s="4">
        <v>273</v>
      </c>
      <c r="F151" s="4">
        <v>46</v>
      </c>
      <c r="G151" s="5">
        <v>117</v>
      </c>
      <c r="H151" s="5">
        <v>1045</v>
      </c>
      <c r="I151" s="6">
        <f>IFERROR(ad_data[[#This Row],[clicks]]/ad_data[[#This Row],[impressions]],0)</f>
        <v>2.325779519509286E-2</v>
      </c>
      <c r="J151" s="6">
        <f>IFERROR(ad_data[[#This Row],[conversions]]/ad_data[[#This Row],[impressions]],0)</f>
        <v>3.9188958936786505E-3</v>
      </c>
      <c r="K151" s="6">
        <f>IFERROR(ad_data[[#This Row],[conversions]]/ad_data[[#This Row],[clicks]],0)</f>
        <v>0.16849816849816851</v>
      </c>
      <c r="L151" s="9">
        <f>IFERROR(ad_data[[#This Row],[spend_usd]]/ad_data[[#This Row],[clicks]],0)</f>
        <v>0.42857142857142855</v>
      </c>
      <c r="M151" s="3">
        <f>IFERROR(ad_data[[#This Row],[revenue_usd]]/ad_data[[#This Row],[conversions]],0)</f>
        <v>22.717391304347824</v>
      </c>
      <c r="N151" s="3">
        <f>IFERROR(ad_data[[#This Row],[revenue_usd]]/ad_data[[#This Row],[spend_usd]],0)</f>
        <v>8.9316239316239319</v>
      </c>
      <c r="O151" s="6">
        <f>IFERROR((ad_data[[#This Row],[revenue_usd]]-ad_data[[#This Row],[spend_usd]])/ad_data[[#This Row],[spend_usd]],0)</f>
        <v>7.9316239316239319</v>
      </c>
    </row>
    <row r="152" spans="1:15">
      <c r="A152" s="2">
        <v>45548</v>
      </c>
      <c r="B152" t="s">
        <v>162</v>
      </c>
      <c r="C152" t="s">
        <v>286</v>
      </c>
      <c r="D152" s="4">
        <v>9427</v>
      </c>
      <c r="E152" s="4">
        <v>209</v>
      </c>
      <c r="F152" s="4">
        <v>49</v>
      </c>
      <c r="G152" s="5">
        <v>125</v>
      </c>
      <c r="H152" s="5">
        <v>1039</v>
      </c>
      <c r="I152" s="6">
        <f>IFERROR(ad_data[[#This Row],[clicks]]/ad_data[[#This Row],[impressions]],0)</f>
        <v>2.2170361726954493E-2</v>
      </c>
      <c r="J152" s="6">
        <f>IFERROR(ad_data[[#This Row],[conversions]]/ad_data[[#This Row],[impressions]],0)</f>
        <v>5.1978360029701918E-3</v>
      </c>
      <c r="K152" s="6">
        <f>IFERROR(ad_data[[#This Row],[conversions]]/ad_data[[#This Row],[clicks]],0)</f>
        <v>0.23444976076555024</v>
      </c>
      <c r="L152" s="9">
        <f>IFERROR(ad_data[[#This Row],[spend_usd]]/ad_data[[#This Row],[clicks]],0)</f>
        <v>0.59808612440191389</v>
      </c>
      <c r="M152" s="3">
        <f>IFERROR(ad_data[[#This Row],[revenue_usd]]/ad_data[[#This Row],[conversions]],0)</f>
        <v>21.204081632653061</v>
      </c>
      <c r="N152" s="3">
        <f>IFERROR(ad_data[[#This Row],[revenue_usd]]/ad_data[[#This Row],[spend_usd]],0)</f>
        <v>8.3119999999999994</v>
      </c>
      <c r="O152" s="6">
        <f>IFERROR((ad_data[[#This Row],[revenue_usd]]-ad_data[[#This Row],[spend_usd]])/ad_data[[#This Row],[spend_usd]],0)</f>
        <v>7.3120000000000003</v>
      </c>
    </row>
    <row r="153" spans="1:15">
      <c r="A153" s="2">
        <v>45562</v>
      </c>
      <c r="B153" t="s">
        <v>29</v>
      </c>
      <c r="C153" t="s">
        <v>286</v>
      </c>
      <c r="D153" s="4">
        <v>10539</v>
      </c>
      <c r="E153" s="4">
        <v>357</v>
      </c>
      <c r="F153" s="4">
        <v>86</v>
      </c>
      <c r="G153" s="5">
        <v>66</v>
      </c>
      <c r="H153" s="5">
        <v>1039</v>
      </c>
      <c r="I153" s="6">
        <f>IFERROR(ad_data[[#This Row],[clicks]]/ad_data[[#This Row],[impressions]],0)</f>
        <v>3.3874181611158551E-2</v>
      </c>
      <c r="J153" s="6">
        <f>IFERROR(ad_data[[#This Row],[conversions]]/ad_data[[#This Row],[impressions]],0)</f>
        <v>8.1601669987664861E-3</v>
      </c>
      <c r="K153" s="6">
        <f>IFERROR(ad_data[[#This Row],[conversions]]/ad_data[[#This Row],[clicks]],0)</f>
        <v>0.24089635854341737</v>
      </c>
      <c r="L153" s="9">
        <f>IFERROR(ad_data[[#This Row],[spend_usd]]/ad_data[[#This Row],[clicks]],0)</f>
        <v>0.18487394957983194</v>
      </c>
      <c r="M153" s="3">
        <f>IFERROR(ad_data[[#This Row],[revenue_usd]]/ad_data[[#This Row],[conversions]],0)</f>
        <v>12.081395348837209</v>
      </c>
      <c r="N153" s="3">
        <f>IFERROR(ad_data[[#This Row],[revenue_usd]]/ad_data[[#This Row],[spend_usd]],0)</f>
        <v>15.742424242424242</v>
      </c>
      <c r="O153" s="6">
        <f>IFERROR((ad_data[[#This Row],[revenue_usd]]-ad_data[[#This Row],[spend_usd]])/ad_data[[#This Row],[spend_usd]],0)</f>
        <v>14.742424242424242</v>
      </c>
    </row>
    <row r="154" spans="1:15">
      <c r="A154" s="2">
        <v>45561</v>
      </c>
      <c r="B154" t="s">
        <v>9</v>
      </c>
      <c r="C154" t="s">
        <v>286</v>
      </c>
      <c r="D154" s="4">
        <v>9051</v>
      </c>
      <c r="E154" s="4">
        <v>236</v>
      </c>
      <c r="F154" s="4">
        <v>63</v>
      </c>
      <c r="G154" s="5">
        <v>111</v>
      </c>
      <c r="H154" s="5">
        <v>1033</v>
      </c>
      <c r="I154" s="6">
        <f>IFERROR(ad_data[[#This Row],[clicks]]/ad_data[[#This Row],[impressions]],0)</f>
        <v>2.607446690973373E-2</v>
      </c>
      <c r="J154" s="6">
        <f>IFERROR(ad_data[[#This Row],[conversions]]/ad_data[[#This Row],[impressions]],0)</f>
        <v>6.9605568445475635E-3</v>
      </c>
      <c r="K154" s="6">
        <f>IFERROR(ad_data[[#This Row],[conversions]]/ad_data[[#This Row],[clicks]],0)</f>
        <v>0.26694915254237289</v>
      </c>
      <c r="L154" s="9">
        <f>IFERROR(ad_data[[#This Row],[spend_usd]]/ad_data[[#This Row],[clicks]],0)</f>
        <v>0.47033898305084748</v>
      </c>
      <c r="M154" s="3">
        <f>IFERROR(ad_data[[#This Row],[revenue_usd]]/ad_data[[#This Row],[conversions]],0)</f>
        <v>16.396825396825395</v>
      </c>
      <c r="N154" s="3">
        <f>IFERROR(ad_data[[#This Row],[revenue_usd]]/ad_data[[#This Row],[spend_usd]],0)</f>
        <v>9.3063063063063058</v>
      </c>
      <c r="O154" s="6">
        <f>IFERROR((ad_data[[#This Row],[revenue_usd]]-ad_data[[#This Row],[spend_usd]])/ad_data[[#This Row],[spend_usd]],0)</f>
        <v>8.3063063063063058</v>
      </c>
    </row>
    <row r="155" spans="1:15">
      <c r="A155" s="2">
        <v>45565</v>
      </c>
      <c r="B155" t="s">
        <v>62</v>
      </c>
      <c r="C155" t="s">
        <v>286</v>
      </c>
      <c r="D155" s="4">
        <v>7921</v>
      </c>
      <c r="E155" s="4">
        <v>229</v>
      </c>
      <c r="F155" s="4">
        <v>41</v>
      </c>
      <c r="G155" s="5">
        <v>152</v>
      </c>
      <c r="H155" s="5">
        <v>1027</v>
      </c>
      <c r="I155" s="6">
        <f>IFERROR(ad_data[[#This Row],[clicks]]/ad_data[[#This Row],[impressions]],0)</f>
        <v>2.8910491099608634E-2</v>
      </c>
      <c r="J155" s="6">
        <f>IFERROR(ad_data[[#This Row],[conversions]]/ad_data[[#This Row],[impressions]],0)</f>
        <v>5.1761141270041658E-3</v>
      </c>
      <c r="K155" s="6">
        <f>IFERROR(ad_data[[#This Row],[conversions]]/ad_data[[#This Row],[clicks]],0)</f>
        <v>0.17903930131004367</v>
      </c>
      <c r="L155" s="9">
        <f>IFERROR(ad_data[[#This Row],[spend_usd]]/ad_data[[#This Row],[clicks]],0)</f>
        <v>0.66375545851528384</v>
      </c>
      <c r="M155" s="3">
        <f>IFERROR(ad_data[[#This Row],[revenue_usd]]/ad_data[[#This Row],[conversions]],0)</f>
        <v>25.048780487804876</v>
      </c>
      <c r="N155" s="3">
        <f>IFERROR(ad_data[[#This Row],[revenue_usd]]/ad_data[[#This Row],[spend_usd]],0)</f>
        <v>6.7565789473684212</v>
      </c>
      <c r="O155" s="6">
        <f>IFERROR((ad_data[[#This Row],[revenue_usd]]-ad_data[[#This Row],[spend_usd]])/ad_data[[#This Row],[spend_usd]],0)</f>
        <v>5.7565789473684212</v>
      </c>
    </row>
    <row r="156" spans="1:15">
      <c r="A156" s="2">
        <v>45548</v>
      </c>
      <c r="B156" t="s">
        <v>187</v>
      </c>
      <c r="C156" t="s">
        <v>288</v>
      </c>
      <c r="D156" s="4">
        <v>13984</v>
      </c>
      <c r="E156" s="4">
        <v>357</v>
      </c>
      <c r="F156" s="4">
        <v>69</v>
      </c>
      <c r="G156" s="5">
        <v>333</v>
      </c>
      <c r="H156" s="5">
        <v>1025</v>
      </c>
      <c r="I156" s="6">
        <f>IFERROR(ad_data[[#This Row],[clicks]]/ad_data[[#This Row],[impressions]],0)</f>
        <v>2.5529176201372999E-2</v>
      </c>
      <c r="J156" s="6">
        <f>IFERROR(ad_data[[#This Row],[conversions]]/ad_data[[#This Row],[impressions]],0)</f>
        <v>4.9342105263157892E-3</v>
      </c>
      <c r="K156" s="6">
        <f>IFERROR(ad_data[[#This Row],[conversions]]/ad_data[[#This Row],[clicks]],0)</f>
        <v>0.19327731092436976</v>
      </c>
      <c r="L156" s="9">
        <f>IFERROR(ad_data[[#This Row],[spend_usd]]/ad_data[[#This Row],[clicks]],0)</f>
        <v>0.9327731092436975</v>
      </c>
      <c r="M156" s="3">
        <f>IFERROR(ad_data[[#This Row],[revenue_usd]]/ad_data[[#This Row],[conversions]],0)</f>
        <v>14.855072463768115</v>
      </c>
      <c r="N156" s="3">
        <f>IFERROR(ad_data[[#This Row],[revenue_usd]]/ad_data[[#This Row],[spend_usd]],0)</f>
        <v>3.0780780780780779</v>
      </c>
      <c r="O156" s="6">
        <f>IFERROR((ad_data[[#This Row],[revenue_usd]]-ad_data[[#This Row],[spend_usd]])/ad_data[[#This Row],[spend_usd]],0)</f>
        <v>2.0780780780780779</v>
      </c>
    </row>
    <row r="157" spans="1:15">
      <c r="A157" s="2">
        <v>45556</v>
      </c>
      <c r="B157" t="s">
        <v>67</v>
      </c>
      <c r="C157" t="s">
        <v>286</v>
      </c>
      <c r="D157" s="4">
        <v>12090</v>
      </c>
      <c r="E157" s="4">
        <v>201</v>
      </c>
      <c r="F157" s="4">
        <v>53</v>
      </c>
      <c r="G157" s="5">
        <v>115</v>
      </c>
      <c r="H157" s="5">
        <v>1015</v>
      </c>
      <c r="I157" s="6">
        <f>IFERROR(ad_data[[#This Row],[clicks]]/ad_data[[#This Row],[impressions]],0)</f>
        <v>1.6625310173697269E-2</v>
      </c>
      <c r="J157" s="6">
        <f>IFERROR(ad_data[[#This Row],[conversions]]/ad_data[[#This Row],[impressions]],0)</f>
        <v>4.3837882547559971E-3</v>
      </c>
      <c r="K157" s="6">
        <f>IFERROR(ad_data[[#This Row],[conversions]]/ad_data[[#This Row],[clicks]],0)</f>
        <v>0.26368159203980102</v>
      </c>
      <c r="L157" s="9">
        <f>IFERROR(ad_data[[#This Row],[spend_usd]]/ad_data[[#This Row],[clicks]],0)</f>
        <v>0.57213930348258701</v>
      </c>
      <c r="M157" s="3">
        <f>IFERROR(ad_data[[#This Row],[revenue_usd]]/ad_data[[#This Row],[conversions]],0)</f>
        <v>19.150943396226417</v>
      </c>
      <c r="N157" s="3">
        <f>IFERROR(ad_data[[#This Row],[revenue_usd]]/ad_data[[#This Row],[spend_usd]],0)</f>
        <v>8.8260869565217384</v>
      </c>
      <c r="O157" s="6">
        <f>IFERROR((ad_data[[#This Row],[revenue_usd]]-ad_data[[#This Row],[spend_usd]])/ad_data[[#This Row],[spend_usd]],0)</f>
        <v>7.8260869565217392</v>
      </c>
    </row>
    <row r="158" spans="1:15">
      <c r="A158" s="2">
        <v>45635</v>
      </c>
      <c r="B158" t="s">
        <v>139</v>
      </c>
      <c r="C158" t="s">
        <v>287</v>
      </c>
      <c r="D158" s="4">
        <v>9276</v>
      </c>
      <c r="E158" s="4">
        <v>247</v>
      </c>
      <c r="F158" s="4">
        <v>83</v>
      </c>
      <c r="G158" s="5">
        <v>117</v>
      </c>
      <c r="H158" s="5">
        <v>1013</v>
      </c>
      <c r="I158" s="6">
        <f>IFERROR(ad_data[[#This Row],[clicks]]/ad_data[[#This Row],[impressions]],0)</f>
        <v>2.6627856834842603E-2</v>
      </c>
      <c r="J158" s="6">
        <f>IFERROR(ad_data[[#This Row],[conversions]]/ad_data[[#This Row],[impressions]],0)</f>
        <v>8.9478223372143166E-3</v>
      </c>
      <c r="K158" s="6">
        <f>IFERROR(ad_data[[#This Row],[conversions]]/ad_data[[#This Row],[clicks]],0)</f>
        <v>0.33603238866396762</v>
      </c>
      <c r="L158" s="9">
        <f>IFERROR(ad_data[[#This Row],[spend_usd]]/ad_data[[#This Row],[clicks]],0)</f>
        <v>0.47368421052631576</v>
      </c>
      <c r="M158" s="3">
        <f>IFERROR(ad_data[[#This Row],[revenue_usd]]/ad_data[[#This Row],[conversions]],0)</f>
        <v>12.204819277108435</v>
      </c>
      <c r="N158" s="3">
        <f>IFERROR(ad_data[[#This Row],[revenue_usd]]/ad_data[[#This Row],[spend_usd]],0)</f>
        <v>8.6581196581196576</v>
      </c>
      <c r="O158" s="6">
        <f>IFERROR((ad_data[[#This Row],[revenue_usd]]-ad_data[[#This Row],[spend_usd]])/ad_data[[#This Row],[spend_usd]],0)</f>
        <v>7.6581196581196584</v>
      </c>
    </row>
    <row r="159" spans="1:15">
      <c r="A159" s="2">
        <v>45391</v>
      </c>
      <c r="B159" t="s">
        <v>138</v>
      </c>
      <c r="C159" t="s">
        <v>286</v>
      </c>
      <c r="D159" s="4">
        <v>10837</v>
      </c>
      <c r="E159" s="4">
        <v>282</v>
      </c>
      <c r="F159" s="4">
        <v>47</v>
      </c>
      <c r="G159" s="5">
        <v>116</v>
      </c>
      <c r="H159" s="5">
        <v>1013</v>
      </c>
      <c r="I159" s="6">
        <f>IFERROR(ad_data[[#This Row],[clicks]]/ad_data[[#This Row],[impressions]],0)</f>
        <v>2.6021961797545446E-2</v>
      </c>
      <c r="J159" s="6">
        <f>IFERROR(ad_data[[#This Row],[conversions]]/ad_data[[#This Row],[impressions]],0)</f>
        <v>4.3369936329242407E-3</v>
      </c>
      <c r="K159" s="6">
        <f>IFERROR(ad_data[[#This Row],[conversions]]/ad_data[[#This Row],[clicks]],0)</f>
        <v>0.16666666666666666</v>
      </c>
      <c r="L159" s="9">
        <f>IFERROR(ad_data[[#This Row],[spend_usd]]/ad_data[[#This Row],[clicks]],0)</f>
        <v>0.41134751773049644</v>
      </c>
      <c r="M159" s="3">
        <f>IFERROR(ad_data[[#This Row],[revenue_usd]]/ad_data[[#This Row],[conversions]],0)</f>
        <v>21.553191489361701</v>
      </c>
      <c r="N159" s="3">
        <f>IFERROR(ad_data[[#This Row],[revenue_usd]]/ad_data[[#This Row],[spend_usd]],0)</f>
        <v>8.7327586206896548</v>
      </c>
      <c r="O159" s="6">
        <f>IFERROR((ad_data[[#This Row],[revenue_usd]]-ad_data[[#This Row],[spend_usd]])/ad_data[[#This Row],[spend_usd]],0)</f>
        <v>7.7327586206896548</v>
      </c>
    </row>
    <row r="160" spans="1:15">
      <c r="A160" s="2">
        <v>45559</v>
      </c>
      <c r="B160" t="s">
        <v>213</v>
      </c>
      <c r="C160" t="s">
        <v>286</v>
      </c>
      <c r="D160" s="4">
        <v>7470</v>
      </c>
      <c r="E160" s="4">
        <v>311</v>
      </c>
      <c r="F160" s="4">
        <v>41</v>
      </c>
      <c r="G160" s="5">
        <v>163</v>
      </c>
      <c r="H160" s="5">
        <v>1001</v>
      </c>
      <c r="I160" s="6">
        <f>IFERROR(ad_data[[#This Row],[clicks]]/ad_data[[#This Row],[impressions]],0)</f>
        <v>4.1633199464524769E-2</v>
      </c>
      <c r="J160" s="6">
        <f>IFERROR(ad_data[[#This Row],[conversions]]/ad_data[[#This Row],[impressions]],0)</f>
        <v>5.4886211512717538E-3</v>
      </c>
      <c r="K160" s="6">
        <f>IFERROR(ad_data[[#This Row],[conversions]]/ad_data[[#This Row],[clicks]],0)</f>
        <v>0.13183279742765272</v>
      </c>
      <c r="L160" s="9">
        <f>IFERROR(ad_data[[#This Row],[spend_usd]]/ad_data[[#This Row],[clicks]],0)</f>
        <v>0.52411575562700963</v>
      </c>
      <c r="M160" s="3">
        <f>IFERROR(ad_data[[#This Row],[revenue_usd]]/ad_data[[#This Row],[conversions]],0)</f>
        <v>24.414634146341463</v>
      </c>
      <c r="N160" s="3">
        <f>IFERROR(ad_data[[#This Row],[revenue_usd]]/ad_data[[#This Row],[spend_usd]],0)</f>
        <v>6.1411042944785272</v>
      </c>
      <c r="O160" s="6">
        <f>IFERROR((ad_data[[#This Row],[revenue_usd]]-ad_data[[#This Row],[spend_usd]])/ad_data[[#This Row],[spend_usd]],0)</f>
        <v>5.1411042944785272</v>
      </c>
    </row>
    <row r="161" spans="1:15">
      <c r="A161" s="2">
        <v>45360</v>
      </c>
      <c r="B161" t="s">
        <v>218</v>
      </c>
      <c r="C161" t="s">
        <v>286</v>
      </c>
      <c r="D161" s="4">
        <v>8550</v>
      </c>
      <c r="E161" s="4">
        <v>183</v>
      </c>
      <c r="F161" s="4">
        <v>56</v>
      </c>
      <c r="G161" s="5">
        <v>124</v>
      </c>
      <c r="H161" s="5">
        <v>1000</v>
      </c>
      <c r="I161" s="6">
        <f>IFERROR(ad_data[[#This Row],[clicks]]/ad_data[[#This Row],[impressions]],0)</f>
        <v>2.1403508771929824E-2</v>
      </c>
      <c r="J161" s="6">
        <f>IFERROR(ad_data[[#This Row],[conversions]]/ad_data[[#This Row],[impressions]],0)</f>
        <v>6.5497076023391812E-3</v>
      </c>
      <c r="K161" s="6">
        <f>IFERROR(ad_data[[#This Row],[conversions]]/ad_data[[#This Row],[clicks]],0)</f>
        <v>0.30601092896174864</v>
      </c>
      <c r="L161" s="9">
        <f>IFERROR(ad_data[[#This Row],[spend_usd]]/ad_data[[#This Row],[clicks]],0)</f>
        <v>0.67759562841530052</v>
      </c>
      <c r="M161" s="3">
        <f>IFERROR(ad_data[[#This Row],[revenue_usd]]/ad_data[[#This Row],[conversions]],0)</f>
        <v>17.857142857142858</v>
      </c>
      <c r="N161" s="3">
        <f>IFERROR(ad_data[[#This Row],[revenue_usd]]/ad_data[[#This Row],[spend_usd]],0)</f>
        <v>8.064516129032258</v>
      </c>
      <c r="O161" s="6">
        <f>IFERROR((ad_data[[#This Row],[revenue_usd]]-ad_data[[#This Row],[spend_usd]])/ad_data[[#This Row],[spend_usd]],0)</f>
        <v>7.064516129032258</v>
      </c>
    </row>
    <row r="162" spans="1:15">
      <c r="A162" s="2">
        <v>45542</v>
      </c>
      <c r="B162" t="s">
        <v>26</v>
      </c>
      <c r="C162" t="s">
        <v>288</v>
      </c>
      <c r="D162" s="4">
        <v>12124</v>
      </c>
      <c r="E162" s="4">
        <v>270</v>
      </c>
      <c r="F162" s="4">
        <v>66</v>
      </c>
      <c r="G162" s="5">
        <v>151</v>
      </c>
      <c r="H162" s="5">
        <v>997</v>
      </c>
      <c r="I162" s="6">
        <f>IFERROR(ad_data[[#This Row],[clicks]]/ad_data[[#This Row],[impressions]],0)</f>
        <v>2.2269877928076543E-2</v>
      </c>
      <c r="J162" s="6">
        <f>IFERROR(ad_data[[#This Row],[conversions]]/ad_data[[#This Row],[impressions]],0)</f>
        <v>5.4437479379742656E-3</v>
      </c>
      <c r="K162" s="6">
        <f>IFERROR(ad_data[[#This Row],[conversions]]/ad_data[[#This Row],[clicks]],0)</f>
        <v>0.24444444444444444</v>
      </c>
      <c r="L162" s="9">
        <f>IFERROR(ad_data[[#This Row],[spend_usd]]/ad_data[[#This Row],[clicks]],0)</f>
        <v>0.55925925925925923</v>
      </c>
      <c r="M162" s="3">
        <f>IFERROR(ad_data[[#This Row],[revenue_usd]]/ad_data[[#This Row],[conversions]],0)</f>
        <v>15.106060606060606</v>
      </c>
      <c r="N162" s="3">
        <f>IFERROR(ad_data[[#This Row],[revenue_usd]]/ad_data[[#This Row],[spend_usd]],0)</f>
        <v>6.6026490066225163</v>
      </c>
      <c r="O162" s="6">
        <f>IFERROR((ad_data[[#This Row],[revenue_usd]]-ad_data[[#This Row],[spend_usd]])/ad_data[[#This Row],[spend_usd]],0)</f>
        <v>5.6026490066225163</v>
      </c>
    </row>
    <row r="163" spans="1:15">
      <c r="A163" s="2">
        <v>45560</v>
      </c>
      <c r="B163" t="s">
        <v>233</v>
      </c>
      <c r="C163" t="s">
        <v>287</v>
      </c>
      <c r="D163" s="4">
        <v>12896</v>
      </c>
      <c r="E163" s="4">
        <v>417</v>
      </c>
      <c r="F163" s="4">
        <v>66</v>
      </c>
      <c r="G163" s="5">
        <v>225</v>
      </c>
      <c r="H163" s="5">
        <v>994</v>
      </c>
      <c r="I163" s="6">
        <f>IFERROR(ad_data[[#This Row],[clicks]]/ad_data[[#This Row],[impressions]],0)</f>
        <v>3.2335607940446653E-2</v>
      </c>
      <c r="J163" s="6">
        <f>IFERROR(ad_data[[#This Row],[conversions]]/ad_data[[#This Row],[impressions]],0)</f>
        <v>5.1178660049627789E-3</v>
      </c>
      <c r="K163" s="6">
        <f>IFERROR(ad_data[[#This Row],[conversions]]/ad_data[[#This Row],[clicks]],0)</f>
        <v>0.15827338129496402</v>
      </c>
      <c r="L163" s="9">
        <f>IFERROR(ad_data[[#This Row],[spend_usd]]/ad_data[[#This Row],[clicks]],0)</f>
        <v>0.53956834532374098</v>
      </c>
      <c r="M163" s="3">
        <f>IFERROR(ad_data[[#This Row],[revenue_usd]]/ad_data[[#This Row],[conversions]],0)</f>
        <v>15.060606060606061</v>
      </c>
      <c r="N163" s="3">
        <f>IFERROR(ad_data[[#This Row],[revenue_usd]]/ad_data[[#This Row],[spend_usd]],0)</f>
        <v>4.4177777777777774</v>
      </c>
      <c r="O163" s="6">
        <f>IFERROR((ad_data[[#This Row],[revenue_usd]]-ad_data[[#This Row],[spend_usd]])/ad_data[[#This Row],[spend_usd]],0)</f>
        <v>3.4177777777777778</v>
      </c>
    </row>
    <row r="164" spans="1:15">
      <c r="A164" s="2">
        <v>45549</v>
      </c>
      <c r="B164" t="s">
        <v>19</v>
      </c>
      <c r="C164" t="s">
        <v>286</v>
      </c>
      <c r="D164" s="4">
        <v>14068</v>
      </c>
      <c r="E164" s="4">
        <v>271</v>
      </c>
      <c r="F164" s="4">
        <v>67</v>
      </c>
      <c r="G164" s="5">
        <v>155</v>
      </c>
      <c r="H164" s="5">
        <v>994</v>
      </c>
      <c r="I164" s="6">
        <f>IFERROR(ad_data[[#This Row],[clicks]]/ad_data[[#This Row],[impressions]],0)</f>
        <v>1.926357691214103E-2</v>
      </c>
      <c r="J164" s="6">
        <f>IFERROR(ad_data[[#This Row],[conversions]]/ad_data[[#This Row],[impressions]],0)</f>
        <v>4.7625817458060845E-3</v>
      </c>
      <c r="K164" s="6">
        <f>IFERROR(ad_data[[#This Row],[conversions]]/ad_data[[#This Row],[clicks]],0)</f>
        <v>0.24723247232472326</v>
      </c>
      <c r="L164" s="9">
        <f>IFERROR(ad_data[[#This Row],[spend_usd]]/ad_data[[#This Row],[clicks]],0)</f>
        <v>0.5719557195571956</v>
      </c>
      <c r="M164" s="3">
        <f>IFERROR(ad_data[[#This Row],[revenue_usd]]/ad_data[[#This Row],[conversions]],0)</f>
        <v>14.835820895522389</v>
      </c>
      <c r="N164" s="3">
        <f>IFERROR(ad_data[[#This Row],[revenue_usd]]/ad_data[[#This Row],[spend_usd]],0)</f>
        <v>6.4129032258064518</v>
      </c>
      <c r="O164" s="6">
        <f>IFERROR((ad_data[[#This Row],[revenue_usd]]-ad_data[[#This Row],[spend_usd]])/ad_data[[#This Row],[spend_usd]],0)</f>
        <v>5.4129032258064518</v>
      </c>
    </row>
    <row r="165" spans="1:15">
      <c r="A165" s="2">
        <v>45556</v>
      </c>
      <c r="B165" t="s">
        <v>50</v>
      </c>
      <c r="C165" t="s">
        <v>287</v>
      </c>
      <c r="D165" s="4">
        <v>7879</v>
      </c>
      <c r="E165" s="4">
        <v>224</v>
      </c>
      <c r="F165" s="4">
        <v>70</v>
      </c>
      <c r="G165" s="5">
        <v>160</v>
      </c>
      <c r="H165" s="5">
        <v>991</v>
      </c>
      <c r="I165" s="6">
        <f>IFERROR(ad_data[[#This Row],[clicks]]/ad_data[[#This Row],[impressions]],0)</f>
        <v>2.8430003807589796E-2</v>
      </c>
      <c r="J165" s="6">
        <f>IFERROR(ad_data[[#This Row],[conversions]]/ad_data[[#This Row],[impressions]],0)</f>
        <v>8.8843761898718104E-3</v>
      </c>
      <c r="K165" s="6">
        <f>IFERROR(ad_data[[#This Row],[conversions]]/ad_data[[#This Row],[clicks]],0)</f>
        <v>0.3125</v>
      </c>
      <c r="L165" s="9">
        <f>IFERROR(ad_data[[#This Row],[spend_usd]]/ad_data[[#This Row],[clicks]],0)</f>
        <v>0.7142857142857143</v>
      </c>
      <c r="M165" s="3">
        <f>IFERROR(ad_data[[#This Row],[revenue_usd]]/ad_data[[#This Row],[conversions]],0)</f>
        <v>14.157142857142857</v>
      </c>
      <c r="N165" s="3">
        <f>IFERROR(ad_data[[#This Row],[revenue_usd]]/ad_data[[#This Row],[spend_usd]],0)</f>
        <v>6.1937499999999996</v>
      </c>
      <c r="O165" s="6">
        <f>IFERROR((ad_data[[#This Row],[revenue_usd]]-ad_data[[#This Row],[spend_usd]])/ad_data[[#This Row],[spend_usd]],0)</f>
        <v>5.1937499999999996</v>
      </c>
    </row>
    <row r="166" spans="1:15">
      <c r="A166" s="2">
        <v>45556</v>
      </c>
      <c r="B166" t="s">
        <v>37</v>
      </c>
      <c r="C166" t="s">
        <v>288</v>
      </c>
      <c r="D166" s="4">
        <v>8426</v>
      </c>
      <c r="E166" s="4">
        <v>210</v>
      </c>
      <c r="F166" s="4">
        <v>58</v>
      </c>
      <c r="G166" s="5">
        <v>58</v>
      </c>
      <c r="H166" s="5">
        <v>990</v>
      </c>
      <c r="I166" s="6">
        <f>IFERROR(ad_data[[#This Row],[clicks]]/ad_data[[#This Row],[impressions]],0)</f>
        <v>2.4922857821030146E-2</v>
      </c>
      <c r="J166" s="6">
        <f>IFERROR(ad_data[[#This Row],[conversions]]/ad_data[[#This Row],[impressions]],0)</f>
        <v>6.8834559696178497E-3</v>
      </c>
      <c r="K166" s="6">
        <f>IFERROR(ad_data[[#This Row],[conversions]]/ad_data[[#This Row],[clicks]],0)</f>
        <v>0.27619047619047621</v>
      </c>
      <c r="L166" s="9">
        <f>IFERROR(ad_data[[#This Row],[spend_usd]]/ad_data[[#This Row],[clicks]],0)</f>
        <v>0.27619047619047621</v>
      </c>
      <c r="M166" s="3">
        <f>IFERROR(ad_data[[#This Row],[revenue_usd]]/ad_data[[#This Row],[conversions]],0)</f>
        <v>17.068965517241381</v>
      </c>
      <c r="N166" s="3">
        <f>IFERROR(ad_data[[#This Row],[revenue_usd]]/ad_data[[#This Row],[spend_usd]],0)</f>
        <v>17.068965517241381</v>
      </c>
      <c r="O166" s="6">
        <f>IFERROR((ad_data[[#This Row],[revenue_usd]]-ad_data[[#This Row],[spend_usd]])/ad_data[[#This Row],[spend_usd]],0)</f>
        <v>16.068965517241381</v>
      </c>
    </row>
    <row r="167" spans="1:15">
      <c r="A167" s="2">
        <v>45558</v>
      </c>
      <c r="B167" t="s">
        <v>222</v>
      </c>
      <c r="C167" t="s">
        <v>288</v>
      </c>
      <c r="D167" s="4">
        <v>12552</v>
      </c>
      <c r="E167" s="4">
        <v>233</v>
      </c>
      <c r="F167" s="4">
        <v>44</v>
      </c>
      <c r="G167" s="5">
        <v>112</v>
      </c>
      <c r="H167" s="5">
        <v>973</v>
      </c>
      <c r="I167" s="6">
        <f>IFERROR(ad_data[[#This Row],[clicks]]/ad_data[[#This Row],[impressions]],0)</f>
        <v>1.8562778840025496E-2</v>
      </c>
      <c r="J167" s="6">
        <f>IFERROR(ad_data[[#This Row],[conversions]]/ad_data[[#This Row],[impressions]],0)</f>
        <v>3.5054174633524539E-3</v>
      </c>
      <c r="K167" s="6">
        <f>IFERROR(ad_data[[#This Row],[conversions]]/ad_data[[#This Row],[clicks]],0)</f>
        <v>0.18884120171673821</v>
      </c>
      <c r="L167" s="9">
        <f>IFERROR(ad_data[[#This Row],[spend_usd]]/ad_data[[#This Row],[clicks]],0)</f>
        <v>0.48068669527896996</v>
      </c>
      <c r="M167" s="3">
        <f>IFERROR(ad_data[[#This Row],[revenue_usd]]/ad_data[[#This Row],[conversions]],0)</f>
        <v>22.113636363636363</v>
      </c>
      <c r="N167" s="3">
        <f>IFERROR(ad_data[[#This Row],[revenue_usd]]/ad_data[[#This Row],[spend_usd]],0)</f>
        <v>8.6875</v>
      </c>
      <c r="O167" s="6">
        <f>IFERROR((ad_data[[#This Row],[revenue_usd]]-ad_data[[#This Row],[spend_usd]])/ad_data[[#This Row],[spend_usd]],0)</f>
        <v>7.6875</v>
      </c>
    </row>
    <row r="168" spans="1:15">
      <c r="A168" s="2">
        <v>45554</v>
      </c>
      <c r="B168" t="s">
        <v>15</v>
      </c>
      <c r="C168" t="s">
        <v>288</v>
      </c>
      <c r="D168" s="4">
        <v>5205</v>
      </c>
      <c r="E168" s="4">
        <v>128</v>
      </c>
      <c r="F168" s="4">
        <v>45</v>
      </c>
      <c r="G168" s="5">
        <v>29</v>
      </c>
      <c r="H168" s="5">
        <v>968</v>
      </c>
      <c r="I168" s="6">
        <f>IFERROR(ad_data[[#This Row],[clicks]]/ad_data[[#This Row],[impressions]],0)</f>
        <v>2.4591738712776177E-2</v>
      </c>
      <c r="J168" s="6">
        <f>IFERROR(ad_data[[#This Row],[conversions]]/ad_data[[#This Row],[impressions]],0)</f>
        <v>8.6455331412103754E-3</v>
      </c>
      <c r="K168" s="6">
        <f>IFERROR(ad_data[[#This Row],[conversions]]/ad_data[[#This Row],[clicks]],0)</f>
        <v>0.3515625</v>
      </c>
      <c r="L168" s="9">
        <f>IFERROR(ad_data[[#This Row],[spend_usd]]/ad_data[[#This Row],[clicks]],0)</f>
        <v>0.2265625</v>
      </c>
      <c r="M168" s="3">
        <f>IFERROR(ad_data[[#This Row],[revenue_usd]]/ad_data[[#This Row],[conversions]],0)</f>
        <v>21.511111111111113</v>
      </c>
      <c r="N168" s="3">
        <f>IFERROR(ad_data[[#This Row],[revenue_usd]]/ad_data[[#This Row],[spend_usd]],0)</f>
        <v>33.379310344827587</v>
      </c>
      <c r="O168" s="6">
        <f>IFERROR((ad_data[[#This Row],[revenue_usd]]-ad_data[[#This Row],[spend_usd]])/ad_data[[#This Row],[spend_usd]],0)</f>
        <v>32.379310344827587</v>
      </c>
    </row>
    <row r="169" spans="1:15">
      <c r="A169" s="2">
        <v>45552</v>
      </c>
      <c r="B169" t="s">
        <v>12</v>
      </c>
      <c r="C169" t="s">
        <v>286</v>
      </c>
      <c r="D169" s="4">
        <v>7808</v>
      </c>
      <c r="E169" s="4">
        <v>173</v>
      </c>
      <c r="F169" s="4">
        <v>26</v>
      </c>
      <c r="G169" s="5">
        <v>64</v>
      </c>
      <c r="H169" s="5">
        <v>966</v>
      </c>
      <c r="I169" s="6">
        <f>IFERROR(ad_data[[#This Row],[clicks]]/ad_data[[#This Row],[impressions]],0)</f>
        <v>2.2156762295081966E-2</v>
      </c>
      <c r="J169" s="6">
        <f>IFERROR(ad_data[[#This Row],[conversions]]/ad_data[[#This Row],[impressions]],0)</f>
        <v>3.329918032786885E-3</v>
      </c>
      <c r="K169" s="6">
        <f>IFERROR(ad_data[[#This Row],[conversions]]/ad_data[[#This Row],[clicks]],0)</f>
        <v>0.15028901734104047</v>
      </c>
      <c r="L169" s="9">
        <f>IFERROR(ad_data[[#This Row],[spend_usd]]/ad_data[[#This Row],[clicks]],0)</f>
        <v>0.36994219653179189</v>
      </c>
      <c r="M169" s="3">
        <f>IFERROR(ad_data[[#This Row],[revenue_usd]]/ad_data[[#This Row],[conversions]],0)</f>
        <v>37.153846153846153</v>
      </c>
      <c r="N169" s="3">
        <f>IFERROR(ad_data[[#This Row],[revenue_usd]]/ad_data[[#This Row],[spend_usd]],0)</f>
        <v>15.09375</v>
      </c>
      <c r="O169" s="6">
        <f>IFERROR((ad_data[[#This Row],[revenue_usd]]-ad_data[[#This Row],[spend_usd]])/ad_data[[#This Row],[spend_usd]],0)</f>
        <v>14.09375</v>
      </c>
    </row>
    <row r="170" spans="1:15">
      <c r="A170" s="2">
        <v>45559</v>
      </c>
      <c r="B170" t="s">
        <v>121</v>
      </c>
      <c r="C170" t="s">
        <v>288</v>
      </c>
      <c r="D170" s="4">
        <v>19579</v>
      </c>
      <c r="E170" s="4">
        <v>450</v>
      </c>
      <c r="F170" s="4">
        <v>33</v>
      </c>
      <c r="G170" s="5">
        <v>187</v>
      </c>
      <c r="H170" s="5">
        <v>963</v>
      </c>
      <c r="I170" s="6">
        <f>IFERROR(ad_data[[#This Row],[clicks]]/ad_data[[#This Row],[impressions]],0)</f>
        <v>2.2983809183308647E-2</v>
      </c>
      <c r="J170" s="6">
        <f>IFERROR(ad_data[[#This Row],[conversions]]/ad_data[[#This Row],[impressions]],0)</f>
        <v>1.6854793401093007E-3</v>
      </c>
      <c r="K170" s="6">
        <f>IFERROR(ad_data[[#This Row],[conversions]]/ad_data[[#This Row],[clicks]],0)</f>
        <v>7.3333333333333334E-2</v>
      </c>
      <c r="L170" s="9">
        <f>IFERROR(ad_data[[#This Row],[spend_usd]]/ad_data[[#This Row],[clicks]],0)</f>
        <v>0.41555555555555557</v>
      </c>
      <c r="M170" s="3">
        <f>IFERROR(ad_data[[#This Row],[revenue_usd]]/ad_data[[#This Row],[conversions]],0)</f>
        <v>29.181818181818183</v>
      </c>
      <c r="N170" s="3">
        <f>IFERROR(ad_data[[#This Row],[revenue_usd]]/ad_data[[#This Row],[spend_usd]],0)</f>
        <v>5.1497326203208553</v>
      </c>
      <c r="O170" s="6">
        <f>IFERROR((ad_data[[#This Row],[revenue_usd]]-ad_data[[#This Row],[spend_usd]])/ad_data[[#This Row],[spend_usd]],0)</f>
        <v>4.1497326203208553</v>
      </c>
    </row>
    <row r="171" spans="1:15">
      <c r="A171" s="2">
        <v>45557</v>
      </c>
      <c r="B171" t="s">
        <v>213</v>
      </c>
      <c r="C171" t="s">
        <v>286</v>
      </c>
      <c r="D171" s="4">
        <v>7523</v>
      </c>
      <c r="E171" s="4">
        <v>372</v>
      </c>
      <c r="F171" s="4">
        <v>102</v>
      </c>
      <c r="G171" s="5">
        <v>85</v>
      </c>
      <c r="H171" s="5">
        <v>961</v>
      </c>
      <c r="I171" s="6">
        <f>IFERROR(ad_data[[#This Row],[clicks]]/ad_data[[#This Row],[impressions]],0)</f>
        <v>4.9448358367672474E-2</v>
      </c>
      <c r="J171" s="6">
        <f>IFERROR(ad_data[[#This Row],[conversions]]/ad_data[[#This Row],[impressions]],0)</f>
        <v>1.3558420842748903E-2</v>
      </c>
      <c r="K171" s="6">
        <f>IFERROR(ad_data[[#This Row],[conversions]]/ad_data[[#This Row],[clicks]],0)</f>
        <v>0.27419354838709675</v>
      </c>
      <c r="L171" s="9">
        <f>IFERROR(ad_data[[#This Row],[spend_usd]]/ad_data[[#This Row],[clicks]],0)</f>
        <v>0.22849462365591397</v>
      </c>
      <c r="M171" s="3">
        <f>IFERROR(ad_data[[#This Row],[revenue_usd]]/ad_data[[#This Row],[conversions]],0)</f>
        <v>9.4215686274509807</v>
      </c>
      <c r="N171" s="3">
        <f>IFERROR(ad_data[[#This Row],[revenue_usd]]/ad_data[[#This Row],[spend_usd]],0)</f>
        <v>11.305882352941177</v>
      </c>
      <c r="O171" s="6">
        <f>IFERROR((ad_data[[#This Row],[revenue_usd]]-ad_data[[#This Row],[spend_usd]])/ad_data[[#This Row],[spend_usd]],0)</f>
        <v>10.305882352941177</v>
      </c>
    </row>
    <row r="172" spans="1:15">
      <c r="A172" s="2">
        <v>45551</v>
      </c>
      <c r="B172" t="s">
        <v>52</v>
      </c>
      <c r="C172" t="s">
        <v>288</v>
      </c>
      <c r="D172" s="4">
        <v>10756</v>
      </c>
      <c r="E172" s="4">
        <v>202</v>
      </c>
      <c r="F172" s="4">
        <v>34</v>
      </c>
      <c r="G172" s="5">
        <v>165</v>
      </c>
      <c r="H172" s="5">
        <v>948</v>
      </c>
      <c r="I172" s="6">
        <f>IFERROR(ad_data[[#This Row],[clicks]]/ad_data[[#This Row],[impressions]],0)</f>
        <v>1.8780215693566381E-2</v>
      </c>
      <c r="J172" s="6">
        <f>IFERROR(ad_data[[#This Row],[conversions]]/ad_data[[#This Row],[impressions]],0)</f>
        <v>3.1610264038676086E-3</v>
      </c>
      <c r="K172" s="6">
        <f>IFERROR(ad_data[[#This Row],[conversions]]/ad_data[[#This Row],[clicks]],0)</f>
        <v>0.16831683168316833</v>
      </c>
      <c r="L172" s="9">
        <f>IFERROR(ad_data[[#This Row],[spend_usd]]/ad_data[[#This Row],[clicks]],0)</f>
        <v>0.81683168316831678</v>
      </c>
      <c r="M172" s="3">
        <f>IFERROR(ad_data[[#This Row],[revenue_usd]]/ad_data[[#This Row],[conversions]],0)</f>
        <v>27.882352941176471</v>
      </c>
      <c r="N172" s="3">
        <f>IFERROR(ad_data[[#This Row],[revenue_usd]]/ad_data[[#This Row],[spend_usd]],0)</f>
        <v>5.7454545454545451</v>
      </c>
      <c r="O172" s="6">
        <f>IFERROR((ad_data[[#This Row],[revenue_usd]]-ad_data[[#This Row],[spend_usd]])/ad_data[[#This Row],[spend_usd]],0)</f>
        <v>4.7454545454545451</v>
      </c>
    </row>
    <row r="173" spans="1:15">
      <c r="A173" s="2">
        <v>45544</v>
      </c>
      <c r="B173" t="s">
        <v>145</v>
      </c>
      <c r="C173" t="s">
        <v>287</v>
      </c>
      <c r="D173" s="4">
        <v>15216</v>
      </c>
      <c r="E173" s="4">
        <v>453</v>
      </c>
      <c r="F173" s="4">
        <v>71</v>
      </c>
      <c r="G173" s="5">
        <v>153</v>
      </c>
      <c r="H173" s="5">
        <v>948</v>
      </c>
      <c r="I173" s="6">
        <f>IFERROR(ad_data[[#This Row],[clicks]]/ad_data[[#This Row],[impressions]],0)</f>
        <v>2.9771293375394321E-2</v>
      </c>
      <c r="J173" s="6">
        <f>IFERROR(ad_data[[#This Row],[conversions]]/ad_data[[#This Row],[impressions]],0)</f>
        <v>4.6661409043112509E-3</v>
      </c>
      <c r="K173" s="6">
        <f>IFERROR(ad_data[[#This Row],[conversions]]/ad_data[[#This Row],[clicks]],0)</f>
        <v>0.15673289183222958</v>
      </c>
      <c r="L173" s="9">
        <f>IFERROR(ad_data[[#This Row],[spend_usd]]/ad_data[[#This Row],[clicks]],0)</f>
        <v>0.33774834437086093</v>
      </c>
      <c r="M173" s="3">
        <f>IFERROR(ad_data[[#This Row],[revenue_usd]]/ad_data[[#This Row],[conversions]],0)</f>
        <v>13.352112676056338</v>
      </c>
      <c r="N173" s="3">
        <f>IFERROR(ad_data[[#This Row],[revenue_usd]]/ad_data[[#This Row],[spend_usd]],0)</f>
        <v>6.1960784313725492</v>
      </c>
      <c r="O173" s="6">
        <f>IFERROR((ad_data[[#This Row],[revenue_usd]]-ad_data[[#This Row],[spend_usd]])/ad_data[[#This Row],[spend_usd]],0)</f>
        <v>5.1960784313725492</v>
      </c>
    </row>
    <row r="174" spans="1:15">
      <c r="A174" s="2">
        <v>45548</v>
      </c>
      <c r="B174" t="s">
        <v>50</v>
      </c>
      <c r="C174" t="s">
        <v>286</v>
      </c>
      <c r="D174" s="4">
        <v>6665</v>
      </c>
      <c r="E174" s="4">
        <v>149</v>
      </c>
      <c r="F174" s="4">
        <v>29</v>
      </c>
      <c r="G174" s="5">
        <v>108</v>
      </c>
      <c r="H174" s="5">
        <v>947</v>
      </c>
      <c r="I174" s="6">
        <f>IFERROR(ad_data[[#This Row],[clicks]]/ad_data[[#This Row],[impressions]],0)</f>
        <v>2.2355588897224304E-2</v>
      </c>
      <c r="J174" s="6">
        <f>IFERROR(ad_data[[#This Row],[conversions]]/ad_data[[#This Row],[impressions]],0)</f>
        <v>4.3510877719429861E-3</v>
      </c>
      <c r="K174" s="6">
        <f>IFERROR(ad_data[[#This Row],[conversions]]/ad_data[[#This Row],[clicks]],0)</f>
        <v>0.19463087248322147</v>
      </c>
      <c r="L174" s="9">
        <f>IFERROR(ad_data[[#This Row],[spend_usd]]/ad_data[[#This Row],[clicks]],0)</f>
        <v>0.72483221476510062</v>
      </c>
      <c r="M174" s="3">
        <f>IFERROR(ad_data[[#This Row],[revenue_usd]]/ad_data[[#This Row],[conversions]],0)</f>
        <v>32.655172413793103</v>
      </c>
      <c r="N174" s="3">
        <f>IFERROR(ad_data[[#This Row],[revenue_usd]]/ad_data[[#This Row],[spend_usd]],0)</f>
        <v>8.768518518518519</v>
      </c>
      <c r="O174" s="6">
        <f>IFERROR((ad_data[[#This Row],[revenue_usd]]-ad_data[[#This Row],[spend_usd]])/ad_data[[#This Row],[spend_usd]],0)</f>
        <v>7.7685185185185182</v>
      </c>
    </row>
    <row r="175" spans="1:15">
      <c r="A175" s="2">
        <v>45560</v>
      </c>
      <c r="B175" t="s">
        <v>30</v>
      </c>
      <c r="C175" t="s">
        <v>287</v>
      </c>
      <c r="D175" s="4">
        <v>12373</v>
      </c>
      <c r="E175" s="4">
        <v>134</v>
      </c>
      <c r="F175" s="4">
        <v>38</v>
      </c>
      <c r="G175" s="5">
        <v>29</v>
      </c>
      <c r="H175" s="5">
        <v>938</v>
      </c>
      <c r="I175" s="6">
        <f>IFERROR(ad_data[[#This Row],[clicks]]/ad_data[[#This Row],[impressions]],0)</f>
        <v>1.0830033136668553E-2</v>
      </c>
      <c r="J175" s="6">
        <f>IFERROR(ad_data[[#This Row],[conversions]]/ad_data[[#This Row],[impressions]],0)</f>
        <v>3.0712034268164552E-3</v>
      </c>
      <c r="K175" s="6">
        <f>IFERROR(ad_data[[#This Row],[conversions]]/ad_data[[#This Row],[clicks]],0)</f>
        <v>0.28358208955223879</v>
      </c>
      <c r="L175" s="9">
        <f>IFERROR(ad_data[[#This Row],[spend_usd]]/ad_data[[#This Row],[clicks]],0)</f>
        <v>0.21641791044776118</v>
      </c>
      <c r="M175" s="3">
        <f>IFERROR(ad_data[[#This Row],[revenue_usd]]/ad_data[[#This Row],[conversions]],0)</f>
        <v>24.684210526315791</v>
      </c>
      <c r="N175" s="3">
        <f>IFERROR(ad_data[[#This Row],[revenue_usd]]/ad_data[[#This Row],[spend_usd]],0)</f>
        <v>32.344827586206897</v>
      </c>
      <c r="O175" s="6">
        <f>IFERROR((ad_data[[#This Row],[revenue_usd]]-ad_data[[#This Row],[spend_usd]])/ad_data[[#This Row],[spend_usd]],0)</f>
        <v>31.344827586206897</v>
      </c>
    </row>
    <row r="176" spans="1:15">
      <c r="A176" s="2">
        <v>45553</v>
      </c>
      <c r="B176" t="s">
        <v>198</v>
      </c>
      <c r="C176" t="s">
        <v>286</v>
      </c>
      <c r="D176" s="4">
        <v>8807</v>
      </c>
      <c r="E176" s="4">
        <v>285</v>
      </c>
      <c r="F176" s="4">
        <v>53</v>
      </c>
      <c r="G176" s="5">
        <v>87</v>
      </c>
      <c r="H176" s="5">
        <v>928</v>
      </c>
      <c r="I176" s="6">
        <f>IFERROR(ad_data[[#This Row],[clicks]]/ad_data[[#This Row],[impressions]],0)</f>
        <v>3.23606222323152E-2</v>
      </c>
      <c r="J176" s="6">
        <f>IFERROR(ad_data[[#This Row],[conversions]]/ad_data[[#This Row],[impressions]],0)</f>
        <v>6.0179402747814236E-3</v>
      </c>
      <c r="K176" s="6">
        <f>IFERROR(ad_data[[#This Row],[conversions]]/ad_data[[#This Row],[clicks]],0)</f>
        <v>0.18596491228070175</v>
      </c>
      <c r="L176" s="9">
        <f>IFERROR(ad_data[[#This Row],[spend_usd]]/ad_data[[#This Row],[clicks]],0)</f>
        <v>0.30526315789473685</v>
      </c>
      <c r="M176" s="3">
        <f>IFERROR(ad_data[[#This Row],[revenue_usd]]/ad_data[[#This Row],[conversions]],0)</f>
        <v>17.509433962264151</v>
      </c>
      <c r="N176" s="3">
        <f>IFERROR(ad_data[[#This Row],[revenue_usd]]/ad_data[[#This Row],[spend_usd]],0)</f>
        <v>10.666666666666666</v>
      </c>
      <c r="O176" s="6">
        <f>IFERROR((ad_data[[#This Row],[revenue_usd]]-ad_data[[#This Row],[spend_usd]])/ad_data[[#This Row],[spend_usd]],0)</f>
        <v>9.6666666666666661</v>
      </c>
    </row>
    <row r="177" spans="1:15">
      <c r="A177" s="2">
        <v>45540</v>
      </c>
      <c r="B177" t="s">
        <v>88</v>
      </c>
      <c r="C177" t="s">
        <v>288</v>
      </c>
      <c r="D177" s="4">
        <v>12123</v>
      </c>
      <c r="E177" s="4">
        <v>174</v>
      </c>
      <c r="F177" s="4">
        <v>37</v>
      </c>
      <c r="G177" s="5">
        <v>121</v>
      </c>
      <c r="H177" s="5">
        <v>924</v>
      </c>
      <c r="I177" s="6">
        <f>IFERROR(ad_data[[#This Row],[clicks]]/ad_data[[#This Row],[impressions]],0)</f>
        <v>1.435288294976491E-2</v>
      </c>
      <c r="J177" s="6">
        <f>IFERROR(ad_data[[#This Row],[conversions]]/ad_data[[#This Row],[impressions]],0)</f>
        <v>3.0520498226511588E-3</v>
      </c>
      <c r="K177" s="6">
        <f>IFERROR(ad_data[[#This Row],[conversions]]/ad_data[[#This Row],[clicks]],0)</f>
        <v>0.21264367816091953</v>
      </c>
      <c r="L177" s="9">
        <f>IFERROR(ad_data[[#This Row],[spend_usd]]/ad_data[[#This Row],[clicks]],0)</f>
        <v>0.6954022988505747</v>
      </c>
      <c r="M177" s="3">
        <f>IFERROR(ad_data[[#This Row],[revenue_usd]]/ad_data[[#This Row],[conversions]],0)</f>
        <v>24.972972972972972</v>
      </c>
      <c r="N177" s="3">
        <f>IFERROR(ad_data[[#This Row],[revenue_usd]]/ad_data[[#This Row],[spend_usd]],0)</f>
        <v>7.6363636363636367</v>
      </c>
      <c r="O177" s="6">
        <f>IFERROR((ad_data[[#This Row],[revenue_usd]]-ad_data[[#This Row],[spend_usd]])/ad_data[[#This Row],[spend_usd]],0)</f>
        <v>6.6363636363636367</v>
      </c>
    </row>
    <row r="178" spans="1:15">
      <c r="A178" s="2">
        <v>45557</v>
      </c>
      <c r="B178" t="s">
        <v>176</v>
      </c>
      <c r="C178" t="s">
        <v>286</v>
      </c>
      <c r="D178" s="4">
        <v>10922</v>
      </c>
      <c r="E178" s="4">
        <v>161</v>
      </c>
      <c r="F178" s="4">
        <v>45</v>
      </c>
      <c r="G178" s="5">
        <v>94</v>
      </c>
      <c r="H178" s="5">
        <v>914</v>
      </c>
      <c r="I178" s="6">
        <f>IFERROR(ad_data[[#This Row],[clicks]]/ad_data[[#This Row],[impressions]],0)</f>
        <v>1.4740889946896173E-2</v>
      </c>
      <c r="J178" s="6">
        <f>IFERROR(ad_data[[#This Row],[conversions]]/ad_data[[#This Row],[impressions]],0)</f>
        <v>4.120124519318806E-3</v>
      </c>
      <c r="K178" s="6">
        <f>IFERROR(ad_data[[#This Row],[conversions]]/ad_data[[#This Row],[clicks]],0)</f>
        <v>0.27950310559006208</v>
      </c>
      <c r="L178" s="9">
        <f>IFERROR(ad_data[[#This Row],[spend_usd]]/ad_data[[#This Row],[clicks]],0)</f>
        <v>0.58385093167701863</v>
      </c>
      <c r="M178" s="3">
        <f>IFERROR(ad_data[[#This Row],[revenue_usd]]/ad_data[[#This Row],[conversions]],0)</f>
        <v>20.31111111111111</v>
      </c>
      <c r="N178" s="3">
        <f>IFERROR(ad_data[[#This Row],[revenue_usd]]/ad_data[[#This Row],[spend_usd]],0)</f>
        <v>9.7234042553191493</v>
      </c>
      <c r="O178" s="6">
        <f>IFERROR((ad_data[[#This Row],[revenue_usd]]-ad_data[[#This Row],[spend_usd]])/ad_data[[#This Row],[spend_usd]],0)</f>
        <v>8.7234042553191493</v>
      </c>
    </row>
    <row r="179" spans="1:15">
      <c r="A179" s="2">
        <v>45555</v>
      </c>
      <c r="B179" t="s">
        <v>33</v>
      </c>
      <c r="C179" t="s">
        <v>287</v>
      </c>
      <c r="D179" s="4">
        <v>6970</v>
      </c>
      <c r="E179" s="4">
        <v>182</v>
      </c>
      <c r="F179" s="4">
        <v>64</v>
      </c>
      <c r="G179" s="5">
        <v>92</v>
      </c>
      <c r="H179" s="5">
        <v>907</v>
      </c>
      <c r="I179" s="6">
        <f>IFERROR(ad_data[[#This Row],[clicks]]/ad_data[[#This Row],[impressions]],0)</f>
        <v>2.6111908177905308E-2</v>
      </c>
      <c r="J179" s="6">
        <f>IFERROR(ad_data[[#This Row],[conversions]]/ad_data[[#This Row],[impressions]],0)</f>
        <v>9.1822094691535149E-3</v>
      </c>
      <c r="K179" s="6">
        <f>IFERROR(ad_data[[#This Row],[conversions]]/ad_data[[#This Row],[clicks]],0)</f>
        <v>0.35164835164835168</v>
      </c>
      <c r="L179" s="9">
        <f>IFERROR(ad_data[[#This Row],[spend_usd]]/ad_data[[#This Row],[clicks]],0)</f>
        <v>0.50549450549450547</v>
      </c>
      <c r="M179" s="3">
        <f>IFERROR(ad_data[[#This Row],[revenue_usd]]/ad_data[[#This Row],[conversions]],0)</f>
        <v>14.171875</v>
      </c>
      <c r="N179" s="3">
        <f>IFERROR(ad_data[[#This Row],[revenue_usd]]/ad_data[[#This Row],[spend_usd]],0)</f>
        <v>9.8586956521739122</v>
      </c>
      <c r="O179" s="6">
        <f>IFERROR((ad_data[[#This Row],[revenue_usd]]-ad_data[[#This Row],[spend_usd]])/ad_data[[#This Row],[spend_usd]],0)</f>
        <v>8.8586956521739122</v>
      </c>
    </row>
    <row r="180" spans="1:15">
      <c r="A180" s="2">
        <v>45548</v>
      </c>
      <c r="B180" t="s">
        <v>183</v>
      </c>
      <c r="C180" t="s">
        <v>286</v>
      </c>
      <c r="D180" s="4">
        <v>13550</v>
      </c>
      <c r="E180" s="4">
        <v>111</v>
      </c>
      <c r="F180" s="4">
        <v>35</v>
      </c>
      <c r="G180" s="5">
        <v>89</v>
      </c>
      <c r="H180" s="5">
        <v>906</v>
      </c>
      <c r="I180" s="6">
        <f>IFERROR(ad_data[[#This Row],[clicks]]/ad_data[[#This Row],[impressions]],0)</f>
        <v>8.191881918819189E-3</v>
      </c>
      <c r="J180" s="6">
        <f>IFERROR(ad_data[[#This Row],[conversions]]/ad_data[[#This Row],[impressions]],0)</f>
        <v>2.5830258302583027E-3</v>
      </c>
      <c r="K180" s="6">
        <f>IFERROR(ad_data[[#This Row],[conversions]]/ad_data[[#This Row],[clicks]],0)</f>
        <v>0.31531531531531531</v>
      </c>
      <c r="L180" s="9">
        <f>IFERROR(ad_data[[#This Row],[spend_usd]]/ad_data[[#This Row],[clicks]],0)</f>
        <v>0.80180180180180183</v>
      </c>
      <c r="M180" s="3">
        <f>IFERROR(ad_data[[#This Row],[revenue_usd]]/ad_data[[#This Row],[conversions]],0)</f>
        <v>25.885714285714286</v>
      </c>
      <c r="N180" s="3">
        <f>IFERROR(ad_data[[#This Row],[revenue_usd]]/ad_data[[#This Row],[spend_usd]],0)</f>
        <v>10.179775280898877</v>
      </c>
      <c r="O180" s="6">
        <f>IFERROR((ad_data[[#This Row],[revenue_usd]]-ad_data[[#This Row],[spend_usd]])/ad_data[[#This Row],[spend_usd]],0)</f>
        <v>9.1797752808988768</v>
      </c>
    </row>
    <row r="181" spans="1:15">
      <c r="A181" s="2">
        <v>45557</v>
      </c>
      <c r="B181" t="s">
        <v>120</v>
      </c>
      <c r="C181" t="s">
        <v>286</v>
      </c>
      <c r="D181" s="4">
        <v>11818</v>
      </c>
      <c r="E181" s="4">
        <v>85</v>
      </c>
      <c r="F181" s="4">
        <v>27</v>
      </c>
      <c r="G181" s="5">
        <v>10</v>
      </c>
      <c r="H181" s="5">
        <v>906</v>
      </c>
      <c r="I181" s="6">
        <f>IFERROR(ad_data[[#This Row],[clicks]]/ad_data[[#This Row],[impressions]],0)</f>
        <v>7.1924183448976138E-3</v>
      </c>
      <c r="J181" s="6">
        <f>IFERROR(ad_data[[#This Row],[conversions]]/ad_data[[#This Row],[impressions]],0)</f>
        <v>2.2846505330851243E-3</v>
      </c>
      <c r="K181" s="6">
        <f>IFERROR(ad_data[[#This Row],[conversions]]/ad_data[[#This Row],[clicks]],0)</f>
        <v>0.31764705882352939</v>
      </c>
      <c r="L181" s="9">
        <f>IFERROR(ad_data[[#This Row],[spend_usd]]/ad_data[[#This Row],[clicks]],0)</f>
        <v>0.11764705882352941</v>
      </c>
      <c r="M181" s="3">
        <f>IFERROR(ad_data[[#This Row],[revenue_usd]]/ad_data[[#This Row],[conversions]],0)</f>
        <v>33.555555555555557</v>
      </c>
      <c r="N181" s="3">
        <f>IFERROR(ad_data[[#This Row],[revenue_usd]]/ad_data[[#This Row],[spend_usd]],0)</f>
        <v>90.6</v>
      </c>
      <c r="O181" s="6">
        <f>IFERROR((ad_data[[#This Row],[revenue_usd]]-ad_data[[#This Row],[spend_usd]])/ad_data[[#This Row],[spend_usd]],0)</f>
        <v>89.6</v>
      </c>
    </row>
    <row r="182" spans="1:15">
      <c r="A182" s="2">
        <v>45551</v>
      </c>
      <c r="B182" t="s">
        <v>284</v>
      </c>
      <c r="C182" t="s">
        <v>286</v>
      </c>
      <c r="D182" s="4">
        <v>10574</v>
      </c>
      <c r="E182" s="4">
        <v>265</v>
      </c>
      <c r="F182" s="4">
        <v>78</v>
      </c>
      <c r="G182" s="5">
        <v>163</v>
      </c>
      <c r="H182" s="5">
        <v>905</v>
      </c>
      <c r="I182" s="6">
        <f>IFERROR(ad_data[[#This Row],[clicks]]/ad_data[[#This Row],[impressions]],0)</f>
        <v>2.5061471533951201E-2</v>
      </c>
      <c r="J182" s="6">
        <f>IFERROR(ad_data[[#This Row],[conversions]]/ad_data[[#This Row],[impressions]],0)</f>
        <v>7.3765840741441269E-3</v>
      </c>
      <c r="K182" s="6">
        <f>IFERROR(ad_data[[#This Row],[conversions]]/ad_data[[#This Row],[clicks]],0)</f>
        <v>0.29433962264150942</v>
      </c>
      <c r="L182" s="9">
        <f>IFERROR(ad_data[[#This Row],[spend_usd]]/ad_data[[#This Row],[clicks]],0)</f>
        <v>0.61509433962264148</v>
      </c>
      <c r="M182" s="3">
        <f>IFERROR(ad_data[[#This Row],[revenue_usd]]/ad_data[[#This Row],[conversions]],0)</f>
        <v>11.602564102564102</v>
      </c>
      <c r="N182" s="3">
        <f>IFERROR(ad_data[[#This Row],[revenue_usd]]/ad_data[[#This Row],[spend_usd]],0)</f>
        <v>5.552147239263804</v>
      </c>
      <c r="O182" s="6">
        <f>IFERROR((ad_data[[#This Row],[revenue_usd]]-ad_data[[#This Row],[spend_usd]])/ad_data[[#This Row],[spend_usd]],0)</f>
        <v>4.552147239263804</v>
      </c>
    </row>
    <row r="183" spans="1:15">
      <c r="A183" s="2">
        <v>45559</v>
      </c>
      <c r="B183" t="s">
        <v>79</v>
      </c>
      <c r="C183" t="s">
        <v>286</v>
      </c>
      <c r="D183" s="4">
        <v>7754</v>
      </c>
      <c r="E183" s="4">
        <v>275</v>
      </c>
      <c r="F183" s="4">
        <v>44</v>
      </c>
      <c r="G183" s="5">
        <v>202</v>
      </c>
      <c r="H183" s="5">
        <v>904</v>
      </c>
      <c r="I183" s="6">
        <f>IFERROR(ad_data[[#This Row],[clicks]]/ad_data[[#This Row],[impressions]],0)</f>
        <v>3.54655661594016E-2</v>
      </c>
      <c r="J183" s="6">
        <f>IFERROR(ad_data[[#This Row],[conversions]]/ad_data[[#This Row],[impressions]],0)</f>
        <v>5.6744905855042561E-3</v>
      </c>
      <c r="K183" s="6">
        <f>IFERROR(ad_data[[#This Row],[conversions]]/ad_data[[#This Row],[clicks]],0)</f>
        <v>0.16</v>
      </c>
      <c r="L183" s="9">
        <f>IFERROR(ad_data[[#This Row],[spend_usd]]/ad_data[[#This Row],[clicks]],0)</f>
        <v>0.7345454545454545</v>
      </c>
      <c r="M183" s="3">
        <f>IFERROR(ad_data[[#This Row],[revenue_usd]]/ad_data[[#This Row],[conversions]],0)</f>
        <v>20.545454545454547</v>
      </c>
      <c r="N183" s="3">
        <f>IFERROR(ad_data[[#This Row],[revenue_usd]]/ad_data[[#This Row],[spend_usd]],0)</f>
        <v>4.4752475247524757</v>
      </c>
      <c r="O183" s="6">
        <f>IFERROR((ad_data[[#This Row],[revenue_usd]]-ad_data[[#This Row],[spend_usd]])/ad_data[[#This Row],[spend_usd]],0)</f>
        <v>3.4752475247524752</v>
      </c>
    </row>
    <row r="184" spans="1:15">
      <c r="A184" s="2">
        <v>45543</v>
      </c>
      <c r="B184" t="s">
        <v>216</v>
      </c>
      <c r="C184" t="s">
        <v>286</v>
      </c>
      <c r="D184" s="4">
        <v>13991</v>
      </c>
      <c r="E184" s="4">
        <v>112</v>
      </c>
      <c r="F184" s="4">
        <v>26</v>
      </c>
      <c r="G184" s="5">
        <v>76</v>
      </c>
      <c r="H184" s="5">
        <v>901</v>
      </c>
      <c r="I184" s="6">
        <f>IFERROR(ad_data[[#This Row],[clicks]]/ad_data[[#This Row],[impressions]],0)</f>
        <v>8.005146165392038E-3</v>
      </c>
      <c r="J184" s="6">
        <f>IFERROR(ad_data[[#This Row],[conversions]]/ad_data[[#This Row],[impressions]],0)</f>
        <v>1.8583375026802946E-3</v>
      </c>
      <c r="K184" s="6">
        <f>IFERROR(ad_data[[#This Row],[conversions]]/ad_data[[#This Row],[clicks]],0)</f>
        <v>0.23214285714285715</v>
      </c>
      <c r="L184" s="9">
        <f>IFERROR(ad_data[[#This Row],[spend_usd]]/ad_data[[#This Row],[clicks]],0)</f>
        <v>0.6785714285714286</v>
      </c>
      <c r="M184" s="3">
        <f>IFERROR(ad_data[[#This Row],[revenue_usd]]/ad_data[[#This Row],[conversions]],0)</f>
        <v>34.653846153846153</v>
      </c>
      <c r="N184" s="3">
        <f>IFERROR(ad_data[[#This Row],[revenue_usd]]/ad_data[[#This Row],[spend_usd]],0)</f>
        <v>11.855263157894736</v>
      </c>
      <c r="O184" s="6">
        <f>IFERROR((ad_data[[#This Row],[revenue_usd]]-ad_data[[#This Row],[spend_usd]])/ad_data[[#This Row],[spend_usd]],0)</f>
        <v>10.855263157894736</v>
      </c>
    </row>
    <row r="185" spans="1:15">
      <c r="A185" s="2">
        <v>45559</v>
      </c>
      <c r="B185" t="s">
        <v>121</v>
      </c>
      <c r="C185" t="s">
        <v>286</v>
      </c>
      <c r="D185" s="4">
        <v>13309</v>
      </c>
      <c r="E185" s="4">
        <v>281</v>
      </c>
      <c r="F185" s="4">
        <v>46</v>
      </c>
      <c r="G185" s="5">
        <v>120</v>
      </c>
      <c r="H185" s="5">
        <v>899</v>
      </c>
      <c r="I185" s="6">
        <f>IFERROR(ad_data[[#This Row],[clicks]]/ad_data[[#This Row],[impressions]],0)</f>
        <v>2.111353219625817E-2</v>
      </c>
      <c r="J185" s="6">
        <f>IFERROR(ad_data[[#This Row],[conversions]]/ad_data[[#This Row],[impressions]],0)</f>
        <v>3.4563077616650388E-3</v>
      </c>
      <c r="K185" s="6">
        <f>IFERROR(ad_data[[#This Row],[conversions]]/ad_data[[#This Row],[clicks]],0)</f>
        <v>0.16370106761565836</v>
      </c>
      <c r="L185" s="9">
        <f>IFERROR(ad_data[[#This Row],[spend_usd]]/ad_data[[#This Row],[clicks]],0)</f>
        <v>0.42704626334519574</v>
      </c>
      <c r="M185" s="3">
        <f>IFERROR(ad_data[[#This Row],[revenue_usd]]/ad_data[[#This Row],[conversions]],0)</f>
        <v>19.543478260869566</v>
      </c>
      <c r="N185" s="3">
        <f>IFERROR(ad_data[[#This Row],[revenue_usd]]/ad_data[[#This Row],[spend_usd]],0)</f>
        <v>7.4916666666666663</v>
      </c>
      <c r="O185" s="6">
        <f>IFERROR((ad_data[[#This Row],[revenue_usd]]-ad_data[[#This Row],[spend_usd]])/ad_data[[#This Row],[spend_usd]],0)</f>
        <v>6.4916666666666663</v>
      </c>
    </row>
    <row r="186" spans="1:15">
      <c r="A186" s="2">
        <v>45544</v>
      </c>
      <c r="B186" t="s">
        <v>44</v>
      </c>
      <c r="C186" t="s">
        <v>288</v>
      </c>
      <c r="D186" s="4">
        <v>8660</v>
      </c>
      <c r="E186" s="4">
        <v>247</v>
      </c>
      <c r="F186" s="4">
        <v>42</v>
      </c>
      <c r="G186" s="5">
        <v>62</v>
      </c>
      <c r="H186" s="5">
        <v>898</v>
      </c>
      <c r="I186" s="6">
        <f>IFERROR(ad_data[[#This Row],[clicks]]/ad_data[[#This Row],[impressions]],0)</f>
        <v>2.8521939953810624E-2</v>
      </c>
      <c r="J186" s="6">
        <f>IFERROR(ad_data[[#This Row],[conversions]]/ad_data[[#This Row],[impressions]],0)</f>
        <v>4.8498845265588916E-3</v>
      </c>
      <c r="K186" s="6">
        <f>IFERROR(ad_data[[#This Row],[conversions]]/ad_data[[#This Row],[clicks]],0)</f>
        <v>0.17004048582995951</v>
      </c>
      <c r="L186" s="9">
        <f>IFERROR(ad_data[[#This Row],[spend_usd]]/ad_data[[#This Row],[clicks]],0)</f>
        <v>0.25101214574898784</v>
      </c>
      <c r="M186" s="3">
        <f>IFERROR(ad_data[[#This Row],[revenue_usd]]/ad_data[[#This Row],[conversions]],0)</f>
        <v>21.38095238095238</v>
      </c>
      <c r="N186" s="3">
        <f>IFERROR(ad_data[[#This Row],[revenue_usd]]/ad_data[[#This Row],[spend_usd]],0)</f>
        <v>14.483870967741936</v>
      </c>
      <c r="O186" s="6">
        <f>IFERROR((ad_data[[#This Row],[revenue_usd]]-ad_data[[#This Row],[spend_usd]])/ad_data[[#This Row],[spend_usd]],0)</f>
        <v>13.483870967741936</v>
      </c>
    </row>
    <row r="187" spans="1:15">
      <c r="A187" s="2">
        <v>45536</v>
      </c>
      <c r="B187" t="s">
        <v>148</v>
      </c>
      <c r="C187" t="s">
        <v>287</v>
      </c>
      <c r="D187" s="4">
        <v>7528</v>
      </c>
      <c r="E187" s="4">
        <v>96</v>
      </c>
      <c r="F187" s="4">
        <v>34</v>
      </c>
      <c r="G187" s="5">
        <v>48</v>
      </c>
      <c r="H187" s="5">
        <v>893</v>
      </c>
      <c r="I187" s="6">
        <f>IFERROR(ad_data[[#This Row],[clicks]]/ad_data[[#This Row],[impressions]],0)</f>
        <v>1.2752391073326248E-2</v>
      </c>
      <c r="J187" s="6">
        <f>IFERROR(ad_data[[#This Row],[conversions]]/ad_data[[#This Row],[impressions]],0)</f>
        <v>4.5164718384697131E-3</v>
      </c>
      <c r="K187" s="6">
        <f>IFERROR(ad_data[[#This Row],[conversions]]/ad_data[[#This Row],[clicks]],0)</f>
        <v>0.35416666666666669</v>
      </c>
      <c r="L187" s="9">
        <f>IFERROR(ad_data[[#This Row],[spend_usd]]/ad_data[[#This Row],[clicks]],0)</f>
        <v>0.5</v>
      </c>
      <c r="M187" s="3">
        <f>IFERROR(ad_data[[#This Row],[revenue_usd]]/ad_data[[#This Row],[conversions]],0)</f>
        <v>26.264705882352942</v>
      </c>
      <c r="N187" s="3">
        <f>IFERROR(ad_data[[#This Row],[revenue_usd]]/ad_data[[#This Row],[spend_usd]],0)</f>
        <v>18.604166666666668</v>
      </c>
      <c r="O187" s="6">
        <f>IFERROR((ad_data[[#This Row],[revenue_usd]]-ad_data[[#This Row],[spend_usd]])/ad_data[[#This Row],[spend_usd]],0)</f>
        <v>17.604166666666668</v>
      </c>
    </row>
    <row r="188" spans="1:15">
      <c r="A188" s="2">
        <v>45551</v>
      </c>
      <c r="B188" t="s">
        <v>255</v>
      </c>
      <c r="C188" t="s">
        <v>286</v>
      </c>
      <c r="D188" s="4">
        <v>7416</v>
      </c>
      <c r="E188" s="4">
        <v>252</v>
      </c>
      <c r="F188" s="4">
        <v>55</v>
      </c>
      <c r="G188" s="5">
        <v>104</v>
      </c>
      <c r="H188" s="5">
        <v>889</v>
      </c>
      <c r="I188" s="6">
        <f>IFERROR(ad_data[[#This Row],[clicks]]/ad_data[[#This Row],[impressions]],0)</f>
        <v>3.3980582524271843E-2</v>
      </c>
      <c r="J188" s="6">
        <f>IFERROR(ad_data[[#This Row],[conversions]]/ad_data[[#This Row],[impressions]],0)</f>
        <v>7.4163969795037754E-3</v>
      </c>
      <c r="K188" s="6">
        <f>IFERROR(ad_data[[#This Row],[conversions]]/ad_data[[#This Row],[clicks]],0)</f>
        <v>0.21825396825396826</v>
      </c>
      <c r="L188" s="9">
        <f>IFERROR(ad_data[[#This Row],[spend_usd]]/ad_data[[#This Row],[clicks]],0)</f>
        <v>0.41269841269841268</v>
      </c>
      <c r="M188" s="3">
        <f>IFERROR(ad_data[[#This Row],[revenue_usd]]/ad_data[[#This Row],[conversions]],0)</f>
        <v>16.163636363636364</v>
      </c>
      <c r="N188" s="3">
        <f>IFERROR(ad_data[[#This Row],[revenue_usd]]/ad_data[[#This Row],[spend_usd]],0)</f>
        <v>8.5480769230769234</v>
      </c>
      <c r="O188" s="6">
        <f>IFERROR((ad_data[[#This Row],[revenue_usd]]-ad_data[[#This Row],[spend_usd]])/ad_data[[#This Row],[spend_usd]],0)</f>
        <v>7.5480769230769234</v>
      </c>
    </row>
    <row r="189" spans="1:15">
      <c r="A189" s="2">
        <v>45544</v>
      </c>
      <c r="B189" t="s">
        <v>185</v>
      </c>
      <c r="C189" t="s">
        <v>287</v>
      </c>
      <c r="D189" s="4">
        <v>11379</v>
      </c>
      <c r="E189" s="4">
        <v>150</v>
      </c>
      <c r="F189" s="4">
        <v>52</v>
      </c>
      <c r="G189" s="5">
        <v>79</v>
      </c>
      <c r="H189" s="5">
        <v>888</v>
      </c>
      <c r="I189" s="6">
        <f>IFERROR(ad_data[[#This Row],[clicks]]/ad_data[[#This Row],[impressions]],0)</f>
        <v>1.3182177695755339E-2</v>
      </c>
      <c r="J189" s="6">
        <f>IFERROR(ad_data[[#This Row],[conversions]]/ad_data[[#This Row],[impressions]],0)</f>
        <v>4.5698216011951839E-3</v>
      </c>
      <c r="K189" s="6">
        <f>IFERROR(ad_data[[#This Row],[conversions]]/ad_data[[#This Row],[clicks]],0)</f>
        <v>0.34666666666666668</v>
      </c>
      <c r="L189" s="9">
        <f>IFERROR(ad_data[[#This Row],[spend_usd]]/ad_data[[#This Row],[clicks]],0)</f>
        <v>0.52666666666666662</v>
      </c>
      <c r="M189" s="3">
        <f>IFERROR(ad_data[[#This Row],[revenue_usd]]/ad_data[[#This Row],[conversions]],0)</f>
        <v>17.076923076923077</v>
      </c>
      <c r="N189" s="3">
        <f>IFERROR(ad_data[[#This Row],[revenue_usd]]/ad_data[[#This Row],[spend_usd]],0)</f>
        <v>11.240506329113924</v>
      </c>
      <c r="O189" s="6">
        <f>IFERROR((ad_data[[#This Row],[revenue_usd]]-ad_data[[#This Row],[spend_usd]])/ad_data[[#This Row],[spend_usd]],0)</f>
        <v>10.240506329113924</v>
      </c>
    </row>
    <row r="190" spans="1:15">
      <c r="A190" s="2">
        <v>45551</v>
      </c>
      <c r="B190" t="s">
        <v>21</v>
      </c>
      <c r="C190" t="s">
        <v>286</v>
      </c>
      <c r="D190" s="4">
        <v>14360</v>
      </c>
      <c r="E190" s="4">
        <v>514</v>
      </c>
      <c r="F190" s="4">
        <v>50</v>
      </c>
      <c r="G190" s="5">
        <v>214</v>
      </c>
      <c r="H190" s="5">
        <v>887</v>
      </c>
      <c r="I190" s="6">
        <f>IFERROR(ad_data[[#This Row],[clicks]]/ad_data[[#This Row],[impressions]],0)</f>
        <v>3.5793871866295263E-2</v>
      </c>
      <c r="J190" s="6">
        <f>IFERROR(ad_data[[#This Row],[conversions]]/ad_data[[#This Row],[impressions]],0)</f>
        <v>3.4818941504178272E-3</v>
      </c>
      <c r="K190" s="6">
        <f>IFERROR(ad_data[[#This Row],[conversions]]/ad_data[[#This Row],[clicks]],0)</f>
        <v>9.727626459143969E-2</v>
      </c>
      <c r="L190" s="9">
        <f>IFERROR(ad_data[[#This Row],[spend_usd]]/ad_data[[#This Row],[clicks]],0)</f>
        <v>0.41634241245136189</v>
      </c>
      <c r="M190" s="3">
        <f>IFERROR(ad_data[[#This Row],[revenue_usd]]/ad_data[[#This Row],[conversions]],0)</f>
        <v>17.739999999999998</v>
      </c>
      <c r="N190" s="3">
        <f>IFERROR(ad_data[[#This Row],[revenue_usd]]/ad_data[[#This Row],[spend_usd]],0)</f>
        <v>4.1448598130841123</v>
      </c>
      <c r="O190" s="6">
        <f>IFERROR((ad_data[[#This Row],[revenue_usd]]-ad_data[[#This Row],[spend_usd]])/ad_data[[#This Row],[spend_usd]],0)</f>
        <v>3.1448598130841123</v>
      </c>
    </row>
    <row r="191" spans="1:15">
      <c r="A191" s="2">
        <v>45544</v>
      </c>
      <c r="B191" t="s">
        <v>47</v>
      </c>
      <c r="C191" t="s">
        <v>286</v>
      </c>
      <c r="D191" s="4">
        <v>11760</v>
      </c>
      <c r="E191" s="4">
        <v>179</v>
      </c>
      <c r="F191" s="4">
        <v>42</v>
      </c>
      <c r="G191" s="5">
        <v>41</v>
      </c>
      <c r="H191" s="5">
        <v>882</v>
      </c>
      <c r="I191" s="6">
        <f>IFERROR(ad_data[[#This Row],[clicks]]/ad_data[[#This Row],[impressions]],0)</f>
        <v>1.5221088435374149E-2</v>
      </c>
      <c r="J191" s="6">
        <f>IFERROR(ad_data[[#This Row],[conversions]]/ad_data[[#This Row],[impressions]],0)</f>
        <v>3.5714285714285713E-3</v>
      </c>
      <c r="K191" s="6">
        <f>IFERROR(ad_data[[#This Row],[conversions]]/ad_data[[#This Row],[clicks]],0)</f>
        <v>0.23463687150837989</v>
      </c>
      <c r="L191" s="9">
        <f>IFERROR(ad_data[[#This Row],[spend_usd]]/ad_data[[#This Row],[clicks]],0)</f>
        <v>0.22905027932960895</v>
      </c>
      <c r="M191" s="3">
        <f>IFERROR(ad_data[[#This Row],[revenue_usd]]/ad_data[[#This Row],[conversions]],0)</f>
        <v>21</v>
      </c>
      <c r="N191" s="3">
        <f>IFERROR(ad_data[[#This Row],[revenue_usd]]/ad_data[[#This Row],[spend_usd]],0)</f>
        <v>21.512195121951219</v>
      </c>
      <c r="O191" s="6">
        <f>IFERROR((ad_data[[#This Row],[revenue_usd]]-ad_data[[#This Row],[spend_usd]])/ad_data[[#This Row],[spend_usd]],0)</f>
        <v>20.512195121951219</v>
      </c>
    </row>
    <row r="192" spans="1:15">
      <c r="A192" s="2">
        <v>45552</v>
      </c>
      <c r="B192" t="s">
        <v>22</v>
      </c>
      <c r="C192" t="s">
        <v>286</v>
      </c>
      <c r="D192" s="4">
        <v>9340</v>
      </c>
      <c r="E192" s="4">
        <v>220</v>
      </c>
      <c r="F192" s="4">
        <v>65</v>
      </c>
      <c r="G192" s="5">
        <v>87</v>
      </c>
      <c r="H192" s="5">
        <v>880</v>
      </c>
      <c r="I192" s="6">
        <f>IFERROR(ad_data[[#This Row],[clicks]]/ad_data[[#This Row],[impressions]],0)</f>
        <v>2.3554603854389723E-2</v>
      </c>
      <c r="J192" s="6">
        <f>IFERROR(ad_data[[#This Row],[conversions]]/ad_data[[#This Row],[impressions]],0)</f>
        <v>6.9593147751605992E-3</v>
      </c>
      <c r="K192" s="6">
        <f>IFERROR(ad_data[[#This Row],[conversions]]/ad_data[[#This Row],[clicks]],0)</f>
        <v>0.29545454545454547</v>
      </c>
      <c r="L192" s="9">
        <f>IFERROR(ad_data[[#This Row],[spend_usd]]/ad_data[[#This Row],[clicks]],0)</f>
        <v>0.39545454545454545</v>
      </c>
      <c r="M192" s="3">
        <f>IFERROR(ad_data[[#This Row],[revenue_usd]]/ad_data[[#This Row],[conversions]],0)</f>
        <v>13.538461538461538</v>
      </c>
      <c r="N192" s="3">
        <f>IFERROR(ad_data[[#This Row],[revenue_usd]]/ad_data[[#This Row],[spend_usd]],0)</f>
        <v>10.114942528735632</v>
      </c>
      <c r="O192" s="6">
        <f>IFERROR((ad_data[[#This Row],[revenue_usd]]-ad_data[[#This Row],[spend_usd]])/ad_data[[#This Row],[spend_usd]],0)</f>
        <v>9.1149425287356323</v>
      </c>
    </row>
    <row r="193" spans="1:15">
      <c r="A193" s="2">
        <v>45537</v>
      </c>
      <c r="B193" t="s">
        <v>102</v>
      </c>
      <c r="C193" t="s">
        <v>288</v>
      </c>
      <c r="D193" s="4">
        <v>14928</v>
      </c>
      <c r="E193" s="4">
        <v>164</v>
      </c>
      <c r="F193" s="4">
        <v>35</v>
      </c>
      <c r="G193" s="5">
        <v>71</v>
      </c>
      <c r="H193" s="5">
        <v>869</v>
      </c>
      <c r="I193" s="6">
        <f>IFERROR(ad_data[[#This Row],[clicks]]/ad_data[[#This Row],[impressions]],0)</f>
        <v>1.0986066452304395E-2</v>
      </c>
      <c r="J193" s="6">
        <f>IFERROR(ad_data[[#This Row],[conversions]]/ad_data[[#This Row],[impressions]],0)</f>
        <v>2.344587352625938E-3</v>
      </c>
      <c r="K193" s="6">
        <f>IFERROR(ad_data[[#This Row],[conversions]]/ad_data[[#This Row],[clicks]],0)</f>
        <v>0.21341463414634146</v>
      </c>
      <c r="L193" s="9">
        <f>IFERROR(ad_data[[#This Row],[spend_usd]]/ad_data[[#This Row],[clicks]],0)</f>
        <v>0.43292682926829268</v>
      </c>
      <c r="M193" s="3">
        <f>IFERROR(ad_data[[#This Row],[revenue_usd]]/ad_data[[#This Row],[conversions]],0)</f>
        <v>24.828571428571429</v>
      </c>
      <c r="N193" s="3">
        <f>IFERROR(ad_data[[#This Row],[revenue_usd]]/ad_data[[#This Row],[spend_usd]],0)</f>
        <v>12.23943661971831</v>
      </c>
      <c r="O193" s="6">
        <f>IFERROR((ad_data[[#This Row],[revenue_usd]]-ad_data[[#This Row],[spend_usd]])/ad_data[[#This Row],[spend_usd]],0)</f>
        <v>11.23943661971831</v>
      </c>
    </row>
    <row r="194" spans="1:15">
      <c r="A194" s="2">
        <v>45549</v>
      </c>
      <c r="B194" t="s">
        <v>123</v>
      </c>
      <c r="C194" t="s">
        <v>287</v>
      </c>
      <c r="D194" s="4">
        <v>12461</v>
      </c>
      <c r="E194" s="4">
        <v>245</v>
      </c>
      <c r="F194" s="4">
        <v>47</v>
      </c>
      <c r="G194" s="5">
        <v>97</v>
      </c>
      <c r="H194" s="5">
        <v>866</v>
      </c>
      <c r="I194" s="6">
        <f>IFERROR(ad_data[[#This Row],[clicks]]/ad_data[[#This Row],[impressions]],0)</f>
        <v>1.9661343391381109E-2</v>
      </c>
      <c r="J194" s="6">
        <f>IFERROR(ad_data[[#This Row],[conversions]]/ad_data[[#This Row],[impressions]],0)</f>
        <v>3.7717679158976005E-3</v>
      </c>
      <c r="K194" s="6">
        <f>IFERROR(ad_data[[#This Row],[conversions]]/ad_data[[#This Row],[clicks]],0)</f>
        <v>0.19183673469387755</v>
      </c>
      <c r="L194" s="9">
        <f>IFERROR(ad_data[[#This Row],[spend_usd]]/ad_data[[#This Row],[clicks]],0)</f>
        <v>0.39591836734693875</v>
      </c>
      <c r="M194" s="3">
        <f>IFERROR(ad_data[[#This Row],[revenue_usd]]/ad_data[[#This Row],[conversions]],0)</f>
        <v>18.425531914893618</v>
      </c>
      <c r="N194" s="3">
        <f>IFERROR(ad_data[[#This Row],[revenue_usd]]/ad_data[[#This Row],[spend_usd]],0)</f>
        <v>8.927835051546392</v>
      </c>
      <c r="O194" s="6">
        <f>IFERROR((ad_data[[#This Row],[revenue_usd]]-ad_data[[#This Row],[spend_usd]])/ad_data[[#This Row],[spend_usd]],0)</f>
        <v>7.927835051546392</v>
      </c>
    </row>
    <row r="195" spans="1:15">
      <c r="A195" s="2">
        <v>45547</v>
      </c>
      <c r="B195" t="s">
        <v>145</v>
      </c>
      <c r="C195" t="s">
        <v>286</v>
      </c>
      <c r="D195" s="4">
        <v>6371</v>
      </c>
      <c r="E195" s="4">
        <v>233</v>
      </c>
      <c r="F195" s="4">
        <v>44</v>
      </c>
      <c r="G195" s="5">
        <v>84</v>
      </c>
      <c r="H195" s="5">
        <v>860</v>
      </c>
      <c r="I195" s="6">
        <f>IFERROR(ad_data[[#This Row],[clicks]]/ad_data[[#This Row],[impressions]],0)</f>
        <v>3.657196672421912E-2</v>
      </c>
      <c r="J195" s="6">
        <f>IFERROR(ad_data[[#This Row],[conversions]]/ad_data[[#This Row],[impressions]],0)</f>
        <v>6.9062941453460992E-3</v>
      </c>
      <c r="K195" s="6">
        <f>IFERROR(ad_data[[#This Row],[conversions]]/ad_data[[#This Row],[clicks]],0)</f>
        <v>0.18884120171673821</v>
      </c>
      <c r="L195" s="9">
        <f>IFERROR(ad_data[[#This Row],[spend_usd]]/ad_data[[#This Row],[clicks]],0)</f>
        <v>0.36051502145922748</v>
      </c>
      <c r="M195" s="3">
        <f>IFERROR(ad_data[[#This Row],[revenue_usd]]/ad_data[[#This Row],[conversions]],0)</f>
        <v>19.545454545454547</v>
      </c>
      <c r="N195" s="3">
        <f>IFERROR(ad_data[[#This Row],[revenue_usd]]/ad_data[[#This Row],[spend_usd]],0)</f>
        <v>10.238095238095237</v>
      </c>
      <c r="O195" s="6">
        <f>IFERROR((ad_data[[#This Row],[revenue_usd]]-ad_data[[#This Row],[spend_usd]])/ad_data[[#This Row],[spend_usd]],0)</f>
        <v>9.2380952380952372</v>
      </c>
    </row>
    <row r="196" spans="1:15">
      <c r="A196" s="2">
        <v>45554</v>
      </c>
      <c r="B196" t="s">
        <v>215</v>
      </c>
      <c r="C196" t="s">
        <v>287</v>
      </c>
      <c r="D196" s="4">
        <v>8157</v>
      </c>
      <c r="E196" s="4">
        <v>105</v>
      </c>
      <c r="F196" s="4">
        <v>26</v>
      </c>
      <c r="G196" s="5">
        <v>24</v>
      </c>
      <c r="H196" s="5">
        <v>855</v>
      </c>
      <c r="I196" s="6">
        <f>IFERROR(ad_data[[#This Row],[clicks]]/ad_data[[#This Row],[impressions]],0)</f>
        <v>1.2872379551305628E-2</v>
      </c>
      <c r="J196" s="6">
        <f>IFERROR(ad_data[[#This Row],[conversions]]/ad_data[[#This Row],[impressions]],0)</f>
        <v>3.187446365085203E-3</v>
      </c>
      <c r="K196" s="6">
        <f>IFERROR(ad_data[[#This Row],[conversions]]/ad_data[[#This Row],[clicks]],0)</f>
        <v>0.24761904761904763</v>
      </c>
      <c r="L196" s="9">
        <f>IFERROR(ad_data[[#This Row],[spend_usd]]/ad_data[[#This Row],[clicks]],0)</f>
        <v>0.22857142857142856</v>
      </c>
      <c r="M196" s="3">
        <f>IFERROR(ad_data[[#This Row],[revenue_usd]]/ad_data[[#This Row],[conversions]],0)</f>
        <v>32.884615384615387</v>
      </c>
      <c r="N196" s="3">
        <f>IFERROR(ad_data[[#This Row],[revenue_usd]]/ad_data[[#This Row],[spend_usd]],0)</f>
        <v>35.625</v>
      </c>
      <c r="O196" s="6">
        <f>IFERROR((ad_data[[#This Row],[revenue_usd]]-ad_data[[#This Row],[spend_usd]])/ad_data[[#This Row],[spend_usd]],0)</f>
        <v>34.625</v>
      </c>
    </row>
    <row r="197" spans="1:15">
      <c r="A197" s="2">
        <v>45564</v>
      </c>
      <c r="B197" t="s">
        <v>106</v>
      </c>
      <c r="C197" t="s">
        <v>287</v>
      </c>
      <c r="D197" s="4">
        <v>10214</v>
      </c>
      <c r="E197" s="4">
        <v>155</v>
      </c>
      <c r="F197" s="4">
        <v>30</v>
      </c>
      <c r="G197" s="5">
        <v>88</v>
      </c>
      <c r="H197" s="5">
        <v>849</v>
      </c>
      <c r="I197" s="6">
        <f>IFERROR(ad_data[[#This Row],[clicks]]/ad_data[[#This Row],[impressions]],0)</f>
        <v>1.5175249657333072E-2</v>
      </c>
      <c r="J197" s="6">
        <f>IFERROR(ad_data[[#This Row],[conversions]]/ad_data[[#This Row],[impressions]],0)</f>
        <v>2.9371450949676912E-3</v>
      </c>
      <c r="K197" s="6">
        <f>IFERROR(ad_data[[#This Row],[conversions]]/ad_data[[#This Row],[clicks]],0)</f>
        <v>0.19354838709677419</v>
      </c>
      <c r="L197" s="9">
        <f>IFERROR(ad_data[[#This Row],[spend_usd]]/ad_data[[#This Row],[clicks]],0)</f>
        <v>0.56774193548387097</v>
      </c>
      <c r="M197" s="3">
        <f>IFERROR(ad_data[[#This Row],[revenue_usd]]/ad_data[[#This Row],[conversions]],0)</f>
        <v>28.3</v>
      </c>
      <c r="N197" s="3">
        <f>IFERROR(ad_data[[#This Row],[revenue_usd]]/ad_data[[#This Row],[spend_usd]],0)</f>
        <v>9.6477272727272734</v>
      </c>
      <c r="O197" s="6">
        <f>IFERROR((ad_data[[#This Row],[revenue_usd]]-ad_data[[#This Row],[spend_usd]])/ad_data[[#This Row],[spend_usd]],0)</f>
        <v>8.6477272727272734</v>
      </c>
    </row>
    <row r="198" spans="1:15">
      <c r="A198" s="2">
        <v>45391</v>
      </c>
      <c r="B198" t="s">
        <v>88</v>
      </c>
      <c r="C198" t="s">
        <v>286</v>
      </c>
      <c r="D198" s="4">
        <v>9337</v>
      </c>
      <c r="E198" s="4">
        <v>244</v>
      </c>
      <c r="F198" s="4">
        <v>55</v>
      </c>
      <c r="G198" s="5">
        <v>96</v>
      </c>
      <c r="H198" s="5">
        <v>847</v>
      </c>
      <c r="I198" s="6">
        <f>IFERROR(ad_data[[#This Row],[clicks]]/ad_data[[#This Row],[impressions]],0)</f>
        <v>2.6132590767912606E-2</v>
      </c>
      <c r="J198" s="6">
        <f>IFERROR(ad_data[[#This Row],[conversions]]/ad_data[[#This Row],[impressions]],0)</f>
        <v>5.8905430009639067E-3</v>
      </c>
      <c r="K198" s="6">
        <f>IFERROR(ad_data[[#This Row],[conversions]]/ad_data[[#This Row],[clicks]],0)</f>
        <v>0.22540983606557377</v>
      </c>
      <c r="L198" s="9">
        <f>IFERROR(ad_data[[#This Row],[spend_usd]]/ad_data[[#This Row],[clicks]],0)</f>
        <v>0.39344262295081966</v>
      </c>
      <c r="M198" s="3">
        <f>IFERROR(ad_data[[#This Row],[revenue_usd]]/ad_data[[#This Row],[conversions]],0)</f>
        <v>15.4</v>
      </c>
      <c r="N198" s="3">
        <f>IFERROR(ad_data[[#This Row],[revenue_usd]]/ad_data[[#This Row],[spend_usd]],0)</f>
        <v>8.8229166666666661</v>
      </c>
      <c r="O198" s="6">
        <f>IFERROR((ad_data[[#This Row],[revenue_usd]]-ad_data[[#This Row],[spend_usd]])/ad_data[[#This Row],[spend_usd]],0)</f>
        <v>7.822916666666667</v>
      </c>
    </row>
    <row r="199" spans="1:15">
      <c r="A199" s="2">
        <v>45557</v>
      </c>
      <c r="B199" t="s">
        <v>60</v>
      </c>
      <c r="C199" t="s">
        <v>286</v>
      </c>
      <c r="D199" s="4">
        <v>7140</v>
      </c>
      <c r="E199" s="4">
        <v>151</v>
      </c>
      <c r="F199" s="4">
        <v>47</v>
      </c>
      <c r="G199" s="5">
        <v>85</v>
      </c>
      <c r="H199" s="5">
        <v>845</v>
      </c>
      <c r="I199" s="6">
        <f>IFERROR(ad_data[[#This Row],[clicks]]/ad_data[[#This Row],[impressions]],0)</f>
        <v>2.1148459383753503E-2</v>
      </c>
      <c r="J199" s="6">
        <f>IFERROR(ad_data[[#This Row],[conversions]]/ad_data[[#This Row],[impressions]],0)</f>
        <v>6.5826330532212885E-3</v>
      </c>
      <c r="K199" s="6">
        <f>IFERROR(ad_data[[#This Row],[conversions]]/ad_data[[#This Row],[clicks]],0)</f>
        <v>0.31125827814569534</v>
      </c>
      <c r="L199" s="9">
        <f>IFERROR(ad_data[[#This Row],[spend_usd]]/ad_data[[#This Row],[clicks]],0)</f>
        <v>0.5629139072847682</v>
      </c>
      <c r="M199" s="3">
        <f>IFERROR(ad_data[[#This Row],[revenue_usd]]/ad_data[[#This Row],[conversions]],0)</f>
        <v>17.978723404255319</v>
      </c>
      <c r="N199" s="3">
        <f>IFERROR(ad_data[[#This Row],[revenue_usd]]/ad_data[[#This Row],[spend_usd]],0)</f>
        <v>9.9411764705882355</v>
      </c>
      <c r="O199" s="6">
        <f>IFERROR((ad_data[[#This Row],[revenue_usd]]-ad_data[[#This Row],[spend_usd]])/ad_data[[#This Row],[spend_usd]],0)</f>
        <v>8.9411764705882355</v>
      </c>
    </row>
    <row r="200" spans="1:15">
      <c r="A200" s="2">
        <v>45542</v>
      </c>
      <c r="B200" t="s">
        <v>90</v>
      </c>
      <c r="C200" t="s">
        <v>288</v>
      </c>
      <c r="D200" s="4">
        <v>11315</v>
      </c>
      <c r="E200" s="4">
        <v>228</v>
      </c>
      <c r="F200" s="4">
        <v>49</v>
      </c>
      <c r="G200" s="5">
        <v>141</v>
      </c>
      <c r="H200" s="5">
        <v>841</v>
      </c>
      <c r="I200" s="6">
        <f>IFERROR(ad_data[[#This Row],[clicks]]/ad_data[[#This Row],[impressions]],0)</f>
        <v>2.0150243040212106E-2</v>
      </c>
      <c r="J200" s="6">
        <f>IFERROR(ad_data[[#This Row],[conversions]]/ad_data[[#This Row],[impressions]],0)</f>
        <v>4.3305346884666375E-3</v>
      </c>
      <c r="K200" s="6">
        <f>IFERROR(ad_data[[#This Row],[conversions]]/ad_data[[#This Row],[clicks]],0)</f>
        <v>0.21491228070175439</v>
      </c>
      <c r="L200" s="9">
        <f>IFERROR(ad_data[[#This Row],[spend_usd]]/ad_data[[#This Row],[clicks]],0)</f>
        <v>0.61842105263157898</v>
      </c>
      <c r="M200" s="3">
        <f>IFERROR(ad_data[[#This Row],[revenue_usd]]/ad_data[[#This Row],[conversions]],0)</f>
        <v>17.163265306122447</v>
      </c>
      <c r="N200" s="3">
        <f>IFERROR(ad_data[[#This Row],[revenue_usd]]/ad_data[[#This Row],[spend_usd]],0)</f>
        <v>5.9645390070921982</v>
      </c>
      <c r="O200" s="6">
        <f>IFERROR((ad_data[[#This Row],[revenue_usd]]-ad_data[[#This Row],[spend_usd]])/ad_data[[#This Row],[spend_usd]],0)</f>
        <v>4.9645390070921982</v>
      </c>
    </row>
    <row r="201" spans="1:15">
      <c r="A201" s="2">
        <v>45635</v>
      </c>
      <c r="B201" t="s">
        <v>106</v>
      </c>
      <c r="C201" t="s">
        <v>287</v>
      </c>
      <c r="D201" s="4">
        <v>14461</v>
      </c>
      <c r="E201" s="4">
        <v>205</v>
      </c>
      <c r="F201" s="4">
        <v>35</v>
      </c>
      <c r="G201" s="5">
        <v>123</v>
      </c>
      <c r="H201" s="5">
        <v>832</v>
      </c>
      <c r="I201" s="6">
        <f>IFERROR(ad_data[[#This Row],[clicks]]/ad_data[[#This Row],[impressions]],0)</f>
        <v>1.4176059746905469E-2</v>
      </c>
      <c r="J201" s="6">
        <f>IFERROR(ad_data[[#This Row],[conversions]]/ad_data[[#This Row],[impressions]],0)</f>
        <v>2.4203028836180069E-3</v>
      </c>
      <c r="K201" s="6">
        <f>IFERROR(ad_data[[#This Row],[conversions]]/ad_data[[#This Row],[clicks]],0)</f>
        <v>0.17073170731707318</v>
      </c>
      <c r="L201" s="9">
        <f>IFERROR(ad_data[[#This Row],[spend_usd]]/ad_data[[#This Row],[clicks]],0)</f>
        <v>0.6</v>
      </c>
      <c r="M201" s="3">
        <f>IFERROR(ad_data[[#This Row],[revenue_usd]]/ad_data[[#This Row],[conversions]],0)</f>
        <v>23.771428571428572</v>
      </c>
      <c r="N201" s="3">
        <f>IFERROR(ad_data[[#This Row],[revenue_usd]]/ad_data[[#This Row],[spend_usd]],0)</f>
        <v>6.7642276422764231</v>
      </c>
      <c r="O201" s="6">
        <f>IFERROR((ad_data[[#This Row],[revenue_usd]]-ad_data[[#This Row],[spend_usd]])/ad_data[[#This Row],[spend_usd]],0)</f>
        <v>5.7642276422764231</v>
      </c>
    </row>
    <row r="202" spans="1:15">
      <c r="A202" s="2">
        <v>45543</v>
      </c>
      <c r="B202" t="s">
        <v>102</v>
      </c>
      <c r="C202" t="s">
        <v>287</v>
      </c>
      <c r="D202" s="4">
        <v>8500</v>
      </c>
      <c r="E202" s="4">
        <v>125</v>
      </c>
      <c r="F202" s="4">
        <v>36</v>
      </c>
      <c r="G202" s="5">
        <v>53</v>
      </c>
      <c r="H202" s="5">
        <v>830</v>
      </c>
      <c r="I202" s="6">
        <f>IFERROR(ad_data[[#This Row],[clicks]]/ad_data[[#This Row],[impressions]],0)</f>
        <v>1.4705882352941176E-2</v>
      </c>
      <c r="J202" s="6">
        <f>IFERROR(ad_data[[#This Row],[conversions]]/ad_data[[#This Row],[impressions]],0)</f>
        <v>4.2352941176470585E-3</v>
      </c>
      <c r="K202" s="6">
        <f>IFERROR(ad_data[[#This Row],[conversions]]/ad_data[[#This Row],[clicks]],0)</f>
        <v>0.28799999999999998</v>
      </c>
      <c r="L202" s="9">
        <f>IFERROR(ad_data[[#This Row],[spend_usd]]/ad_data[[#This Row],[clicks]],0)</f>
        <v>0.42399999999999999</v>
      </c>
      <c r="M202" s="3">
        <f>IFERROR(ad_data[[#This Row],[revenue_usd]]/ad_data[[#This Row],[conversions]],0)</f>
        <v>23.055555555555557</v>
      </c>
      <c r="N202" s="3">
        <f>IFERROR(ad_data[[#This Row],[revenue_usd]]/ad_data[[#This Row],[spend_usd]],0)</f>
        <v>15.660377358490566</v>
      </c>
      <c r="O202" s="6">
        <f>IFERROR((ad_data[[#This Row],[revenue_usd]]-ad_data[[#This Row],[spend_usd]])/ad_data[[#This Row],[spend_usd]],0)</f>
        <v>14.660377358490566</v>
      </c>
    </row>
    <row r="203" spans="1:15">
      <c r="A203" s="2">
        <v>45555</v>
      </c>
      <c r="B203" t="s">
        <v>223</v>
      </c>
      <c r="C203" t="s">
        <v>286</v>
      </c>
      <c r="D203" s="4">
        <v>8889</v>
      </c>
      <c r="E203" s="4">
        <v>154</v>
      </c>
      <c r="F203" s="4">
        <v>47</v>
      </c>
      <c r="G203" s="5">
        <v>94</v>
      </c>
      <c r="H203" s="5">
        <v>829</v>
      </c>
      <c r="I203" s="6">
        <f>IFERROR(ad_data[[#This Row],[clicks]]/ad_data[[#This Row],[impressions]],0)</f>
        <v>1.7324783440206996E-2</v>
      </c>
      <c r="J203" s="6">
        <f>IFERROR(ad_data[[#This Row],[conversions]]/ad_data[[#This Row],[impressions]],0)</f>
        <v>5.2874339070761618E-3</v>
      </c>
      <c r="K203" s="6">
        <f>IFERROR(ad_data[[#This Row],[conversions]]/ad_data[[#This Row],[clicks]],0)</f>
        <v>0.30519480519480519</v>
      </c>
      <c r="L203" s="9">
        <f>IFERROR(ad_data[[#This Row],[spend_usd]]/ad_data[[#This Row],[clicks]],0)</f>
        <v>0.61038961038961037</v>
      </c>
      <c r="M203" s="3">
        <f>IFERROR(ad_data[[#This Row],[revenue_usd]]/ad_data[[#This Row],[conversions]],0)</f>
        <v>17.638297872340427</v>
      </c>
      <c r="N203" s="3">
        <f>IFERROR(ad_data[[#This Row],[revenue_usd]]/ad_data[[#This Row],[spend_usd]],0)</f>
        <v>8.8191489361702136</v>
      </c>
      <c r="O203" s="6">
        <f>IFERROR((ad_data[[#This Row],[revenue_usd]]-ad_data[[#This Row],[spend_usd]])/ad_data[[#This Row],[spend_usd]],0)</f>
        <v>7.8191489361702127</v>
      </c>
    </row>
    <row r="204" spans="1:15">
      <c r="A204" s="2">
        <v>45555</v>
      </c>
      <c r="B204" t="s">
        <v>117</v>
      </c>
      <c r="C204" t="s">
        <v>286</v>
      </c>
      <c r="D204" s="4">
        <v>13363</v>
      </c>
      <c r="E204" s="4">
        <v>267</v>
      </c>
      <c r="F204" s="4">
        <v>39</v>
      </c>
      <c r="G204" s="5">
        <v>116</v>
      </c>
      <c r="H204" s="5">
        <v>828</v>
      </c>
      <c r="I204" s="6">
        <f>IFERROR(ad_data[[#This Row],[clicks]]/ad_data[[#This Row],[impressions]],0)</f>
        <v>1.9980543291177131E-2</v>
      </c>
      <c r="J204" s="6">
        <f>IFERROR(ad_data[[#This Row],[conversions]]/ad_data[[#This Row],[impressions]],0)</f>
        <v>2.9185063234303675E-3</v>
      </c>
      <c r="K204" s="6">
        <f>IFERROR(ad_data[[#This Row],[conversions]]/ad_data[[#This Row],[clicks]],0)</f>
        <v>0.14606741573033707</v>
      </c>
      <c r="L204" s="9">
        <f>IFERROR(ad_data[[#This Row],[spend_usd]]/ad_data[[#This Row],[clicks]],0)</f>
        <v>0.43445692883895132</v>
      </c>
      <c r="M204" s="3">
        <f>IFERROR(ad_data[[#This Row],[revenue_usd]]/ad_data[[#This Row],[conversions]],0)</f>
        <v>21.23076923076923</v>
      </c>
      <c r="N204" s="3">
        <f>IFERROR(ad_data[[#This Row],[revenue_usd]]/ad_data[[#This Row],[spend_usd]],0)</f>
        <v>7.1379310344827589</v>
      </c>
      <c r="O204" s="6">
        <f>IFERROR((ad_data[[#This Row],[revenue_usd]]-ad_data[[#This Row],[spend_usd]])/ad_data[[#This Row],[spend_usd]],0)</f>
        <v>6.1379310344827589</v>
      </c>
    </row>
    <row r="205" spans="1:15">
      <c r="A205" s="2">
        <v>45549</v>
      </c>
      <c r="B205" t="s">
        <v>130</v>
      </c>
      <c r="C205" t="s">
        <v>286</v>
      </c>
      <c r="D205" s="4">
        <v>5543</v>
      </c>
      <c r="E205" s="4">
        <v>125</v>
      </c>
      <c r="F205" s="4">
        <v>29</v>
      </c>
      <c r="G205" s="5">
        <v>65</v>
      </c>
      <c r="H205" s="5">
        <v>827</v>
      </c>
      <c r="I205" s="6">
        <f>IFERROR(ad_data[[#This Row],[clicks]]/ad_data[[#This Row],[impressions]],0)</f>
        <v>2.2550965181309762E-2</v>
      </c>
      <c r="J205" s="6">
        <f>IFERROR(ad_data[[#This Row],[conversions]]/ad_data[[#This Row],[impressions]],0)</f>
        <v>5.2318239220638645E-3</v>
      </c>
      <c r="K205" s="6">
        <f>IFERROR(ad_data[[#This Row],[conversions]]/ad_data[[#This Row],[clicks]],0)</f>
        <v>0.23200000000000001</v>
      </c>
      <c r="L205" s="9">
        <f>IFERROR(ad_data[[#This Row],[spend_usd]]/ad_data[[#This Row],[clicks]],0)</f>
        <v>0.52</v>
      </c>
      <c r="M205" s="3">
        <f>IFERROR(ad_data[[#This Row],[revenue_usd]]/ad_data[[#This Row],[conversions]],0)</f>
        <v>28.517241379310345</v>
      </c>
      <c r="N205" s="3">
        <f>IFERROR(ad_data[[#This Row],[revenue_usd]]/ad_data[[#This Row],[spend_usd]],0)</f>
        <v>12.723076923076922</v>
      </c>
      <c r="O205" s="6">
        <f>IFERROR((ad_data[[#This Row],[revenue_usd]]-ad_data[[#This Row],[spend_usd]])/ad_data[[#This Row],[spend_usd]],0)</f>
        <v>11.723076923076922</v>
      </c>
    </row>
    <row r="206" spans="1:15">
      <c r="A206" s="2">
        <v>45563</v>
      </c>
      <c r="B206" t="s">
        <v>66</v>
      </c>
      <c r="C206" t="s">
        <v>287</v>
      </c>
      <c r="D206" s="4">
        <v>7119</v>
      </c>
      <c r="E206" s="4">
        <v>133</v>
      </c>
      <c r="F206" s="4">
        <v>21</v>
      </c>
      <c r="G206" s="5">
        <v>36</v>
      </c>
      <c r="H206" s="5">
        <v>825</v>
      </c>
      <c r="I206" s="6">
        <f>IFERROR(ad_data[[#This Row],[clicks]]/ad_data[[#This Row],[impressions]],0)</f>
        <v>1.8682399213372666E-2</v>
      </c>
      <c r="J206" s="6">
        <f>IFERROR(ad_data[[#This Row],[conversions]]/ad_data[[#This Row],[impressions]],0)</f>
        <v>2.9498525073746312E-3</v>
      </c>
      <c r="K206" s="6">
        <f>IFERROR(ad_data[[#This Row],[conversions]]/ad_data[[#This Row],[clicks]],0)</f>
        <v>0.15789473684210525</v>
      </c>
      <c r="L206" s="9">
        <f>IFERROR(ad_data[[#This Row],[spend_usd]]/ad_data[[#This Row],[clicks]],0)</f>
        <v>0.27067669172932329</v>
      </c>
      <c r="M206" s="3">
        <f>IFERROR(ad_data[[#This Row],[revenue_usd]]/ad_data[[#This Row],[conversions]],0)</f>
        <v>39.285714285714285</v>
      </c>
      <c r="N206" s="3">
        <f>IFERROR(ad_data[[#This Row],[revenue_usd]]/ad_data[[#This Row],[spend_usd]],0)</f>
        <v>22.916666666666668</v>
      </c>
      <c r="O206" s="6">
        <f>IFERROR((ad_data[[#This Row],[revenue_usd]]-ad_data[[#This Row],[spend_usd]])/ad_data[[#This Row],[spend_usd]],0)</f>
        <v>21.916666666666668</v>
      </c>
    </row>
    <row r="207" spans="1:15">
      <c r="A207" s="2">
        <v>45549</v>
      </c>
      <c r="B207" t="s">
        <v>139</v>
      </c>
      <c r="C207" t="s">
        <v>286</v>
      </c>
      <c r="D207" s="4">
        <v>15859</v>
      </c>
      <c r="E207" s="4">
        <v>233</v>
      </c>
      <c r="F207" s="4">
        <v>39</v>
      </c>
      <c r="G207" s="5">
        <v>135</v>
      </c>
      <c r="H207" s="5">
        <v>821</v>
      </c>
      <c r="I207" s="6">
        <f>IFERROR(ad_data[[#This Row],[clicks]]/ad_data[[#This Row],[impressions]],0)</f>
        <v>1.4691973012169747E-2</v>
      </c>
      <c r="J207" s="6">
        <f>IFERROR(ad_data[[#This Row],[conversions]]/ad_data[[#This Row],[impressions]],0)</f>
        <v>2.4591714483889276E-3</v>
      </c>
      <c r="K207" s="6">
        <f>IFERROR(ad_data[[#This Row],[conversions]]/ad_data[[#This Row],[clicks]],0)</f>
        <v>0.16738197424892703</v>
      </c>
      <c r="L207" s="9">
        <f>IFERROR(ad_data[[#This Row],[spend_usd]]/ad_data[[#This Row],[clicks]],0)</f>
        <v>0.57939914163090134</v>
      </c>
      <c r="M207" s="3">
        <f>IFERROR(ad_data[[#This Row],[revenue_usd]]/ad_data[[#This Row],[conversions]],0)</f>
        <v>21.051282051282051</v>
      </c>
      <c r="N207" s="3">
        <f>IFERROR(ad_data[[#This Row],[revenue_usd]]/ad_data[[#This Row],[spend_usd]],0)</f>
        <v>6.0814814814814815</v>
      </c>
      <c r="O207" s="6">
        <f>IFERROR((ad_data[[#This Row],[revenue_usd]]-ad_data[[#This Row],[spend_usd]])/ad_data[[#This Row],[spend_usd]],0)</f>
        <v>5.0814814814814815</v>
      </c>
    </row>
    <row r="208" spans="1:15">
      <c r="A208" s="2">
        <v>45536</v>
      </c>
      <c r="B208" t="s">
        <v>8</v>
      </c>
      <c r="C208" t="s">
        <v>286</v>
      </c>
      <c r="D208" s="4">
        <v>11490</v>
      </c>
      <c r="E208" s="4">
        <v>213</v>
      </c>
      <c r="F208" s="4">
        <v>45</v>
      </c>
      <c r="G208" s="5">
        <v>171</v>
      </c>
      <c r="H208" s="5">
        <v>816</v>
      </c>
      <c r="I208" s="6">
        <f>IFERROR(ad_data[[#This Row],[clicks]]/ad_data[[#This Row],[impressions]],0)</f>
        <v>1.8537859007832898E-2</v>
      </c>
      <c r="J208" s="6">
        <f>IFERROR(ad_data[[#This Row],[conversions]]/ad_data[[#This Row],[impressions]],0)</f>
        <v>3.9164490861618795E-3</v>
      </c>
      <c r="K208" s="6">
        <f>IFERROR(ad_data[[#This Row],[conversions]]/ad_data[[#This Row],[clicks]],0)</f>
        <v>0.21126760563380281</v>
      </c>
      <c r="L208" s="9">
        <f>IFERROR(ad_data[[#This Row],[spend_usd]]/ad_data[[#This Row],[clicks]],0)</f>
        <v>0.80281690140845074</v>
      </c>
      <c r="M208" s="3">
        <f>IFERROR(ad_data[[#This Row],[revenue_usd]]/ad_data[[#This Row],[conversions]],0)</f>
        <v>18.133333333333333</v>
      </c>
      <c r="N208" s="3">
        <f>IFERROR(ad_data[[#This Row],[revenue_usd]]/ad_data[[#This Row],[spend_usd]],0)</f>
        <v>4.7719298245614032</v>
      </c>
      <c r="O208" s="6">
        <f>IFERROR((ad_data[[#This Row],[revenue_usd]]-ad_data[[#This Row],[spend_usd]])/ad_data[[#This Row],[spend_usd]],0)</f>
        <v>3.7719298245614037</v>
      </c>
    </row>
    <row r="209" spans="1:15">
      <c r="A209" s="2">
        <v>45560</v>
      </c>
      <c r="B209" t="s">
        <v>14</v>
      </c>
      <c r="C209" t="s">
        <v>286</v>
      </c>
      <c r="D209" s="4">
        <v>11568</v>
      </c>
      <c r="E209" s="4">
        <v>164</v>
      </c>
      <c r="F209" s="4">
        <v>24</v>
      </c>
      <c r="G209" s="5">
        <v>152</v>
      </c>
      <c r="H209" s="5">
        <v>812</v>
      </c>
      <c r="I209" s="6">
        <f>IFERROR(ad_data[[#This Row],[clicks]]/ad_data[[#This Row],[impressions]],0)</f>
        <v>1.4177040110650069E-2</v>
      </c>
      <c r="J209" s="6">
        <f>IFERROR(ad_data[[#This Row],[conversions]]/ad_data[[#This Row],[impressions]],0)</f>
        <v>2.0746887966804979E-3</v>
      </c>
      <c r="K209" s="6">
        <f>IFERROR(ad_data[[#This Row],[conversions]]/ad_data[[#This Row],[clicks]],0)</f>
        <v>0.14634146341463414</v>
      </c>
      <c r="L209" s="9">
        <f>IFERROR(ad_data[[#This Row],[spend_usd]]/ad_data[[#This Row],[clicks]],0)</f>
        <v>0.92682926829268297</v>
      </c>
      <c r="M209" s="3">
        <f>IFERROR(ad_data[[#This Row],[revenue_usd]]/ad_data[[#This Row],[conversions]],0)</f>
        <v>33.833333333333336</v>
      </c>
      <c r="N209" s="3">
        <f>IFERROR(ad_data[[#This Row],[revenue_usd]]/ad_data[[#This Row],[spend_usd]],0)</f>
        <v>5.3421052631578947</v>
      </c>
      <c r="O209" s="6">
        <f>IFERROR((ad_data[[#This Row],[revenue_usd]]-ad_data[[#This Row],[spend_usd]])/ad_data[[#This Row],[spend_usd]],0)</f>
        <v>4.3421052631578947</v>
      </c>
    </row>
    <row r="210" spans="1:15">
      <c r="A210" s="2">
        <v>45549</v>
      </c>
      <c r="B210" t="s">
        <v>138</v>
      </c>
      <c r="C210" t="s">
        <v>286</v>
      </c>
      <c r="D210" s="4">
        <v>6226</v>
      </c>
      <c r="E210" s="4">
        <v>170</v>
      </c>
      <c r="F210" s="4">
        <v>35</v>
      </c>
      <c r="G210" s="5">
        <v>80</v>
      </c>
      <c r="H210" s="5">
        <v>795</v>
      </c>
      <c r="I210" s="6">
        <f>IFERROR(ad_data[[#This Row],[clicks]]/ad_data[[#This Row],[impressions]],0)</f>
        <v>2.7304850626405398E-2</v>
      </c>
      <c r="J210" s="6">
        <f>IFERROR(ad_data[[#This Row],[conversions]]/ad_data[[#This Row],[impressions]],0)</f>
        <v>5.6215868936716996E-3</v>
      </c>
      <c r="K210" s="6">
        <f>IFERROR(ad_data[[#This Row],[conversions]]/ad_data[[#This Row],[clicks]],0)</f>
        <v>0.20588235294117646</v>
      </c>
      <c r="L210" s="9">
        <f>IFERROR(ad_data[[#This Row],[spend_usd]]/ad_data[[#This Row],[clicks]],0)</f>
        <v>0.47058823529411764</v>
      </c>
      <c r="M210" s="3">
        <f>IFERROR(ad_data[[#This Row],[revenue_usd]]/ad_data[[#This Row],[conversions]],0)</f>
        <v>22.714285714285715</v>
      </c>
      <c r="N210" s="3">
        <f>IFERROR(ad_data[[#This Row],[revenue_usd]]/ad_data[[#This Row],[spend_usd]],0)</f>
        <v>9.9375</v>
      </c>
      <c r="O210" s="6">
        <f>IFERROR((ad_data[[#This Row],[revenue_usd]]-ad_data[[#This Row],[spend_usd]])/ad_data[[#This Row],[spend_usd]],0)</f>
        <v>8.9375</v>
      </c>
    </row>
    <row r="211" spans="1:15">
      <c r="A211" s="2">
        <v>45562</v>
      </c>
      <c r="B211" t="s">
        <v>104</v>
      </c>
      <c r="C211" t="s">
        <v>286</v>
      </c>
      <c r="D211" s="4">
        <v>11015</v>
      </c>
      <c r="E211" s="4">
        <v>174</v>
      </c>
      <c r="F211" s="4">
        <v>37</v>
      </c>
      <c r="G211" s="5">
        <v>166</v>
      </c>
      <c r="H211" s="5">
        <v>794</v>
      </c>
      <c r="I211" s="6">
        <f>IFERROR(ad_data[[#This Row],[clicks]]/ad_data[[#This Row],[impressions]],0)</f>
        <v>1.5796640944167044E-2</v>
      </c>
      <c r="J211" s="6">
        <f>IFERROR(ad_data[[#This Row],[conversions]]/ad_data[[#This Row],[impressions]],0)</f>
        <v>3.3590558329550614E-3</v>
      </c>
      <c r="K211" s="6">
        <f>IFERROR(ad_data[[#This Row],[conversions]]/ad_data[[#This Row],[clicks]],0)</f>
        <v>0.21264367816091953</v>
      </c>
      <c r="L211" s="9">
        <f>IFERROR(ad_data[[#This Row],[spend_usd]]/ad_data[[#This Row],[clicks]],0)</f>
        <v>0.95402298850574707</v>
      </c>
      <c r="M211" s="3">
        <f>IFERROR(ad_data[[#This Row],[revenue_usd]]/ad_data[[#This Row],[conversions]],0)</f>
        <v>21.45945945945946</v>
      </c>
      <c r="N211" s="3">
        <f>IFERROR(ad_data[[#This Row],[revenue_usd]]/ad_data[[#This Row],[spend_usd]],0)</f>
        <v>4.7831325301204819</v>
      </c>
      <c r="O211" s="6">
        <f>IFERROR((ad_data[[#This Row],[revenue_usd]]-ad_data[[#This Row],[spend_usd]])/ad_data[[#This Row],[spend_usd]],0)</f>
        <v>3.7831325301204819</v>
      </c>
    </row>
    <row r="212" spans="1:15">
      <c r="A212" s="2">
        <v>45543</v>
      </c>
      <c r="B212" t="s">
        <v>13</v>
      </c>
      <c r="C212" t="s">
        <v>286</v>
      </c>
      <c r="D212" s="4">
        <v>10800</v>
      </c>
      <c r="E212" s="4">
        <v>179</v>
      </c>
      <c r="F212" s="4">
        <v>33</v>
      </c>
      <c r="G212" s="5">
        <v>85</v>
      </c>
      <c r="H212" s="5">
        <v>781</v>
      </c>
      <c r="I212" s="6">
        <f>IFERROR(ad_data[[#This Row],[clicks]]/ad_data[[#This Row],[impressions]],0)</f>
        <v>1.6574074074074074E-2</v>
      </c>
      <c r="J212" s="6">
        <f>IFERROR(ad_data[[#This Row],[conversions]]/ad_data[[#This Row],[impressions]],0)</f>
        <v>3.0555555555555557E-3</v>
      </c>
      <c r="K212" s="6">
        <f>IFERROR(ad_data[[#This Row],[conversions]]/ad_data[[#This Row],[clicks]],0)</f>
        <v>0.18435754189944134</v>
      </c>
      <c r="L212" s="9">
        <f>IFERROR(ad_data[[#This Row],[spend_usd]]/ad_data[[#This Row],[clicks]],0)</f>
        <v>0.47486033519553073</v>
      </c>
      <c r="M212" s="3">
        <f>IFERROR(ad_data[[#This Row],[revenue_usd]]/ad_data[[#This Row],[conversions]],0)</f>
        <v>23.666666666666668</v>
      </c>
      <c r="N212" s="3">
        <f>IFERROR(ad_data[[#This Row],[revenue_usd]]/ad_data[[#This Row],[spend_usd]],0)</f>
        <v>9.1882352941176464</v>
      </c>
      <c r="O212" s="6">
        <f>IFERROR((ad_data[[#This Row],[revenue_usd]]-ad_data[[#This Row],[spend_usd]])/ad_data[[#This Row],[spend_usd]],0)</f>
        <v>8.1882352941176464</v>
      </c>
    </row>
    <row r="213" spans="1:15">
      <c r="A213" s="2">
        <v>45544</v>
      </c>
      <c r="B213" t="s">
        <v>69</v>
      </c>
      <c r="C213" t="s">
        <v>286</v>
      </c>
      <c r="D213" s="4">
        <v>9018</v>
      </c>
      <c r="E213" s="4">
        <v>161</v>
      </c>
      <c r="F213" s="4">
        <v>32</v>
      </c>
      <c r="G213" s="5">
        <v>63</v>
      </c>
      <c r="H213" s="5">
        <v>771</v>
      </c>
      <c r="I213" s="6">
        <f>IFERROR(ad_data[[#This Row],[clicks]]/ad_data[[#This Row],[impressions]],0)</f>
        <v>1.7853182523841205E-2</v>
      </c>
      <c r="J213" s="6">
        <f>IFERROR(ad_data[[#This Row],[conversions]]/ad_data[[#This Row],[impressions]],0)</f>
        <v>3.5484586382789974E-3</v>
      </c>
      <c r="K213" s="6">
        <f>IFERROR(ad_data[[#This Row],[conversions]]/ad_data[[#This Row],[clicks]],0)</f>
        <v>0.19875776397515527</v>
      </c>
      <c r="L213" s="9">
        <f>IFERROR(ad_data[[#This Row],[spend_usd]]/ad_data[[#This Row],[clicks]],0)</f>
        <v>0.39130434782608697</v>
      </c>
      <c r="M213" s="3">
        <f>IFERROR(ad_data[[#This Row],[revenue_usd]]/ad_data[[#This Row],[conversions]],0)</f>
        <v>24.09375</v>
      </c>
      <c r="N213" s="3">
        <f>IFERROR(ad_data[[#This Row],[revenue_usd]]/ad_data[[#This Row],[spend_usd]],0)</f>
        <v>12.238095238095237</v>
      </c>
      <c r="O213" s="6">
        <f>IFERROR((ad_data[[#This Row],[revenue_usd]]-ad_data[[#This Row],[spend_usd]])/ad_data[[#This Row],[spend_usd]],0)</f>
        <v>11.238095238095237</v>
      </c>
    </row>
    <row r="214" spans="1:15">
      <c r="A214" s="2">
        <v>45555</v>
      </c>
      <c r="B214" t="s">
        <v>51</v>
      </c>
      <c r="C214" t="s">
        <v>286</v>
      </c>
      <c r="D214" s="4">
        <v>9703</v>
      </c>
      <c r="E214" s="4">
        <v>283</v>
      </c>
      <c r="F214" s="4">
        <v>34</v>
      </c>
      <c r="G214" s="5">
        <v>157</v>
      </c>
      <c r="H214" s="5">
        <v>768</v>
      </c>
      <c r="I214" s="6">
        <f>IFERROR(ad_data[[#This Row],[clicks]]/ad_data[[#This Row],[impressions]],0)</f>
        <v>2.9166237246212513E-2</v>
      </c>
      <c r="J214" s="6">
        <f>IFERROR(ad_data[[#This Row],[conversions]]/ad_data[[#This Row],[impressions]],0)</f>
        <v>3.50407090590539E-3</v>
      </c>
      <c r="K214" s="6">
        <f>IFERROR(ad_data[[#This Row],[conversions]]/ad_data[[#This Row],[clicks]],0)</f>
        <v>0.12014134275618374</v>
      </c>
      <c r="L214" s="9">
        <f>IFERROR(ad_data[[#This Row],[spend_usd]]/ad_data[[#This Row],[clicks]],0)</f>
        <v>0.55477031802120136</v>
      </c>
      <c r="M214" s="3">
        <f>IFERROR(ad_data[[#This Row],[revenue_usd]]/ad_data[[#This Row],[conversions]],0)</f>
        <v>22.588235294117649</v>
      </c>
      <c r="N214" s="3">
        <f>IFERROR(ad_data[[#This Row],[revenue_usd]]/ad_data[[#This Row],[spend_usd]],0)</f>
        <v>4.8917197452229297</v>
      </c>
      <c r="O214" s="6">
        <f>IFERROR((ad_data[[#This Row],[revenue_usd]]-ad_data[[#This Row],[spend_usd]])/ad_data[[#This Row],[spend_usd]],0)</f>
        <v>3.8917197452229297</v>
      </c>
    </row>
    <row r="215" spans="1:15">
      <c r="A215" s="2">
        <v>45558</v>
      </c>
      <c r="B215" t="s">
        <v>191</v>
      </c>
      <c r="C215" t="s">
        <v>286</v>
      </c>
      <c r="D215" s="4">
        <v>15197</v>
      </c>
      <c r="E215" s="4">
        <v>643</v>
      </c>
      <c r="F215" s="4">
        <v>137</v>
      </c>
      <c r="G215" s="5">
        <v>386</v>
      </c>
      <c r="H215" s="5">
        <v>766</v>
      </c>
      <c r="I215" s="6">
        <f>IFERROR(ad_data[[#This Row],[clicks]]/ad_data[[#This Row],[impressions]],0)</f>
        <v>4.2310982430742911E-2</v>
      </c>
      <c r="J215" s="6">
        <f>IFERROR(ad_data[[#This Row],[conversions]]/ad_data[[#This Row],[impressions]],0)</f>
        <v>9.0149371586497329E-3</v>
      </c>
      <c r="K215" s="6">
        <f>IFERROR(ad_data[[#This Row],[conversions]]/ad_data[[#This Row],[clicks]],0)</f>
        <v>0.2130637636080871</v>
      </c>
      <c r="L215" s="9">
        <f>IFERROR(ad_data[[#This Row],[spend_usd]]/ad_data[[#This Row],[clicks]],0)</f>
        <v>0.60031104199066876</v>
      </c>
      <c r="M215" s="3">
        <f>IFERROR(ad_data[[#This Row],[revenue_usd]]/ad_data[[#This Row],[conversions]],0)</f>
        <v>5.5912408759124084</v>
      </c>
      <c r="N215" s="3">
        <f>IFERROR(ad_data[[#This Row],[revenue_usd]]/ad_data[[#This Row],[spend_usd]],0)</f>
        <v>1.9844559585492227</v>
      </c>
      <c r="O215" s="6">
        <f>IFERROR((ad_data[[#This Row],[revenue_usd]]-ad_data[[#This Row],[spend_usd]])/ad_data[[#This Row],[spend_usd]],0)</f>
        <v>0.98445595854922274</v>
      </c>
    </row>
    <row r="216" spans="1:15">
      <c r="A216" s="2">
        <v>45554</v>
      </c>
      <c r="B216" t="s">
        <v>53</v>
      </c>
      <c r="C216" t="s">
        <v>287</v>
      </c>
      <c r="D216" s="4">
        <v>9107</v>
      </c>
      <c r="E216" s="4">
        <v>307</v>
      </c>
      <c r="F216" s="4">
        <v>41</v>
      </c>
      <c r="G216" s="5">
        <v>161</v>
      </c>
      <c r="H216" s="5">
        <v>763</v>
      </c>
      <c r="I216" s="6">
        <f>IFERROR(ad_data[[#This Row],[clicks]]/ad_data[[#This Row],[impressions]],0)</f>
        <v>3.3710332711101354E-2</v>
      </c>
      <c r="J216" s="6">
        <f>IFERROR(ad_data[[#This Row],[conversions]]/ad_data[[#This Row],[impressions]],0)</f>
        <v>4.5020314044141871E-3</v>
      </c>
      <c r="K216" s="6">
        <f>IFERROR(ad_data[[#This Row],[conversions]]/ad_data[[#This Row],[clicks]],0)</f>
        <v>0.13355048859934854</v>
      </c>
      <c r="L216" s="9">
        <f>IFERROR(ad_data[[#This Row],[spend_usd]]/ad_data[[#This Row],[clicks]],0)</f>
        <v>0.52442996742671011</v>
      </c>
      <c r="M216" s="3">
        <f>IFERROR(ad_data[[#This Row],[revenue_usd]]/ad_data[[#This Row],[conversions]],0)</f>
        <v>18.609756097560975</v>
      </c>
      <c r="N216" s="3">
        <f>IFERROR(ad_data[[#This Row],[revenue_usd]]/ad_data[[#This Row],[spend_usd]],0)</f>
        <v>4.7391304347826084</v>
      </c>
      <c r="O216" s="6">
        <f>IFERROR((ad_data[[#This Row],[revenue_usd]]-ad_data[[#This Row],[spend_usd]])/ad_data[[#This Row],[spend_usd]],0)</f>
        <v>3.7391304347826089</v>
      </c>
    </row>
    <row r="217" spans="1:15">
      <c r="A217" s="2">
        <v>45556</v>
      </c>
      <c r="B217" t="s">
        <v>177</v>
      </c>
      <c r="C217" t="s">
        <v>287</v>
      </c>
      <c r="D217" s="4">
        <v>7995</v>
      </c>
      <c r="E217" s="4">
        <v>239</v>
      </c>
      <c r="F217" s="4">
        <v>31</v>
      </c>
      <c r="G217" s="5">
        <v>83</v>
      </c>
      <c r="H217" s="5">
        <v>753</v>
      </c>
      <c r="I217" s="6">
        <f>IFERROR(ad_data[[#This Row],[clicks]]/ad_data[[#This Row],[impressions]],0)</f>
        <v>2.9893683552220138E-2</v>
      </c>
      <c r="J217" s="6">
        <f>IFERROR(ad_data[[#This Row],[conversions]]/ad_data[[#This Row],[impressions]],0)</f>
        <v>3.8774233896185116E-3</v>
      </c>
      <c r="K217" s="6">
        <f>IFERROR(ad_data[[#This Row],[conversions]]/ad_data[[#This Row],[clicks]],0)</f>
        <v>0.1297071129707113</v>
      </c>
      <c r="L217" s="9">
        <f>IFERROR(ad_data[[#This Row],[spend_usd]]/ad_data[[#This Row],[clicks]],0)</f>
        <v>0.34728033472803349</v>
      </c>
      <c r="M217" s="3">
        <f>IFERROR(ad_data[[#This Row],[revenue_usd]]/ad_data[[#This Row],[conversions]],0)</f>
        <v>24.29032258064516</v>
      </c>
      <c r="N217" s="3">
        <f>IFERROR(ad_data[[#This Row],[revenue_usd]]/ad_data[[#This Row],[spend_usd]],0)</f>
        <v>9.0722891566265051</v>
      </c>
      <c r="O217" s="6">
        <f>IFERROR((ad_data[[#This Row],[revenue_usd]]-ad_data[[#This Row],[spend_usd]])/ad_data[[#This Row],[spend_usd]],0)</f>
        <v>8.0722891566265051</v>
      </c>
    </row>
    <row r="218" spans="1:15">
      <c r="A218" s="2">
        <v>45556</v>
      </c>
      <c r="B218" t="s">
        <v>241</v>
      </c>
      <c r="C218" t="s">
        <v>287</v>
      </c>
      <c r="D218" s="4">
        <v>15413</v>
      </c>
      <c r="E218" s="4">
        <v>278</v>
      </c>
      <c r="F218" s="4">
        <v>61</v>
      </c>
      <c r="G218" s="5">
        <v>67</v>
      </c>
      <c r="H218" s="5">
        <v>753</v>
      </c>
      <c r="I218" s="6">
        <f>IFERROR(ad_data[[#This Row],[clicks]]/ad_data[[#This Row],[impressions]],0)</f>
        <v>1.8036722247453448E-2</v>
      </c>
      <c r="J218" s="6">
        <f>IFERROR(ad_data[[#This Row],[conversions]]/ad_data[[#This Row],[impressions]],0)</f>
        <v>3.9576980471030948E-3</v>
      </c>
      <c r="K218" s="6">
        <f>IFERROR(ad_data[[#This Row],[conversions]]/ad_data[[#This Row],[clicks]],0)</f>
        <v>0.21942446043165467</v>
      </c>
      <c r="L218" s="9">
        <f>IFERROR(ad_data[[#This Row],[spend_usd]]/ad_data[[#This Row],[clicks]],0)</f>
        <v>0.24100719424460432</v>
      </c>
      <c r="M218" s="3">
        <f>IFERROR(ad_data[[#This Row],[revenue_usd]]/ad_data[[#This Row],[conversions]],0)</f>
        <v>12.344262295081966</v>
      </c>
      <c r="N218" s="3">
        <f>IFERROR(ad_data[[#This Row],[revenue_usd]]/ad_data[[#This Row],[spend_usd]],0)</f>
        <v>11.238805970149254</v>
      </c>
      <c r="O218" s="6">
        <f>IFERROR((ad_data[[#This Row],[revenue_usd]]-ad_data[[#This Row],[spend_usd]])/ad_data[[#This Row],[spend_usd]],0)</f>
        <v>10.238805970149254</v>
      </c>
    </row>
    <row r="219" spans="1:15">
      <c r="A219" s="2">
        <v>45556</v>
      </c>
      <c r="B219" t="s">
        <v>17</v>
      </c>
      <c r="C219" t="s">
        <v>287</v>
      </c>
      <c r="D219" s="4">
        <v>7276</v>
      </c>
      <c r="E219" s="4">
        <v>256</v>
      </c>
      <c r="F219" s="4">
        <v>51</v>
      </c>
      <c r="G219" s="5">
        <v>181</v>
      </c>
      <c r="H219" s="5">
        <v>752</v>
      </c>
      <c r="I219" s="6">
        <f>IFERROR(ad_data[[#This Row],[clicks]]/ad_data[[#This Row],[impressions]],0)</f>
        <v>3.5184167124793844E-2</v>
      </c>
      <c r="J219" s="6">
        <f>IFERROR(ad_data[[#This Row],[conversions]]/ad_data[[#This Row],[impressions]],0)</f>
        <v>7.0093457943925233E-3</v>
      </c>
      <c r="K219" s="6">
        <f>IFERROR(ad_data[[#This Row],[conversions]]/ad_data[[#This Row],[clicks]],0)</f>
        <v>0.19921875</v>
      </c>
      <c r="L219" s="9">
        <f>IFERROR(ad_data[[#This Row],[spend_usd]]/ad_data[[#This Row],[clicks]],0)</f>
        <v>0.70703125</v>
      </c>
      <c r="M219" s="3">
        <f>IFERROR(ad_data[[#This Row],[revenue_usd]]/ad_data[[#This Row],[conversions]],0)</f>
        <v>14.745098039215685</v>
      </c>
      <c r="N219" s="3">
        <f>IFERROR(ad_data[[#This Row],[revenue_usd]]/ad_data[[#This Row],[spend_usd]],0)</f>
        <v>4.1546961325966851</v>
      </c>
      <c r="O219" s="6">
        <f>IFERROR((ad_data[[#This Row],[revenue_usd]]-ad_data[[#This Row],[spend_usd]])/ad_data[[#This Row],[spend_usd]],0)</f>
        <v>3.1546961325966851</v>
      </c>
    </row>
    <row r="220" spans="1:15">
      <c r="A220" s="2">
        <v>45546</v>
      </c>
      <c r="B220" t="s">
        <v>36</v>
      </c>
      <c r="C220" t="s">
        <v>287</v>
      </c>
      <c r="D220" s="4">
        <v>11545</v>
      </c>
      <c r="E220" s="4">
        <v>134</v>
      </c>
      <c r="F220" s="4">
        <v>49</v>
      </c>
      <c r="G220" s="5">
        <v>82</v>
      </c>
      <c r="H220" s="5">
        <v>752</v>
      </c>
      <c r="I220" s="6">
        <f>IFERROR(ad_data[[#This Row],[clicks]]/ad_data[[#This Row],[impressions]],0)</f>
        <v>1.1606756171502815E-2</v>
      </c>
      <c r="J220" s="6">
        <f>IFERROR(ad_data[[#This Row],[conversions]]/ad_data[[#This Row],[impressions]],0)</f>
        <v>4.2442615851017752E-3</v>
      </c>
      <c r="K220" s="6">
        <f>IFERROR(ad_data[[#This Row],[conversions]]/ad_data[[#This Row],[clicks]],0)</f>
        <v>0.36567164179104478</v>
      </c>
      <c r="L220" s="9">
        <f>IFERROR(ad_data[[#This Row],[spend_usd]]/ad_data[[#This Row],[clicks]],0)</f>
        <v>0.61194029850746268</v>
      </c>
      <c r="M220" s="3">
        <f>IFERROR(ad_data[[#This Row],[revenue_usd]]/ad_data[[#This Row],[conversions]],0)</f>
        <v>15.346938775510203</v>
      </c>
      <c r="N220" s="3">
        <f>IFERROR(ad_data[[#This Row],[revenue_usd]]/ad_data[[#This Row],[spend_usd]],0)</f>
        <v>9.1707317073170724</v>
      </c>
      <c r="O220" s="6">
        <f>IFERROR((ad_data[[#This Row],[revenue_usd]]-ad_data[[#This Row],[spend_usd]])/ad_data[[#This Row],[spend_usd]],0)</f>
        <v>8.1707317073170724</v>
      </c>
    </row>
    <row r="221" spans="1:15">
      <c r="A221" s="2">
        <v>45300</v>
      </c>
      <c r="B221" t="s">
        <v>88</v>
      </c>
      <c r="C221" t="s">
        <v>287</v>
      </c>
      <c r="D221" s="4">
        <v>8242</v>
      </c>
      <c r="E221" s="4">
        <v>191</v>
      </c>
      <c r="F221" s="4">
        <v>52</v>
      </c>
      <c r="G221" s="5">
        <v>78</v>
      </c>
      <c r="H221" s="5">
        <v>752</v>
      </c>
      <c r="I221" s="6">
        <f>IFERROR(ad_data[[#This Row],[clicks]]/ad_data[[#This Row],[impressions]],0)</f>
        <v>2.3173986896384374E-2</v>
      </c>
      <c r="J221" s="6">
        <f>IFERROR(ad_data[[#This Row],[conversions]]/ad_data[[#This Row],[impressions]],0)</f>
        <v>6.3091482649842269E-3</v>
      </c>
      <c r="K221" s="6">
        <f>IFERROR(ad_data[[#This Row],[conversions]]/ad_data[[#This Row],[clicks]],0)</f>
        <v>0.27225130890052357</v>
      </c>
      <c r="L221" s="9">
        <f>IFERROR(ad_data[[#This Row],[spend_usd]]/ad_data[[#This Row],[clicks]],0)</f>
        <v>0.40837696335078533</v>
      </c>
      <c r="M221" s="3">
        <f>IFERROR(ad_data[[#This Row],[revenue_usd]]/ad_data[[#This Row],[conversions]],0)</f>
        <v>14.461538461538462</v>
      </c>
      <c r="N221" s="3">
        <f>IFERROR(ad_data[[#This Row],[revenue_usd]]/ad_data[[#This Row],[spend_usd]],0)</f>
        <v>9.6410256410256405</v>
      </c>
      <c r="O221" s="6">
        <f>IFERROR((ad_data[[#This Row],[revenue_usd]]-ad_data[[#This Row],[spend_usd]])/ad_data[[#This Row],[spend_usd]],0)</f>
        <v>8.6410256410256405</v>
      </c>
    </row>
    <row r="222" spans="1:15">
      <c r="A222" s="2">
        <v>45452</v>
      </c>
      <c r="B222" t="s">
        <v>133</v>
      </c>
      <c r="C222" t="s">
        <v>286</v>
      </c>
      <c r="D222" s="4">
        <v>8834</v>
      </c>
      <c r="E222" s="4">
        <v>193</v>
      </c>
      <c r="F222" s="4">
        <v>37</v>
      </c>
      <c r="G222" s="5">
        <v>77</v>
      </c>
      <c r="H222" s="5">
        <v>750</v>
      </c>
      <c r="I222" s="6">
        <f>IFERROR(ad_data[[#This Row],[clicks]]/ad_data[[#This Row],[impressions]],0)</f>
        <v>2.1847407742811863E-2</v>
      </c>
      <c r="J222" s="6">
        <f>IFERROR(ad_data[[#This Row],[conversions]]/ad_data[[#This Row],[impressions]],0)</f>
        <v>4.1883631424043466E-3</v>
      </c>
      <c r="K222" s="6">
        <f>IFERROR(ad_data[[#This Row],[conversions]]/ad_data[[#This Row],[clicks]],0)</f>
        <v>0.19170984455958548</v>
      </c>
      <c r="L222" s="9">
        <f>IFERROR(ad_data[[#This Row],[spend_usd]]/ad_data[[#This Row],[clicks]],0)</f>
        <v>0.39896373056994816</v>
      </c>
      <c r="M222" s="3">
        <f>IFERROR(ad_data[[#This Row],[revenue_usd]]/ad_data[[#This Row],[conversions]],0)</f>
        <v>20.27027027027027</v>
      </c>
      <c r="N222" s="3">
        <f>IFERROR(ad_data[[#This Row],[revenue_usd]]/ad_data[[#This Row],[spend_usd]],0)</f>
        <v>9.7402597402597397</v>
      </c>
      <c r="O222" s="6">
        <f>IFERROR((ad_data[[#This Row],[revenue_usd]]-ad_data[[#This Row],[spend_usd]])/ad_data[[#This Row],[spend_usd]],0)</f>
        <v>8.7402597402597397</v>
      </c>
    </row>
    <row r="223" spans="1:15">
      <c r="A223" s="2">
        <v>45540</v>
      </c>
      <c r="B223" t="s">
        <v>88</v>
      </c>
      <c r="C223" t="s">
        <v>286</v>
      </c>
      <c r="D223" s="4">
        <v>13663</v>
      </c>
      <c r="E223" s="4">
        <v>352</v>
      </c>
      <c r="F223" s="4">
        <v>44</v>
      </c>
      <c r="G223" s="5">
        <v>108</v>
      </c>
      <c r="H223" s="5">
        <v>749</v>
      </c>
      <c r="I223" s="6">
        <f>IFERROR(ad_data[[#This Row],[clicks]]/ad_data[[#This Row],[impressions]],0)</f>
        <v>2.5763009587938226E-2</v>
      </c>
      <c r="J223" s="6">
        <f>IFERROR(ad_data[[#This Row],[conversions]]/ad_data[[#This Row],[impressions]],0)</f>
        <v>3.2203761984922782E-3</v>
      </c>
      <c r="K223" s="6">
        <f>IFERROR(ad_data[[#This Row],[conversions]]/ad_data[[#This Row],[clicks]],0)</f>
        <v>0.125</v>
      </c>
      <c r="L223" s="9">
        <f>IFERROR(ad_data[[#This Row],[spend_usd]]/ad_data[[#This Row],[clicks]],0)</f>
        <v>0.30681818181818182</v>
      </c>
      <c r="M223" s="3">
        <f>IFERROR(ad_data[[#This Row],[revenue_usd]]/ad_data[[#This Row],[conversions]],0)</f>
        <v>17.022727272727273</v>
      </c>
      <c r="N223" s="3">
        <f>IFERROR(ad_data[[#This Row],[revenue_usd]]/ad_data[[#This Row],[spend_usd]],0)</f>
        <v>6.9351851851851851</v>
      </c>
      <c r="O223" s="6">
        <f>IFERROR((ad_data[[#This Row],[revenue_usd]]-ad_data[[#This Row],[spend_usd]])/ad_data[[#This Row],[spend_usd]],0)</f>
        <v>5.9351851851851851</v>
      </c>
    </row>
    <row r="224" spans="1:15">
      <c r="A224" s="2">
        <v>45564</v>
      </c>
      <c r="B224" t="s">
        <v>227</v>
      </c>
      <c r="C224" t="s">
        <v>287</v>
      </c>
      <c r="D224" s="4">
        <v>10924</v>
      </c>
      <c r="E224" s="4">
        <v>175</v>
      </c>
      <c r="F224" s="4">
        <v>30</v>
      </c>
      <c r="G224" s="5">
        <v>75</v>
      </c>
      <c r="H224" s="5">
        <v>749</v>
      </c>
      <c r="I224" s="6">
        <f>IFERROR(ad_data[[#This Row],[clicks]]/ad_data[[#This Row],[impressions]],0)</f>
        <v>1.6019772976931527E-2</v>
      </c>
      <c r="J224" s="6">
        <f>IFERROR(ad_data[[#This Row],[conversions]]/ad_data[[#This Row],[impressions]],0)</f>
        <v>2.7462467960454044E-3</v>
      </c>
      <c r="K224" s="6">
        <f>IFERROR(ad_data[[#This Row],[conversions]]/ad_data[[#This Row],[clicks]],0)</f>
        <v>0.17142857142857143</v>
      </c>
      <c r="L224" s="9">
        <f>IFERROR(ad_data[[#This Row],[spend_usd]]/ad_data[[#This Row],[clicks]],0)</f>
        <v>0.42857142857142855</v>
      </c>
      <c r="M224" s="3">
        <f>IFERROR(ad_data[[#This Row],[revenue_usd]]/ad_data[[#This Row],[conversions]],0)</f>
        <v>24.966666666666665</v>
      </c>
      <c r="N224" s="3">
        <f>IFERROR(ad_data[[#This Row],[revenue_usd]]/ad_data[[#This Row],[spend_usd]],0)</f>
        <v>9.9866666666666664</v>
      </c>
      <c r="O224" s="6">
        <f>IFERROR((ad_data[[#This Row],[revenue_usd]]-ad_data[[#This Row],[spend_usd]])/ad_data[[#This Row],[spend_usd]],0)</f>
        <v>8.9866666666666664</v>
      </c>
    </row>
    <row r="225" spans="1:15">
      <c r="A225" s="2">
        <v>45548</v>
      </c>
      <c r="B225" t="s">
        <v>257</v>
      </c>
      <c r="C225" t="s">
        <v>288</v>
      </c>
      <c r="D225" s="4">
        <v>11888</v>
      </c>
      <c r="E225" s="4">
        <v>142</v>
      </c>
      <c r="F225" s="4">
        <v>34</v>
      </c>
      <c r="G225" s="5">
        <v>53</v>
      </c>
      <c r="H225" s="5">
        <v>749</v>
      </c>
      <c r="I225" s="6">
        <f>IFERROR(ad_data[[#This Row],[clicks]]/ad_data[[#This Row],[impressions]],0)</f>
        <v>1.1944818304172275E-2</v>
      </c>
      <c r="J225" s="6">
        <f>IFERROR(ad_data[[#This Row],[conversions]]/ad_data[[#This Row],[impressions]],0)</f>
        <v>2.8600269179004036E-3</v>
      </c>
      <c r="K225" s="6">
        <f>IFERROR(ad_data[[#This Row],[conversions]]/ad_data[[#This Row],[clicks]],0)</f>
        <v>0.23943661971830985</v>
      </c>
      <c r="L225" s="9">
        <f>IFERROR(ad_data[[#This Row],[spend_usd]]/ad_data[[#This Row],[clicks]],0)</f>
        <v>0.37323943661971831</v>
      </c>
      <c r="M225" s="3">
        <f>IFERROR(ad_data[[#This Row],[revenue_usd]]/ad_data[[#This Row],[conversions]],0)</f>
        <v>22.029411764705884</v>
      </c>
      <c r="N225" s="3">
        <f>IFERROR(ad_data[[#This Row],[revenue_usd]]/ad_data[[#This Row],[spend_usd]],0)</f>
        <v>14.132075471698114</v>
      </c>
      <c r="O225" s="6">
        <f>IFERROR((ad_data[[#This Row],[revenue_usd]]-ad_data[[#This Row],[spend_usd]])/ad_data[[#This Row],[spend_usd]],0)</f>
        <v>13.132075471698114</v>
      </c>
    </row>
    <row r="226" spans="1:15">
      <c r="A226" s="2">
        <v>45560</v>
      </c>
      <c r="B226" t="s">
        <v>178</v>
      </c>
      <c r="C226" t="s">
        <v>288</v>
      </c>
      <c r="D226" s="4">
        <v>10169</v>
      </c>
      <c r="E226" s="4">
        <v>257</v>
      </c>
      <c r="F226" s="4">
        <v>36</v>
      </c>
      <c r="G226" s="5">
        <v>154</v>
      </c>
      <c r="H226" s="5">
        <v>739</v>
      </c>
      <c r="I226" s="6">
        <f>IFERROR(ad_data[[#This Row],[clicks]]/ad_data[[#This Row],[impressions]],0)</f>
        <v>2.5272888189595829E-2</v>
      </c>
      <c r="J226" s="6">
        <f>IFERROR(ad_data[[#This Row],[conversions]]/ad_data[[#This Row],[impressions]],0)</f>
        <v>3.540171108270233E-3</v>
      </c>
      <c r="K226" s="6">
        <f>IFERROR(ad_data[[#This Row],[conversions]]/ad_data[[#This Row],[clicks]],0)</f>
        <v>0.14007782101167315</v>
      </c>
      <c r="L226" s="9">
        <f>IFERROR(ad_data[[#This Row],[spend_usd]]/ad_data[[#This Row],[clicks]],0)</f>
        <v>0.59922178988326846</v>
      </c>
      <c r="M226" s="3">
        <f>IFERROR(ad_data[[#This Row],[revenue_usd]]/ad_data[[#This Row],[conversions]],0)</f>
        <v>20.527777777777779</v>
      </c>
      <c r="N226" s="3">
        <f>IFERROR(ad_data[[#This Row],[revenue_usd]]/ad_data[[#This Row],[spend_usd]],0)</f>
        <v>4.7987012987012987</v>
      </c>
      <c r="O226" s="6">
        <f>IFERROR((ad_data[[#This Row],[revenue_usd]]-ad_data[[#This Row],[spend_usd]])/ad_data[[#This Row],[spend_usd]],0)</f>
        <v>3.7987012987012987</v>
      </c>
    </row>
    <row r="227" spans="1:15">
      <c r="A227" s="2">
        <v>45331</v>
      </c>
      <c r="B227" t="s">
        <v>243</v>
      </c>
      <c r="C227" t="s">
        <v>287</v>
      </c>
      <c r="D227" s="4">
        <v>11090</v>
      </c>
      <c r="E227" s="4">
        <v>320</v>
      </c>
      <c r="F227" s="4">
        <v>34</v>
      </c>
      <c r="G227" s="5">
        <v>10</v>
      </c>
      <c r="H227" s="5">
        <v>734</v>
      </c>
      <c r="I227" s="6">
        <f>IFERROR(ad_data[[#This Row],[clicks]]/ad_data[[#This Row],[impressions]],0)</f>
        <v>2.8854824165915238E-2</v>
      </c>
      <c r="J227" s="6">
        <f>IFERROR(ad_data[[#This Row],[conversions]]/ad_data[[#This Row],[impressions]],0)</f>
        <v>3.0658250676284943E-3</v>
      </c>
      <c r="K227" s="6">
        <f>IFERROR(ad_data[[#This Row],[conversions]]/ad_data[[#This Row],[clicks]],0)</f>
        <v>0.10625</v>
      </c>
      <c r="L227" s="9">
        <f>IFERROR(ad_data[[#This Row],[spend_usd]]/ad_data[[#This Row],[clicks]],0)</f>
        <v>3.125E-2</v>
      </c>
      <c r="M227" s="3">
        <f>IFERROR(ad_data[[#This Row],[revenue_usd]]/ad_data[[#This Row],[conversions]],0)</f>
        <v>21.588235294117649</v>
      </c>
      <c r="N227" s="3">
        <f>IFERROR(ad_data[[#This Row],[revenue_usd]]/ad_data[[#This Row],[spend_usd]],0)</f>
        <v>73.400000000000006</v>
      </c>
      <c r="O227" s="6">
        <f>IFERROR((ad_data[[#This Row],[revenue_usd]]-ad_data[[#This Row],[spend_usd]])/ad_data[[#This Row],[spend_usd]],0)</f>
        <v>72.400000000000006</v>
      </c>
    </row>
    <row r="228" spans="1:15">
      <c r="A228" s="2">
        <v>45564</v>
      </c>
      <c r="B228" t="s">
        <v>49</v>
      </c>
      <c r="C228" t="s">
        <v>287</v>
      </c>
      <c r="D228" s="4">
        <v>14549</v>
      </c>
      <c r="E228" s="4">
        <v>378</v>
      </c>
      <c r="F228" s="4">
        <v>59</v>
      </c>
      <c r="G228" s="5">
        <v>173</v>
      </c>
      <c r="H228" s="5">
        <v>731</v>
      </c>
      <c r="I228" s="6">
        <f>IFERROR(ad_data[[#This Row],[clicks]]/ad_data[[#This Row],[impressions]],0)</f>
        <v>2.5981167090521687E-2</v>
      </c>
      <c r="J228" s="6">
        <f>IFERROR(ad_data[[#This Row],[conversions]]/ad_data[[#This Row],[impressions]],0)</f>
        <v>4.0552615300020623E-3</v>
      </c>
      <c r="K228" s="6">
        <f>IFERROR(ad_data[[#This Row],[conversions]]/ad_data[[#This Row],[clicks]],0)</f>
        <v>0.15608465608465608</v>
      </c>
      <c r="L228" s="9">
        <f>IFERROR(ad_data[[#This Row],[spend_usd]]/ad_data[[#This Row],[clicks]],0)</f>
        <v>0.45767195767195767</v>
      </c>
      <c r="M228" s="3">
        <f>IFERROR(ad_data[[#This Row],[revenue_usd]]/ad_data[[#This Row],[conversions]],0)</f>
        <v>12.389830508474576</v>
      </c>
      <c r="N228" s="3">
        <f>IFERROR(ad_data[[#This Row],[revenue_usd]]/ad_data[[#This Row],[spend_usd]],0)</f>
        <v>4.2254335260115603</v>
      </c>
      <c r="O228" s="6">
        <f>IFERROR((ad_data[[#This Row],[revenue_usd]]-ad_data[[#This Row],[spend_usd]])/ad_data[[#This Row],[spend_usd]],0)</f>
        <v>3.2254335260115607</v>
      </c>
    </row>
    <row r="229" spans="1:15">
      <c r="A229" s="2">
        <v>45452</v>
      </c>
      <c r="B229" t="s">
        <v>84</v>
      </c>
      <c r="C229" t="s">
        <v>287</v>
      </c>
      <c r="D229" s="4">
        <v>11542</v>
      </c>
      <c r="E229" s="4">
        <v>296</v>
      </c>
      <c r="F229" s="4">
        <v>42</v>
      </c>
      <c r="G229" s="5">
        <v>215</v>
      </c>
      <c r="H229" s="5">
        <v>728</v>
      </c>
      <c r="I229" s="6">
        <f>IFERROR(ad_data[[#This Row],[clicks]]/ad_data[[#This Row],[impressions]],0)</f>
        <v>2.5645468722924971E-2</v>
      </c>
      <c r="J229" s="6">
        <f>IFERROR(ad_data[[#This Row],[conversions]]/ad_data[[#This Row],[impressions]],0)</f>
        <v>3.6388840755501644E-3</v>
      </c>
      <c r="K229" s="6">
        <f>IFERROR(ad_data[[#This Row],[conversions]]/ad_data[[#This Row],[clicks]],0)</f>
        <v>0.14189189189189189</v>
      </c>
      <c r="L229" s="9">
        <f>IFERROR(ad_data[[#This Row],[spend_usd]]/ad_data[[#This Row],[clicks]],0)</f>
        <v>0.72635135135135132</v>
      </c>
      <c r="M229" s="3">
        <f>IFERROR(ad_data[[#This Row],[revenue_usd]]/ad_data[[#This Row],[conversions]],0)</f>
        <v>17.333333333333332</v>
      </c>
      <c r="N229" s="3">
        <f>IFERROR(ad_data[[#This Row],[revenue_usd]]/ad_data[[#This Row],[spend_usd]],0)</f>
        <v>3.386046511627907</v>
      </c>
      <c r="O229" s="6">
        <f>IFERROR((ad_data[[#This Row],[revenue_usd]]-ad_data[[#This Row],[spend_usd]])/ad_data[[#This Row],[spend_usd]],0)</f>
        <v>2.386046511627907</v>
      </c>
    </row>
    <row r="230" spans="1:15">
      <c r="A230" s="2">
        <v>45549</v>
      </c>
      <c r="B230" t="s">
        <v>119</v>
      </c>
      <c r="C230" t="s">
        <v>286</v>
      </c>
      <c r="D230" s="4">
        <v>12005</v>
      </c>
      <c r="E230" s="4">
        <v>151</v>
      </c>
      <c r="F230" s="4">
        <v>23</v>
      </c>
      <c r="G230" s="5">
        <v>89</v>
      </c>
      <c r="H230" s="5">
        <v>728</v>
      </c>
      <c r="I230" s="6">
        <f>IFERROR(ad_data[[#This Row],[clicks]]/ad_data[[#This Row],[impressions]],0)</f>
        <v>1.2578092461474386E-2</v>
      </c>
      <c r="J230" s="6">
        <f>IFERROR(ad_data[[#This Row],[conversions]]/ad_data[[#This Row],[impressions]],0)</f>
        <v>1.9158683881715952E-3</v>
      </c>
      <c r="K230" s="6">
        <f>IFERROR(ad_data[[#This Row],[conversions]]/ad_data[[#This Row],[clicks]],0)</f>
        <v>0.15231788079470199</v>
      </c>
      <c r="L230" s="9">
        <f>IFERROR(ad_data[[#This Row],[spend_usd]]/ad_data[[#This Row],[clicks]],0)</f>
        <v>0.58940397350993379</v>
      </c>
      <c r="M230" s="3">
        <f>IFERROR(ad_data[[#This Row],[revenue_usd]]/ad_data[[#This Row],[conversions]],0)</f>
        <v>31.652173913043477</v>
      </c>
      <c r="N230" s="3">
        <f>IFERROR(ad_data[[#This Row],[revenue_usd]]/ad_data[[#This Row],[spend_usd]],0)</f>
        <v>8.1797752808988768</v>
      </c>
      <c r="O230" s="6">
        <f>IFERROR((ad_data[[#This Row],[revenue_usd]]-ad_data[[#This Row],[spend_usd]])/ad_data[[#This Row],[spend_usd]],0)</f>
        <v>7.1797752808988768</v>
      </c>
    </row>
    <row r="231" spans="1:15">
      <c r="A231" s="2">
        <v>45559</v>
      </c>
      <c r="B231" t="s">
        <v>260</v>
      </c>
      <c r="C231" t="s">
        <v>286</v>
      </c>
      <c r="D231" s="4">
        <v>9558</v>
      </c>
      <c r="E231" s="4">
        <v>271</v>
      </c>
      <c r="F231" s="4">
        <v>46</v>
      </c>
      <c r="G231" s="5">
        <v>65</v>
      </c>
      <c r="H231" s="5">
        <v>724</v>
      </c>
      <c r="I231" s="6">
        <f>IFERROR(ad_data[[#This Row],[clicks]]/ad_data[[#This Row],[impressions]],0)</f>
        <v>2.8353211969031178E-2</v>
      </c>
      <c r="J231" s="6">
        <f>IFERROR(ad_data[[#This Row],[conversions]]/ad_data[[#This Row],[impressions]],0)</f>
        <v>4.8127223268466203E-3</v>
      </c>
      <c r="K231" s="6">
        <f>IFERROR(ad_data[[#This Row],[conversions]]/ad_data[[#This Row],[clicks]],0)</f>
        <v>0.16974169741697417</v>
      </c>
      <c r="L231" s="9">
        <f>IFERROR(ad_data[[#This Row],[spend_usd]]/ad_data[[#This Row],[clicks]],0)</f>
        <v>0.23985239852398524</v>
      </c>
      <c r="M231" s="3">
        <f>IFERROR(ad_data[[#This Row],[revenue_usd]]/ad_data[[#This Row],[conversions]],0)</f>
        <v>15.739130434782609</v>
      </c>
      <c r="N231" s="3">
        <f>IFERROR(ad_data[[#This Row],[revenue_usd]]/ad_data[[#This Row],[spend_usd]],0)</f>
        <v>11.138461538461538</v>
      </c>
      <c r="O231" s="6">
        <f>IFERROR((ad_data[[#This Row],[revenue_usd]]-ad_data[[#This Row],[spend_usd]])/ad_data[[#This Row],[spend_usd]],0)</f>
        <v>10.138461538461538</v>
      </c>
    </row>
    <row r="232" spans="1:15">
      <c r="A232" s="2">
        <v>45560</v>
      </c>
      <c r="B232" t="s">
        <v>258</v>
      </c>
      <c r="C232" t="s">
        <v>288</v>
      </c>
      <c r="D232" s="4">
        <v>9163</v>
      </c>
      <c r="E232" s="4">
        <v>260</v>
      </c>
      <c r="F232" s="4">
        <v>37</v>
      </c>
      <c r="G232" s="5">
        <v>57</v>
      </c>
      <c r="H232" s="5">
        <v>724</v>
      </c>
      <c r="I232" s="6">
        <f>IFERROR(ad_data[[#This Row],[clicks]]/ad_data[[#This Row],[impressions]],0)</f>
        <v>2.8374986358179637E-2</v>
      </c>
      <c r="J232" s="6">
        <f>IFERROR(ad_data[[#This Row],[conversions]]/ad_data[[#This Row],[impressions]],0)</f>
        <v>4.0379788278947946E-3</v>
      </c>
      <c r="K232" s="6">
        <f>IFERROR(ad_data[[#This Row],[conversions]]/ad_data[[#This Row],[clicks]],0)</f>
        <v>0.1423076923076923</v>
      </c>
      <c r="L232" s="9">
        <f>IFERROR(ad_data[[#This Row],[spend_usd]]/ad_data[[#This Row],[clicks]],0)</f>
        <v>0.21923076923076923</v>
      </c>
      <c r="M232" s="3">
        <f>IFERROR(ad_data[[#This Row],[revenue_usd]]/ad_data[[#This Row],[conversions]],0)</f>
        <v>19.567567567567568</v>
      </c>
      <c r="N232" s="3">
        <f>IFERROR(ad_data[[#This Row],[revenue_usd]]/ad_data[[#This Row],[spend_usd]],0)</f>
        <v>12.701754385964913</v>
      </c>
      <c r="O232" s="6">
        <f>IFERROR((ad_data[[#This Row],[revenue_usd]]-ad_data[[#This Row],[spend_usd]])/ad_data[[#This Row],[spend_usd]],0)</f>
        <v>11.701754385964913</v>
      </c>
    </row>
    <row r="233" spans="1:15">
      <c r="A233" s="2">
        <v>45536</v>
      </c>
      <c r="B233" t="s">
        <v>107</v>
      </c>
      <c r="C233" t="s">
        <v>286</v>
      </c>
      <c r="D233" s="4">
        <v>12270</v>
      </c>
      <c r="E233" s="4">
        <v>132</v>
      </c>
      <c r="F233" s="4">
        <v>31</v>
      </c>
      <c r="G233" s="5">
        <v>102</v>
      </c>
      <c r="H233" s="5">
        <v>723</v>
      </c>
      <c r="I233" s="6">
        <f>IFERROR(ad_data[[#This Row],[clicks]]/ad_data[[#This Row],[impressions]],0)</f>
        <v>1.0757946210268949E-2</v>
      </c>
      <c r="J233" s="6">
        <f>IFERROR(ad_data[[#This Row],[conversions]]/ad_data[[#This Row],[impressions]],0)</f>
        <v>2.5264873675631622E-3</v>
      </c>
      <c r="K233" s="6">
        <f>IFERROR(ad_data[[#This Row],[conversions]]/ad_data[[#This Row],[clicks]],0)</f>
        <v>0.23484848484848486</v>
      </c>
      <c r="L233" s="9">
        <f>IFERROR(ad_data[[#This Row],[spend_usd]]/ad_data[[#This Row],[clicks]],0)</f>
        <v>0.77272727272727271</v>
      </c>
      <c r="M233" s="3">
        <f>IFERROR(ad_data[[#This Row],[revenue_usd]]/ad_data[[#This Row],[conversions]],0)</f>
        <v>23.322580645161292</v>
      </c>
      <c r="N233" s="3">
        <f>IFERROR(ad_data[[#This Row],[revenue_usd]]/ad_data[[#This Row],[spend_usd]],0)</f>
        <v>7.0882352941176467</v>
      </c>
      <c r="O233" s="6">
        <f>IFERROR((ad_data[[#This Row],[revenue_usd]]-ad_data[[#This Row],[spend_usd]])/ad_data[[#This Row],[spend_usd]],0)</f>
        <v>6.0882352941176467</v>
      </c>
    </row>
    <row r="234" spans="1:15">
      <c r="A234" s="2">
        <v>45539</v>
      </c>
      <c r="B234" t="s">
        <v>283</v>
      </c>
      <c r="C234" t="s">
        <v>286</v>
      </c>
      <c r="D234" s="4">
        <v>9724</v>
      </c>
      <c r="E234" s="4">
        <v>185</v>
      </c>
      <c r="F234" s="4">
        <v>37</v>
      </c>
      <c r="G234" s="5">
        <v>128</v>
      </c>
      <c r="H234" s="5">
        <v>722</v>
      </c>
      <c r="I234" s="6">
        <f>IFERROR(ad_data[[#This Row],[clicks]]/ad_data[[#This Row],[impressions]],0)</f>
        <v>1.9025092554504318E-2</v>
      </c>
      <c r="J234" s="6">
        <f>IFERROR(ad_data[[#This Row],[conversions]]/ad_data[[#This Row],[impressions]],0)</f>
        <v>3.805018510900864E-3</v>
      </c>
      <c r="K234" s="6">
        <f>IFERROR(ad_data[[#This Row],[conversions]]/ad_data[[#This Row],[clicks]],0)</f>
        <v>0.2</v>
      </c>
      <c r="L234" s="9">
        <f>IFERROR(ad_data[[#This Row],[spend_usd]]/ad_data[[#This Row],[clicks]],0)</f>
        <v>0.69189189189189193</v>
      </c>
      <c r="M234" s="3">
        <f>IFERROR(ad_data[[#This Row],[revenue_usd]]/ad_data[[#This Row],[conversions]],0)</f>
        <v>19.513513513513512</v>
      </c>
      <c r="N234" s="3">
        <f>IFERROR(ad_data[[#This Row],[revenue_usd]]/ad_data[[#This Row],[spend_usd]],0)</f>
        <v>5.640625</v>
      </c>
      <c r="O234" s="6">
        <f>IFERROR((ad_data[[#This Row],[revenue_usd]]-ad_data[[#This Row],[spend_usd]])/ad_data[[#This Row],[spend_usd]],0)</f>
        <v>4.640625</v>
      </c>
    </row>
    <row r="235" spans="1:15">
      <c r="A235" s="2">
        <v>45555</v>
      </c>
      <c r="B235" t="s">
        <v>131</v>
      </c>
      <c r="C235" t="s">
        <v>288</v>
      </c>
      <c r="D235" s="4">
        <v>5842</v>
      </c>
      <c r="E235" s="4">
        <v>146</v>
      </c>
      <c r="F235" s="4">
        <v>43</v>
      </c>
      <c r="G235" s="5">
        <v>139</v>
      </c>
      <c r="H235" s="5">
        <v>721</v>
      </c>
      <c r="I235" s="6">
        <f>IFERROR(ad_data[[#This Row],[clicks]]/ad_data[[#This Row],[impressions]],0)</f>
        <v>2.4991441287230399E-2</v>
      </c>
      <c r="J235" s="6">
        <f>IFERROR(ad_data[[#This Row],[conversions]]/ad_data[[#This Row],[impressions]],0)</f>
        <v>7.3604929818555289E-3</v>
      </c>
      <c r="K235" s="6">
        <f>IFERROR(ad_data[[#This Row],[conversions]]/ad_data[[#This Row],[clicks]],0)</f>
        <v>0.29452054794520549</v>
      </c>
      <c r="L235" s="9">
        <f>IFERROR(ad_data[[#This Row],[spend_usd]]/ad_data[[#This Row],[clicks]],0)</f>
        <v>0.95205479452054798</v>
      </c>
      <c r="M235" s="3">
        <f>IFERROR(ad_data[[#This Row],[revenue_usd]]/ad_data[[#This Row],[conversions]],0)</f>
        <v>16.767441860465116</v>
      </c>
      <c r="N235" s="3">
        <f>IFERROR(ad_data[[#This Row],[revenue_usd]]/ad_data[[#This Row],[spend_usd]],0)</f>
        <v>5.1870503597122299</v>
      </c>
      <c r="O235" s="6">
        <f>IFERROR((ad_data[[#This Row],[revenue_usd]]-ad_data[[#This Row],[spend_usd]])/ad_data[[#This Row],[spend_usd]],0)</f>
        <v>4.1870503597122299</v>
      </c>
    </row>
    <row r="236" spans="1:15">
      <c r="A236" s="2">
        <v>45544</v>
      </c>
      <c r="B236" t="s">
        <v>112</v>
      </c>
      <c r="C236" t="s">
        <v>286</v>
      </c>
      <c r="D236" s="4">
        <v>8992</v>
      </c>
      <c r="E236" s="4">
        <v>329</v>
      </c>
      <c r="F236" s="4">
        <v>40</v>
      </c>
      <c r="G236" s="5">
        <v>66</v>
      </c>
      <c r="H236" s="5">
        <v>721</v>
      </c>
      <c r="I236" s="6">
        <f>IFERROR(ad_data[[#This Row],[clicks]]/ad_data[[#This Row],[impressions]],0)</f>
        <v>3.6588078291814943E-2</v>
      </c>
      <c r="J236" s="6">
        <f>IFERROR(ad_data[[#This Row],[conversions]]/ad_data[[#This Row],[impressions]],0)</f>
        <v>4.4483985765124559E-3</v>
      </c>
      <c r="K236" s="6">
        <f>IFERROR(ad_data[[#This Row],[conversions]]/ad_data[[#This Row],[clicks]],0)</f>
        <v>0.12158054711246201</v>
      </c>
      <c r="L236" s="9">
        <f>IFERROR(ad_data[[#This Row],[spend_usd]]/ad_data[[#This Row],[clicks]],0)</f>
        <v>0.20060790273556231</v>
      </c>
      <c r="M236" s="3">
        <f>IFERROR(ad_data[[#This Row],[revenue_usd]]/ad_data[[#This Row],[conversions]],0)</f>
        <v>18.024999999999999</v>
      </c>
      <c r="N236" s="3">
        <f>IFERROR(ad_data[[#This Row],[revenue_usd]]/ad_data[[#This Row],[spend_usd]],0)</f>
        <v>10.924242424242424</v>
      </c>
      <c r="O236" s="6">
        <f>IFERROR((ad_data[[#This Row],[revenue_usd]]-ad_data[[#This Row],[spend_usd]])/ad_data[[#This Row],[spend_usd]],0)</f>
        <v>9.9242424242424239</v>
      </c>
    </row>
    <row r="237" spans="1:15">
      <c r="A237" s="2">
        <v>45360</v>
      </c>
      <c r="B237" t="s">
        <v>72</v>
      </c>
      <c r="C237" t="s">
        <v>288</v>
      </c>
      <c r="D237" s="4">
        <v>10102</v>
      </c>
      <c r="E237" s="4">
        <v>213</v>
      </c>
      <c r="F237" s="4">
        <v>28</v>
      </c>
      <c r="G237" s="5">
        <v>123</v>
      </c>
      <c r="H237" s="5">
        <v>715</v>
      </c>
      <c r="I237" s="6">
        <f>IFERROR(ad_data[[#This Row],[clicks]]/ad_data[[#This Row],[impressions]],0)</f>
        <v>2.1084933676499704E-2</v>
      </c>
      <c r="J237" s="6">
        <f>IFERROR(ad_data[[#This Row],[conversions]]/ad_data[[#This Row],[impressions]],0)</f>
        <v>2.7717283706196793E-3</v>
      </c>
      <c r="K237" s="6">
        <f>IFERROR(ad_data[[#This Row],[conversions]]/ad_data[[#This Row],[clicks]],0)</f>
        <v>0.13145539906103287</v>
      </c>
      <c r="L237" s="9">
        <f>IFERROR(ad_data[[#This Row],[spend_usd]]/ad_data[[#This Row],[clicks]],0)</f>
        <v>0.57746478873239437</v>
      </c>
      <c r="M237" s="3">
        <f>IFERROR(ad_data[[#This Row],[revenue_usd]]/ad_data[[#This Row],[conversions]],0)</f>
        <v>25.535714285714285</v>
      </c>
      <c r="N237" s="3">
        <f>IFERROR(ad_data[[#This Row],[revenue_usd]]/ad_data[[#This Row],[spend_usd]],0)</f>
        <v>5.8130081300813012</v>
      </c>
      <c r="O237" s="6">
        <f>IFERROR((ad_data[[#This Row],[revenue_usd]]-ad_data[[#This Row],[spend_usd]])/ad_data[[#This Row],[spend_usd]],0)</f>
        <v>4.8130081300813012</v>
      </c>
    </row>
    <row r="238" spans="1:15">
      <c r="A238" s="2">
        <v>45552</v>
      </c>
      <c r="B238" t="s">
        <v>11</v>
      </c>
      <c r="C238" t="s">
        <v>287</v>
      </c>
      <c r="D238" s="4">
        <v>12421</v>
      </c>
      <c r="E238" s="4">
        <v>127</v>
      </c>
      <c r="F238" s="4">
        <v>25</v>
      </c>
      <c r="G238" s="5">
        <v>76</v>
      </c>
      <c r="H238" s="5">
        <v>712</v>
      </c>
      <c r="I238" s="6">
        <f>IFERROR(ad_data[[#This Row],[clicks]]/ad_data[[#This Row],[impressions]],0)</f>
        <v>1.0224619595845745E-2</v>
      </c>
      <c r="J238" s="6">
        <f>IFERROR(ad_data[[#This Row],[conversions]]/ad_data[[#This Row],[impressions]],0)</f>
        <v>2.0127203928830208E-3</v>
      </c>
      <c r="K238" s="6">
        <f>IFERROR(ad_data[[#This Row],[conversions]]/ad_data[[#This Row],[clicks]],0)</f>
        <v>0.19685039370078741</v>
      </c>
      <c r="L238" s="9">
        <f>IFERROR(ad_data[[#This Row],[spend_usd]]/ad_data[[#This Row],[clicks]],0)</f>
        <v>0.59842519685039375</v>
      </c>
      <c r="M238" s="3">
        <f>IFERROR(ad_data[[#This Row],[revenue_usd]]/ad_data[[#This Row],[conversions]],0)</f>
        <v>28.48</v>
      </c>
      <c r="N238" s="3">
        <f>IFERROR(ad_data[[#This Row],[revenue_usd]]/ad_data[[#This Row],[spend_usd]],0)</f>
        <v>9.3684210526315788</v>
      </c>
      <c r="O238" s="6">
        <f>IFERROR((ad_data[[#This Row],[revenue_usd]]-ad_data[[#This Row],[spend_usd]])/ad_data[[#This Row],[spend_usd]],0)</f>
        <v>8.3684210526315788</v>
      </c>
    </row>
    <row r="239" spans="1:15">
      <c r="A239" s="2">
        <v>45331</v>
      </c>
      <c r="B239" t="s">
        <v>156</v>
      </c>
      <c r="C239" t="s">
        <v>288</v>
      </c>
      <c r="D239" s="4">
        <v>7985</v>
      </c>
      <c r="E239" s="4">
        <v>157</v>
      </c>
      <c r="F239" s="4">
        <v>41</v>
      </c>
      <c r="G239" s="5">
        <v>96</v>
      </c>
      <c r="H239" s="5">
        <v>698</v>
      </c>
      <c r="I239" s="6">
        <f>IFERROR(ad_data[[#This Row],[clicks]]/ad_data[[#This Row],[impressions]],0)</f>
        <v>1.9661865998747651E-2</v>
      </c>
      <c r="J239" s="6">
        <f>IFERROR(ad_data[[#This Row],[conversions]]/ad_data[[#This Row],[impressions]],0)</f>
        <v>5.134627426424546E-3</v>
      </c>
      <c r="K239" s="6">
        <f>IFERROR(ad_data[[#This Row],[conversions]]/ad_data[[#This Row],[clicks]],0)</f>
        <v>0.26114649681528662</v>
      </c>
      <c r="L239" s="9">
        <f>IFERROR(ad_data[[#This Row],[spend_usd]]/ad_data[[#This Row],[clicks]],0)</f>
        <v>0.61146496815286622</v>
      </c>
      <c r="M239" s="3">
        <f>IFERROR(ad_data[[#This Row],[revenue_usd]]/ad_data[[#This Row],[conversions]],0)</f>
        <v>17.024390243902438</v>
      </c>
      <c r="N239" s="3">
        <f>IFERROR(ad_data[[#This Row],[revenue_usd]]/ad_data[[#This Row],[spend_usd]],0)</f>
        <v>7.270833333333333</v>
      </c>
      <c r="O239" s="6">
        <f>IFERROR((ad_data[[#This Row],[revenue_usd]]-ad_data[[#This Row],[spend_usd]])/ad_data[[#This Row],[spend_usd]],0)</f>
        <v>6.270833333333333</v>
      </c>
    </row>
    <row r="240" spans="1:15">
      <c r="A240" s="2">
        <v>45539</v>
      </c>
      <c r="B240" t="s">
        <v>50</v>
      </c>
      <c r="C240" t="s">
        <v>286</v>
      </c>
      <c r="D240" s="4">
        <v>10268</v>
      </c>
      <c r="E240" s="4">
        <v>185</v>
      </c>
      <c r="F240" s="4">
        <v>24</v>
      </c>
      <c r="G240" s="5">
        <v>85</v>
      </c>
      <c r="H240" s="5">
        <v>698</v>
      </c>
      <c r="I240" s="6">
        <f>IFERROR(ad_data[[#This Row],[clicks]]/ad_data[[#This Row],[impressions]],0)</f>
        <v>1.8017140631086871E-2</v>
      </c>
      <c r="J240" s="6">
        <f>IFERROR(ad_data[[#This Row],[conversions]]/ad_data[[#This Row],[impressions]],0)</f>
        <v>2.3373587845734321E-3</v>
      </c>
      <c r="K240" s="6">
        <f>IFERROR(ad_data[[#This Row],[conversions]]/ad_data[[#This Row],[clicks]],0)</f>
        <v>0.12972972972972974</v>
      </c>
      <c r="L240" s="9">
        <f>IFERROR(ad_data[[#This Row],[spend_usd]]/ad_data[[#This Row],[clicks]],0)</f>
        <v>0.45945945945945948</v>
      </c>
      <c r="M240" s="3">
        <f>IFERROR(ad_data[[#This Row],[revenue_usd]]/ad_data[[#This Row],[conversions]],0)</f>
        <v>29.083333333333332</v>
      </c>
      <c r="N240" s="3">
        <f>IFERROR(ad_data[[#This Row],[revenue_usd]]/ad_data[[#This Row],[spend_usd]],0)</f>
        <v>8.2117647058823522</v>
      </c>
      <c r="O240" s="6">
        <f>IFERROR((ad_data[[#This Row],[revenue_usd]]-ad_data[[#This Row],[spend_usd]])/ad_data[[#This Row],[spend_usd]],0)</f>
        <v>7.2117647058823531</v>
      </c>
    </row>
    <row r="241" spans="1:15">
      <c r="A241" s="2">
        <v>45540</v>
      </c>
      <c r="B241" t="s">
        <v>202</v>
      </c>
      <c r="C241" t="s">
        <v>287</v>
      </c>
      <c r="D241" s="4">
        <v>15566</v>
      </c>
      <c r="E241" s="4">
        <v>346</v>
      </c>
      <c r="F241" s="4">
        <v>39</v>
      </c>
      <c r="G241" s="5">
        <v>61</v>
      </c>
      <c r="H241" s="5">
        <v>698</v>
      </c>
      <c r="I241" s="6">
        <f>IFERROR(ad_data[[#This Row],[clicks]]/ad_data[[#This Row],[impressions]],0)</f>
        <v>2.222793267377618E-2</v>
      </c>
      <c r="J241" s="6">
        <f>IFERROR(ad_data[[#This Row],[conversions]]/ad_data[[#This Row],[impressions]],0)</f>
        <v>2.5054606192984712E-3</v>
      </c>
      <c r="K241" s="6">
        <f>IFERROR(ad_data[[#This Row],[conversions]]/ad_data[[#This Row],[clicks]],0)</f>
        <v>0.11271676300578035</v>
      </c>
      <c r="L241" s="9">
        <f>IFERROR(ad_data[[#This Row],[spend_usd]]/ad_data[[#This Row],[clicks]],0)</f>
        <v>0.17630057803468208</v>
      </c>
      <c r="M241" s="3">
        <f>IFERROR(ad_data[[#This Row],[revenue_usd]]/ad_data[[#This Row],[conversions]],0)</f>
        <v>17.897435897435898</v>
      </c>
      <c r="N241" s="3">
        <f>IFERROR(ad_data[[#This Row],[revenue_usd]]/ad_data[[#This Row],[spend_usd]],0)</f>
        <v>11.442622950819672</v>
      </c>
      <c r="O241" s="6">
        <f>IFERROR((ad_data[[#This Row],[revenue_usd]]-ad_data[[#This Row],[spend_usd]])/ad_data[[#This Row],[spend_usd]],0)</f>
        <v>10.442622950819672</v>
      </c>
    </row>
    <row r="242" spans="1:15">
      <c r="A242" s="2">
        <v>45548</v>
      </c>
      <c r="B242" t="s">
        <v>283</v>
      </c>
      <c r="C242" t="s">
        <v>287</v>
      </c>
      <c r="D242" s="4">
        <v>7805</v>
      </c>
      <c r="E242" s="4">
        <v>303</v>
      </c>
      <c r="F242" s="4">
        <v>46</v>
      </c>
      <c r="G242" s="5">
        <v>198</v>
      </c>
      <c r="H242" s="5">
        <v>696</v>
      </c>
      <c r="I242" s="6">
        <f>IFERROR(ad_data[[#This Row],[clicks]]/ad_data[[#This Row],[impressions]],0)</f>
        <v>3.8821268417680972E-2</v>
      </c>
      <c r="J242" s="6">
        <f>IFERROR(ad_data[[#This Row],[conversions]]/ad_data[[#This Row],[impressions]],0)</f>
        <v>5.893657911595131E-3</v>
      </c>
      <c r="K242" s="6">
        <f>IFERROR(ad_data[[#This Row],[conversions]]/ad_data[[#This Row],[clicks]],0)</f>
        <v>0.15181518151815182</v>
      </c>
      <c r="L242" s="9">
        <f>IFERROR(ad_data[[#This Row],[spend_usd]]/ad_data[[#This Row],[clicks]],0)</f>
        <v>0.65346534653465349</v>
      </c>
      <c r="M242" s="3">
        <f>IFERROR(ad_data[[#This Row],[revenue_usd]]/ad_data[[#This Row],[conversions]],0)</f>
        <v>15.130434782608695</v>
      </c>
      <c r="N242" s="3">
        <f>IFERROR(ad_data[[#This Row],[revenue_usd]]/ad_data[[#This Row],[spend_usd]],0)</f>
        <v>3.5151515151515151</v>
      </c>
      <c r="O242" s="6">
        <f>IFERROR((ad_data[[#This Row],[revenue_usd]]-ad_data[[#This Row],[spend_usd]])/ad_data[[#This Row],[spend_usd]],0)</f>
        <v>2.5151515151515151</v>
      </c>
    </row>
    <row r="243" spans="1:15">
      <c r="A243" s="2">
        <v>45561</v>
      </c>
      <c r="B243" t="s">
        <v>184</v>
      </c>
      <c r="C243" t="s">
        <v>286</v>
      </c>
      <c r="D243" s="4">
        <v>11944</v>
      </c>
      <c r="E243" s="4">
        <v>224</v>
      </c>
      <c r="F243" s="4">
        <v>42</v>
      </c>
      <c r="G243" s="5">
        <v>72</v>
      </c>
      <c r="H243" s="5">
        <v>693</v>
      </c>
      <c r="I243" s="6">
        <f>IFERROR(ad_data[[#This Row],[clicks]]/ad_data[[#This Row],[impressions]],0)</f>
        <v>1.8754186202277295E-2</v>
      </c>
      <c r="J243" s="6">
        <f>IFERROR(ad_data[[#This Row],[conversions]]/ad_data[[#This Row],[impressions]],0)</f>
        <v>3.5164099129269925E-3</v>
      </c>
      <c r="K243" s="6">
        <f>IFERROR(ad_data[[#This Row],[conversions]]/ad_data[[#This Row],[clicks]],0)</f>
        <v>0.1875</v>
      </c>
      <c r="L243" s="9">
        <f>IFERROR(ad_data[[#This Row],[spend_usd]]/ad_data[[#This Row],[clicks]],0)</f>
        <v>0.32142857142857145</v>
      </c>
      <c r="M243" s="3">
        <f>IFERROR(ad_data[[#This Row],[revenue_usd]]/ad_data[[#This Row],[conversions]],0)</f>
        <v>16.5</v>
      </c>
      <c r="N243" s="3">
        <f>IFERROR(ad_data[[#This Row],[revenue_usd]]/ad_data[[#This Row],[spend_usd]],0)</f>
        <v>9.625</v>
      </c>
      <c r="O243" s="6">
        <f>IFERROR((ad_data[[#This Row],[revenue_usd]]-ad_data[[#This Row],[spend_usd]])/ad_data[[#This Row],[spend_usd]],0)</f>
        <v>8.625</v>
      </c>
    </row>
    <row r="244" spans="1:15">
      <c r="A244" s="2">
        <v>45555</v>
      </c>
      <c r="B244" t="s">
        <v>240</v>
      </c>
      <c r="C244" t="s">
        <v>287</v>
      </c>
      <c r="D244" s="4">
        <v>8014</v>
      </c>
      <c r="E244" s="4">
        <v>194</v>
      </c>
      <c r="F244" s="4">
        <v>29</v>
      </c>
      <c r="G244" s="5">
        <v>72</v>
      </c>
      <c r="H244" s="5">
        <v>693</v>
      </c>
      <c r="I244" s="6">
        <f>IFERROR(ad_data[[#This Row],[clicks]]/ad_data[[#This Row],[impressions]],0)</f>
        <v>2.4207636635887198E-2</v>
      </c>
      <c r="J244" s="6">
        <f>IFERROR(ad_data[[#This Row],[conversions]]/ad_data[[#This Row],[impressions]],0)</f>
        <v>3.6186673321687048E-3</v>
      </c>
      <c r="K244" s="6">
        <f>IFERROR(ad_data[[#This Row],[conversions]]/ad_data[[#This Row],[clicks]],0)</f>
        <v>0.14948453608247422</v>
      </c>
      <c r="L244" s="9">
        <f>IFERROR(ad_data[[#This Row],[spend_usd]]/ad_data[[#This Row],[clicks]],0)</f>
        <v>0.37113402061855671</v>
      </c>
      <c r="M244" s="3">
        <f>IFERROR(ad_data[[#This Row],[revenue_usd]]/ad_data[[#This Row],[conversions]],0)</f>
        <v>23.896551724137932</v>
      </c>
      <c r="N244" s="3">
        <f>IFERROR(ad_data[[#This Row],[revenue_usd]]/ad_data[[#This Row],[spend_usd]],0)</f>
        <v>9.625</v>
      </c>
      <c r="O244" s="6">
        <f>IFERROR((ad_data[[#This Row],[revenue_usd]]-ad_data[[#This Row],[spend_usd]])/ad_data[[#This Row],[spend_usd]],0)</f>
        <v>8.625</v>
      </c>
    </row>
    <row r="245" spans="1:15">
      <c r="A245" s="2">
        <v>45544</v>
      </c>
      <c r="B245" t="s">
        <v>273</v>
      </c>
      <c r="C245" t="s">
        <v>287</v>
      </c>
      <c r="D245" s="4">
        <v>8770</v>
      </c>
      <c r="E245" s="4">
        <v>237</v>
      </c>
      <c r="F245" s="4">
        <v>89</v>
      </c>
      <c r="G245" s="5">
        <v>89</v>
      </c>
      <c r="H245" s="5">
        <v>687</v>
      </c>
      <c r="I245" s="6">
        <f>IFERROR(ad_data[[#This Row],[clicks]]/ad_data[[#This Row],[impressions]],0)</f>
        <v>2.7023945267958951E-2</v>
      </c>
      <c r="J245" s="6">
        <f>IFERROR(ad_data[[#This Row],[conversions]]/ad_data[[#This Row],[impressions]],0)</f>
        <v>1.0148232611174458E-2</v>
      </c>
      <c r="K245" s="6">
        <f>IFERROR(ad_data[[#This Row],[conversions]]/ad_data[[#This Row],[clicks]],0)</f>
        <v>0.37552742616033757</v>
      </c>
      <c r="L245" s="9">
        <f>IFERROR(ad_data[[#This Row],[spend_usd]]/ad_data[[#This Row],[clicks]],0)</f>
        <v>0.37552742616033757</v>
      </c>
      <c r="M245" s="3">
        <f>IFERROR(ad_data[[#This Row],[revenue_usd]]/ad_data[[#This Row],[conversions]],0)</f>
        <v>7.7191011235955056</v>
      </c>
      <c r="N245" s="3">
        <f>IFERROR(ad_data[[#This Row],[revenue_usd]]/ad_data[[#This Row],[spend_usd]],0)</f>
        <v>7.7191011235955056</v>
      </c>
      <c r="O245" s="6">
        <f>IFERROR((ad_data[[#This Row],[revenue_usd]]-ad_data[[#This Row],[spend_usd]])/ad_data[[#This Row],[spend_usd]],0)</f>
        <v>6.7191011235955056</v>
      </c>
    </row>
    <row r="246" spans="1:15">
      <c r="A246" s="2">
        <v>45558</v>
      </c>
      <c r="B246" t="s">
        <v>277</v>
      </c>
      <c r="C246" t="s">
        <v>286</v>
      </c>
      <c r="D246" s="4">
        <v>7975</v>
      </c>
      <c r="E246" s="4">
        <v>127</v>
      </c>
      <c r="F246" s="4">
        <v>44</v>
      </c>
      <c r="G246" s="5">
        <v>42</v>
      </c>
      <c r="H246" s="5">
        <v>686</v>
      </c>
      <c r="I246" s="6">
        <f>IFERROR(ad_data[[#This Row],[clicks]]/ad_data[[#This Row],[impressions]],0)</f>
        <v>1.592476489028213E-2</v>
      </c>
      <c r="J246" s="6">
        <f>IFERROR(ad_data[[#This Row],[conversions]]/ad_data[[#This Row],[impressions]],0)</f>
        <v>5.5172413793103444E-3</v>
      </c>
      <c r="K246" s="6">
        <f>IFERROR(ad_data[[#This Row],[conversions]]/ad_data[[#This Row],[clicks]],0)</f>
        <v>0.34645669291338582</v>
      </c>
      <c r="L246" s="9">
        <f>IFERROR(ad_data[[#This Row],[spend_usd]]/ad_data[[#This Row],[clicks]],0)</f>
        <v>0.33070866141732286</v>
      </c>
      <c r="M246" s="3">
        <f>IFERROR(ad_data[[#This Row],[revenue_usd]]/ad_data[[#This Row],[conversions]],0)</f>
        <v>15.590909090909092</v>
      </c>
      <c r="N246" s="3">
        <f>IFERROR(ad_data[[#This Row],[revenue_usd]]/ad_data[[#This Row],[spend_usd]],0)</f>
        <v>16.333333333333332</v>
      </c>
      <c r="O246" s="6">
        <f>IFERROR((ad_data[[#This Row],[revenue_usd]]-ad_data[[#This Row],[spend_usd]])/ad_data[[#This Row],[spend_usd]],0)</f>
        <v>15.333333333333334</v>
      </c>
    </row>
    <row r="247" spans="1:15">
      <c r="A247" s="2">
        <v>45538</v>
      </c>
      <c r="B247" t="s">
        <v>62</v>
      </c>
      <c r="C247" t="s">
        <v>288</v>
      </c>
      <c r="D247" s="4">
        <v>9076</v>
      </c>
      <c r="E247" s="4">
        <v>201</v>
      </c>
      <c r="F247" s="4">
        <v>35</v>
      </c>
      <c r="G247" s="5">
        <v>164</v>
      </c>
      <c r="H247" s="5">
        <v>673</v>
      </c>
      <c r="I247" s="6">
        <f>IFERROR(ad_data[[#This Row],[clicks]]/ad_data[[#This Row],[impressions]],0)</f>
        <v>2.2146319964742176E-2</v>
      </c>
      <c r="J247" s="6">
        <f>IFERROR(ad_data[[#This Row],[conversions]]/ad_data[[#This Row],[impressions]],0)</f>
        <v>3.8563243719700307E-3</v>
      </c>
      <c r="K247" s="6">
        <f>IFERROR(ad_data[[#This Row],[conversions]]/ad_data[[#This Row],[clicks]],0)</f>
        <v>0.17412935323383086</v>
      </c>
      <c r="L247" s="9">
        <f>IFERROR(ad_data[[#This Row],[spend_usd]]/ad_data[[#This Row],[clicks]],0)</f>
        <v>0.8159203980099502</v>
      </c>
      <c r="M247" s="3">
        <f>IFERROR(ad_data[[#This Row],[revenue_usd]]/ad_data[[#This Row],[conversions]],0)</f>
        <v>19.228571428571428</v>
      </c>
      <c r="N247" s="3">
        <f>IFERROR(ad_data[[#This Row],[revenue_usd]]/ad_data[[#This Row],[spend_usd]],0)</f>
        <v>4.1036585365853657</v>
      </c>
      <c r="O247" s="6">
        <f>IFERROR((ad_data[[#This Row],[revenue_usd]]-ad_data[[#This Row],[spend_usd]])/ad_data[[#This Row],[spend_usd]],0)</f>
        <v>3.1036585365853657</v>
      </c>
    </row>
    <row r="248" spans="1:15">
      <c r="A248" s="2">
        <v>45513</v>
      </c>
      <c r="B248" t="s">
        <v>92</v>
      </c>
      <c r="C248" t="s">
        <v>286</v>
      </c>
      <c r="D248" s="4">
        <v>8407</v>
      </c>
      <c r="E248" s="4">
        <v>139</v>
      </c>
      <c r="F248" s="4">
        <v>25</v>
      </c>
      <c r="G248" s="5">
        <v>113</v>
      </c>
      <c r="H248" s="5">
        <v>671</v>
      </c>
      <c r="I248" s="6">
        <f>IFERROR(ad_data[[#This Row],[clicks]]/ad_data[[#This Row],[impressions]],0)</f>
        <v>1.6533840846913287E-2</v>
      </c>
      <c r="J248" s="6">
        <f>IFERROR(ad_data[[#This Row],[conversions]]/ad_data[[#This Row],[impressions]],0)</f>
        <v>2.9737123825383607E-3</v>
      </c>
      <c r="K248" s="6">
        <f>IFERROR(ad_data[[#This Row],[conversions]]/ad_data[[#This Row],[clicks]],0)</f>
        <v>0.17985611510791366</v>
      </c>
      <c r="L248" s="9">
        <f>IFERROR(ad_data[[#This Row],[spend_usd]]/ad_data[[#This Row],[clicks]],0)</f>
        <v>0.81294964028776984</v>
      </c>
      <c r="M248" s="3">
        <f>IFERROR(ad_data[[#This Row],[revenue_usd]]/ad_data[[#This Row],[conversions]],0)</f>
        <v>26.84</v>
      </c>
      <c r="N248" s="3">
        <f>IFERROR(ad_data[[#This Row],[revenue_usd]]/ad_data[[#This Row],[spend_usd]],0)</f>
        <v>5.9380530973451329</v>
      </c>
      <c r="O248" s="6">
        <f>IFERROR((ad_data[[#This Row],[revenue_usd]]-ad_data[[#This Row],[spend_usd]])/ad_data[[#This Row],[spend_usd]],0)</f>
        <v>4.9380530973451329</v>
      </c>
    </row>
    <row r="249" spans="1:15">
      <c r="A249" s="2">
        <v>45551</v>
      </c>
      <c r="B249" t="s">
        <v>21</v>
      </c>
      <c r="C249" t="s">
        <v>286</v>
      </c>
      <c r="D249" s="4">
        <v>7666</v>
      </c>
      <c r="E249" s="4">
        <v>68</v>
      </c>
      <c r="F249" s="4">
        <v>22</v>
      </c>
      <c r="G249" s="5">
        <v>47</v>
      </c>
      <c r="H249" s="5">
        <v>664</v>
      </c>
      <c r="I249" s="6">
        <f>IFERROR(ad_data[[#This Row],[clicks]]/ad_data[[#This Row],[impressions]],0)</f>
        <v>8.870336551004436E-3</v>
      </c>
      <c r="J249" s="6">
        <f>IFERROR(ad_data[[#This Row],[conversions]]/ad_data[[#This Row],[impressions]],0)</f>
        <v>2.8698147665014349E-3</v>
      </c>
      <c r="K249" s="6">
        <f>IFERROR(ad_data[[#This Row],[conversions]]/ad_data[[#This Row],[clicks]],0)</f>
        <v>0.3235294117647059</v>
      </c>
      <c r="L249" s="9">
        <f>IFERROR(ad_data[[#This Row],[spend_usd]]/ad_data[[#This Row],[clicks]],0)</f>
        <v>0.69117647058823528</v>
      </c>
      <c r="M249" s="3">
        <f>IFERROR(ad_data[[#This Row],[revenue_usd]]/ad_data[[#This Row],[conversions]],0)</f>
        <v>30.181818181818183</v>
      </c>
      <c r="N249" s="3">
        <f>IFERROR(ad_data[[#This Row],[revenue_usd]]/ad_data[[#This Row],[spend_usd]],0)</f>
        <v>14.127659574468085</v>
      </c>
      <c r="O249" s="6">
        <f>IFERROR((ad_data[[#This Row],[revenue_usd]]-ad_data[[#This Row],[spend_usd]])/ad_data[[#This Row],[spend_usd]],0)</f>
        <v>13.127659574468085</v>
      </c>
    </row>
    <row r="250" spans="1:15">
      <c r="A250" s="2">
        <v>45562</v>
      </c>
      <c r="B250" t="s">
        <v>135</v>
      </c>
      <c r="C250" t="s">
        <v>288</v>
      </c>
      <c r="D250" s="4">
        <v>17580</v>
      </c>
      <c r="E250" s="4">
        <v>258</v>
      </c>
      <c r="F250" s="4">
        <v>26</v>
      </c>
      <c r="G250" s="5">
        <v>183</v>
      </c>
      <c r="H250" s="5">
        <v>662</v>
      </c>
      <c r="I250" s="6">
        <f>IFERROR(ad_data[[#This Row],[clicks]]/ad_data[[#This Row],[impressions]],0)</f>
        <v>1.4675767918088738E-2</v>
      </c>
      <c r="J250" s="6">
        <f>IFERROR(ad_data[[#This Row],[conversions]]/ad_data[[#This Row],[impressions]],0)</f>
        <v>1.4789533560864618E-3</v>
      </c>
      <c r="K250" s="6">
        <f>IFERROR(ad_data[[#This Row],[conversions]]/ad_data[[#This Row],[clicks]],0)</f>
        <v>0.10077519379844961</v>
      </c>
      <c r="L250" s="9">
        <f>IFERROR(ad_data[[#This Row],[spend_usd]]/ad_data[[#This Row],[clicks]],0)</f>
        <v>0.70930232558139539</v>
      </c>
      <c r="M250" s="3">
        <f>IFERROR(ad_data[[#This Row],[revenue_usd]]/ad_data[[#This Row],[conversions]],0)</f>
        <v>25.46153846153846</v>
      </c>
      <c r="N250" s="3">
        <f>IFERROR(ad_data[[#This Row],[revenue_usd]]/ad_data[[#This Row],[spend_usd]],0)</f>
        <v>3.6174863387978142</v>
      </c>
      <c r="O250" s="6">
        <f>IFERROR((ad_data[[#This Row],[revenue_usd]]-ad_data[[#This Row],[spend_usd]])/ad_data[[#This Row],[spend_usd]],0)</f>
        <v>2.6174863387978142</v>
      </c>
    </row>
    <row r="251" spans="1:15">
      <c r="A251" s="2">
        <v>45557</v>
      </c>
      <c r="B251" t="s">
        <v>42</v>
      </c>
      <c r="C251" t="s">
        <v>287</v>
      </c>
      <c r="D251" s="4">
        <v>12563</v>
      </c>
      <c r="E251" s="4">
        <v>114</v>
      </c>
      <c r="F251" s="4">
        <v>27</v>
      </c>
      <c r="G251" s="5">
        <v>61</v>
      </c>
      <c r="H251" s="5">
        <v>660</v>
      </c>
      <c r="I251" s="6">
        <f>IFERROR(ad_data[[#This Row],[clicks]]/ad_data[[#This Row],[impressions]],0)</f>
        <v>9.0742657008676276E-3</v>
      </c>
      <c r="J251" s="6">
        <f>IFERROR(ad_data[[#This Row],[conversions]]/ad_data[[#This Row],[impressions]],0)</f>
        <v>2.1491681923107536E-3</v>
      </c>
      <c r="K251" s="6">
        <f>IFERROR(ad_data[[#This Row],[conversions]]/ad_data[[#This Row],[clicks]],0)</f>
        <v>0.23684210526315788</v>
      </c>
      <c r="L251" s="9">
        <f>IFERROR(ad_data[[#This Row],[spend_usd]]/ad_data[[#This Row],[clicks]],0)</f>
        <v>0.53508771929824561</v>
      </c>
      <c r="M251" s="3">
        <f>IFERROR(ad_data[[#This Row],[revenue_usd]]/ad_data[[#This Row],[conversions]],0)</f>
        <v>24.444444444444443</v>
      </c>
      <c r="N251" s="3">
        <f>IFERROR(ad_data[[#This Row],[revenue_usd]]/ad_data[[#This Row],[spend_usd]],0)</f>
        <v>10.819672131147541</v>
      </c>
      <c r="O251" s="6">
        <f>IFERROR((ad_data[[#This Row],[revenue_usd]]-ad_data[[#This Row],[spend_usd]])/ad_data[[#This Row],[spend_usd]],0)</f>
        <v>9.8196721311475414</v>
      </c>
    </row>
    <row r="252" spans="1:15">
      <c r="A252" s="2">
        <v>45562</v>
      </c>
      <c r="B252" t="s">
        <v>85</v>
      </c>
      <c r="C252" t="s">
        <v>286</v>
      </c>
      <c r="D252" s="4">
        <v>6311</v>
      </c>
      <c r="E252" s="4">
        <v>157</v>
      </c>
      <c r="F252" s="4">
        <v>16</v>
      </c>
      <c r="G252" s="5">
        <v>75</v>
      </c>
      <c r="H252" s="5">
        <v>658</v>
      </c>
      <c r="I252" s="6">
        <f>IFERROR(ad_data[[#This Row],[clicks]]/ad_data[[#This Row],[impressions]],0)</f>
        <v>2.4877198542227856E-2</v>
      </c>
      <c r="J252" s="6">
        <f>IFERROR(ad_data[[#This Row],[conversions]]/ad_data[[#This Row],[impressions]],0)</f>
        <v>2.5352559023926477E-3</v>
      </c>
      <c r="K252" s="6">
        <f>IFERROR(ad_data[[#This Row],[conversions]]/ad_data[[#This Row],[clicks]],0)</f>
        <v>0.10191082802547771</v>
      </c>
      <c r="L252" s="9">
        <f>IFERROR(ad_data[[#This Row],[spend_usd]]/ad_data[[#This Row],[clicks]],0)</f>
        <v>0.47770700636942676</v>
      </c>
      <c r="M252" s="3">
        <f>IFERROR(ad_data[[#This Row],[revenue_usd]]/ad_data[[#This Row],[conversions]],0)</f>
        <v>41.125</v>
      </c>
      <c r="N252" s="3">
        <f>IFERROR(ad_data[[#This Row],[revenue_usd]]/ad_data[[#This Row],[spend_usd]],0)</f>
        <v>8.7733333333333334</v>
      </c>
      <c r="O252" s="6">
        <f>IFERROR((ad_data[[#This Row],[revenue_usd]]-ad_data[[#This Row],[spend_usd]])/ad_data[[#This Row],[spend_usd]],0)</f>
        <v>7.7733333333333334</v>
      </c>
    </row>
    <row r="253" spans="1:15">
      <c r="A253" s="2">
        <v>45546</v>
      </c>
      <c r="B253" t="s">
        <v>46</v>
      </c>
      <c r="C253" t="s">
        <v>288</v>
      </c>
      <c r="D253" s="4">
        <v>11073</v>
      </c>
      <c r="E253" s="4">
        <v>283</v>
      </c>
      <c r="F253" s="4">
        <v>73</v>
      </c>
      <c r="G253" s="5">
        <v>201</v>
      </c>
      <c r="H253" s="5">
        <v>655</v>
      </c>
      <c r="I253" s="6">
        <f>IFERROR(ad_data[[#This Row],[clicks]]/ad_data[[#This Row],[impressions]],0)</f>
        <v>2.5557662783346879E-2</v>
      </c>
      <c r="J253" s="6">
        <f>IFERROR(ad_data[[#This Row],[conversions]]/ad_data[[#This Row],[impressions]],0)</f>
        <v>6.5926126614287003E-3</v>
      </c>
      <c r="K253" s="6">
        <f>IFERROR(ad_data[[#This Row],[conversions]]/ad_data[[#This Row],[clicks]],0)</f>
        <v>0.25795053003533569</v>
      </c>
      <c r="L253" s="9">
        <f>IFERROR(ad_data[[#This Row],[spend_usd]]/ad_data[[#This Row],[clicks]],0)</f>
        <v>0.71024734982332161</v>
      </c>
      <c r="M253" s="3">
        <f>IFERROR(ad_data[[#This Row],[revenue_usd]]/ad_data[[#This Row],[conversions]],0)</f>
        <v>8.9726027397260282</v>
      </c>
      <c r="N253" s="3">
        <f>IFERROR(ad_data[[#This Row],[revenue_usd]]/ad_data[[#This Row],[spend_usd]],0)</f>
        <v>3.2587064676616917</v>
      </c>
      <c r="O253" s="6">
        <f>IFERROR((ad_data[[#This Row],[revenue_usd]]-ad_data[[#This Row],[spend_usd]])/ad_data[[#This Row],[spend_usd]],0)</f>
        <v>2.2587064676616917</v>
      </c>
    </row>
    <row r="254" spans="1:15">
      <c r="A254" s="2">
        <v>45549</v>
      </c>
      <c r="B254" t="s">
        <v>23</v>
      </c>
      <c r="C254" t="s">
        <v>286</v>
      </c>
      <c r="D254" s="4">
        <v>5012</v>
      </c>
      <c r="E254" s="4">
        <v>151</v>
      </c>
      <c r="F254" s="4">
        <v>39</v>
      </c>
      <c r="G254" s="5">
        <v>43</v>
      </c>
      <c r="H254" s="5">
        <v>652</v>
      </c>
      <c r="I254" s="6">
        <f>IFERROR(ad_data[[#This Row],[clicks]]/ad_data[[#This Row],[impressions]],0)</f>
        <v>3.0127693535514765E-2</v>
      </c>
      <c r="J254" s="6">
        <f>IFERROR(ad_data[[#This Row],[conversions]]/ad_data[[#This Row],[impressions]],0)</f>
        <v>7.7813248204309654E-3</v>
      </c>
      <c r="K254" s="6">
        <f>IFERROR(ad_data[[#This Row],[conversions]]/ad_data[[#This Row],[clicks]],0)</f>
        <v>0.25827814569536423</v>
      </c>
      <c r="L254" s="9">
        <f>IFERROR(ad_data[[#This Row],[spend_usd]]/ad_data[[#This Row],[clicks]],0)</f>
        <v>0.28476821192052981</v>
      </c>
      <c r="M254" s="3">
        <f>IFERROR(ad_data[[#This Row],[revenue_usd]]/ad_data[[#This Row],[conversions]],0)</f>
        <v>16.717948717948719</v>
      </c>
      <c r="N254" s="3">
        <f>IFERROR(ad_data[[#This Row],[revenue_usd]]/ad_data[[#This Row],[spend_usd]],0)</f>
        <v>15.162790697674419</v>
      </c>
      <c r="O254" s="6">
        <f>IFERROR((ad_data[[#This Row],[revenue_usd]]-ad_data[[#This Row],[spend_usd]])/ad_data[[#This Row],[spend_usd]],0)</f>
        <v>14.162790697674419</v>
      </c>
    </row>
    <row r="255" spans="1:15">
      <c r="A255" s="2">
        <v>45557</v>
      </c>
      <c r="B255" t="s">
        <v>25</v>
      </c>
      <c r="C255" t="s">
        <v>286</v>
      </c>
      <c r="D255" s="4">
        <v>10783</v>
      </c>
      <c r="E255" s="4">
        <v>175</v>
      </c>
      <c r="F255" s="4">
        <v>28</v>
      </c>
      <c r="G255" s="5">
        <v>25</v>
      </c>
      <c r="H255" s="5">
        <v>652</v>
      </c>
      <c r="I255" s="6">
        <f>IFERROR(ad_data[[#This Row],[clicks]]/ad_data[[#This Row],[impressions]],0)</f>
        <v>1.6229249744968931E-2</v>
      </c>
      <c r="J255" s="6">
        <f>IFERROR(ad_data[[#This Row],[conversions]]/ad_data[[#This Row],[impressions]],0)</f>
        <v>2.5966799591950291E-3</v>
      </c>
      <c r="K255" s="6">
        <f>IFERROR(ad_data[[#This Row],[conversions]]/ad_data[[#This Row],[clicks]],0)</f>
        <v>0.16</v>
      </c>
      <c r="L255" s="9">
        <f>IFERROR(ad_data[[#This Row],[spend_usd]]/ad_data[[#This Row],[clicks]],0)</f>
        <v>0.14285714285714285</v>
      </c>
      <c r="M255" s="3">
        <f>IFERROR(ad_data[[#This Row],[revenue_usd]]/ad_data[[#This Row],[conversions]],0)</f>
        <v>23.285714285714285</v>
      </c>
      <c r="N255" s="3">
        <f>IFERROR(ad_data[[#This Row],[revenue_usd]]/ad_data[[#This Row],[spend_usd]],0)</f>
        <v>26.08</v>
      </c>
      <c r="O255" s="6">
        <f>IFERROR((ad_data[[#This Row],[revenue_usd]]-ad_data[[#This Row],[spend_usd]])/ad_data[[#This Row],[spend_usd]],0)</f>
        <v>25.08</v>
      </c>
    </row>
    <row r="256" spans="1:15">
      <c r="A256" s="2">
        <v>45544</v>
      </c>
      <c r="B256" t="s">
        <v>168</v>
      </c>
      <c r="C256" t="s">
        <v>288</v>
      </c>
      <c r="D256" s="4">
        <v>11758</v>
      </c>
      <c r="E256" s="4">
        <v>186</v>
      </c>
      <c r="F256" s="4">
        <v>32</v>
      </c>
      <c r="G256" s="5">
        <v>84</v>
      </c>
      <c r="H256" s="5">
        <v>642</v>
      </c>
      <c r="I256" s="6">
        <f>IFERROR(ad_data[[#This Row],[clicks]]/ad_data[[#This Row],[impressions]],0)</f>
        <v>1.5819016839598569E-2</v>
      </c>
      <c r="J256" s="6">
        <f>IFERROR(ad_data[[#This Row],[conversions]]/ad_data[[#This Row],[impressions]],0)</f>
        <v>2.7215512842320121E-3</v>
      </c>
      <c r="K256" s="6">
        <f>IFERROR(ad_data[[#This Row],[conversions]]/ad_data[[#This Row],[clicks]],0)</f>
        <v>0.17204301075268819</v>
      </c>
      <c r="L256" s="9">
        <f>IFERROR(ad_data[[#This Row],[spend_usd]]/ad_data[[#This Row],[clicks]],0)</f>
        <v>0.45161290322580644</v>
      </c>
      <c r="M256" s="3">
        <f>IFERROR(ad_data[[#This Row],[revenue_usd]]/ad_data[[#This Row],[conversions]],0)</f>
        <v>20.0625</v>
      </c>
      <c r="N256" s="3">
        <f>IFERROR(ad_data[[#This Row],[revenue_usd]]/ad_data[[#This Row],[spend_usd]],0)</f>
        <v>7.6428571428571432</v>
      </c>
      <c r="O256" s="6">
        <f>IFERROR((ad_data[[#This Row],[revenue_usd]]-ad_data[[#This Row],[spend_usd]])/ad_data[[#This Row],[spend_usd]],0)</f>
        <v>6.6428571428571432</v>
      </c>
    </row>
    <row r="257" spans="1:15">
      <c r="A257" s="2">
        <v>45545</v>
      </c>
      <c r="B257" t="s">
        <v>161</v>
      </c>
      <c r="C257" t="s">
        <v>286</v>
      </c>
      <c r="D257" s="4">
        <v>11567</v>
      </c>
      <c r="E257" s="4">
        <v>279</v>
      </c>
      <c r="F257" s="4">
        <v>80</v>
      </c>
      <c r="G257" s="5">
        <v>176</v>
      </c>
      <c r="H257" s="5">
        <v>638</v>
      </c>
      <c r="I257" s="6">
        <f>IFERROR(ad_data[[#This Row],[clicks]]/ad_data[[#This Row],[impressions]],0)</f>
        <v>2.4120342353246303E-2</v>
      </c>
      <c r="J257" s="6">
        <f>IFERROR(ad_data[[#This Row],[conversions]]/ad_data[[#This Row],[impressions]],0)</f>
        <v>6.9162271980634567E-3</v>
      </c>
      <c r="K257" s="6">
        <f>IFERROR(ad_data[[#This Row],[conversions]]/ad_data[[#This Row],[clicks]],0)</f>
        <v>0.28673835125448027</v>
      </c>
      <c r="L257" s="9">
        <f>IFERROR(ad_data[[#This Row],[spend_usd]]/ad_data[[#This Row],[clicks]],0)</f>
        <v>0.63082437275985659</v>
      </c>
      <c r="M257" s="3">
        <f>IFERROR(ad_data[[#This Row],[revenue_usd]]/ad_data[[#This Row],[conversions]],0)</f>
        <v>7.9749999999999996</v>
      </c>
      <c r="N257" s="3">
        <f>IFERROR(ad_data[[#This Row],[revenue_usd]]/ad_data[[#This Row],[spend_usd]],0)</f>
        <v>3.625</v>
      </c>
      <c r="O257" s="6">
        <f>IFERROR((ad_data[[#This Row],[revenue_usd]]-ad_data[[#This Row],[spend_usd]])/ad_data[[#This Row],[spend_usd]],0)</f>
        <v>2.625</v>
      </c>
    </row>
    <row r="258" spans="1:15">
      <c r="A258" s="2">
        <v>45544</v>
      </c>
      <c r="B258" t="s">
        <v>171</v>
      </c>
      <c r="C258" t="s">
        <v>286</v>
      </c>
      <c r="D258" s="4">
        <v>10494</v>
      </c>
      <c r="E258" s="4">
        <v>215</v>
      </c>
      <c r="F258" s="4">
        <v>35</v>
      </c>
      <c r="G258" s="5">
        <v>118</v>
      </c>
      <c r="H258" s="5">
        <v>638</v>
      </c>
      <c r="I258" s="6">
        <f>IFERROR(ad_data[[#This Row],[clicks]]/ad_data[[#This Row],[impressions]],0)</f>
        <v>2.0487897846388412E-2</v>
      </c>
      <c r="J258" s="6">
        <f>IFERROR(ad_data[[#This Row],[conversions]]/ad_data[[#This Row],[impressions]],0)</f>
        <v>3.3352391842957881E-3</v>
      </c>
      <c r="K258" s="6">
        <f>IFERROR(ad_data[[#This Row],[conversions]]/ad_data[[#This Row],[clicks]],0)</f>
        <v>0.16279069767441862</v>
      </c>
      <c r="L258" s="9">
        <f>IFERROR(ad_data[[#This Row],[spend_usd]]/ad_data[[#This Row],[clicks]],0)</f>
        <v>0.5488372093023256</v>
      </c>
      <c r="M258" s="3">
        <f>IFERROR(ad_data[[#This Row],[revenue_usd]]/ad_data[[#This Row],[conversions]],0)</f>
        <v>18.228571428571428</v>
      </c>
      <c r="N258" s="3">
        <f>IFERROR(ad_data[[#This Row],[revenue_usd]]/ad_data[[#This Row],[spend_usd]],0)</f>
        <v>5.406779661016949</v>
      </c>
      <c r="O258" s="6">
        <f>IFERROR((ad_data[[#This Row],[revenue_usd]]-ad_data[[#This Row],[spend_usd]])/ad_data[[#This Row],[spend_usd]],0)</f>
        <v>4.406779661016949</v>
      </c>
    </row>
    <row r="259" spans="1:15">
      <c r="A259" s="2">
        <v>45560</v>
      </c>
      <c r="B259" t="s">
        <v>153</v>
      </c>
      <c r="C259" t="s">
        <v>288</v>
      </c>
      <c r="D259" s="4">
        <v>9532</v>
      </c>
      <c r="E259" s="4">
        <v>138</v>
      </c>
      <c r="F259" s="4">
        <v>22</v>
      </c>
      <c r="G259" s="5">
        <v>83</v>
      </c>
      <c r="H259" s="5">
        <v>637</v>
      </c>
      <c r="I259" s="6">
        <f>IFERROR(ad_data[[#This Row],[clicks]]/ad_data[[#This Row],[impressions]],0)</f>
        <v>1.4477549307595467E-2</v>
      </c>
      <c r="J259" s="6">
        <f>IFERROR(ad_data[[#This Row],[conversions]]/ad_data[[#This Row],[impressions]],0)</f>
        <v>2.3080151070079733E-3</v>
      </c>
      <c r="K259" s="6">
        <f>IFERROR(ad_data[[#This Row],[conversions]]/ad_data[[#This Row],[clicks]],0)</f>
        <v>0.15942028985507245</v>
      </c>
      <c r="L259" s="9">
        <f>IFERROR(ad_data[[#This Row],[spend_usd]]/ad_data[[#This Row],[clicks]],0)</f>
        <v>0.60144927536231885</v>
      </c>
      <c r="M259" s="3">
        <f>IFERROR(ad_data[[#This Row],[revenue_usd]]/ad_data[[#This Row],[conversions]],0)</f>
        <v>28.954545454545453</v>
      </c>
      <c r="N259" s="3">
        <f>IFERROR(ad_data[[#This Row],[revenue_usd]]/ad_data[[#This Row],[spend_usd]],0)</f>
        <v>7.6746987951807233</v>
      </c>
      <c r="O259" s="6">
        <f>IFERROR((ad_data[[#This Row],[revenue_usd]]-ad_data[[#This Row],[spend_usd]])/ad_data[[#This Row],[spend_usd]],0)</f>
        <v>6.6746987951807233</v>
      </c>
    </row>
    <row r="260" spans="1:15">
      <c r="A260" s="2">
        <v>45561</v>
      </c>
      <c r="B260" t="s">
        <v>129</v>
      </c>
      <c r="C260" t="s">
        <v>286</v>
      </c>
      <c r="D260" s="4">
        <v>11448</v>
      </c>
      <c r="E260" s="4">
        <v>277</v>
      </c>
      <c r="F260" s="4">
        <v>58</v>
      </c>
      <c r="G260" s="5">
        <v>252</v>
      </c>
      <c r="H260" s="5">
        <v>635</v>
      </c>
      <c r="I260" s="6">
        <f>IFERROR(ad_data[[#This Row],[clicks]]/ad_data[[#This Row],[impressions]],0)</f>
        <v>2.4196366177498253E-2</v>
      </c>
      <c r="J260" s="6">
        <f>IFERROR(ad_data[[#This Row],[conversions]]/ad_data[[#This Row],[impressions]],0)</f>
        <v>5.0663871418588401E-3</v>
      </c>
      <c r="K260" s="6">
        <f>IFERROR(ad_data[[#This Row],[conversions]]/ad_data[[#This Row],[clicks]],0)</f>
        <v>0.20938628158844766</v>
      </c>
      <c r="L260" s="9">
        <f>IFERROR(ad_data[[#This Row],[spend_usd]]/ad_data[[#This Row],[clicks]],0)</f>
        <v>0.90974729241877261</v>
      </c>
      <c r="M260" s="3">
        <f>IFERROR(ad_data[[#This Row],[revenue_usd]]/ad_data[[#This Row],[conversions]],0)</f>
        <v>10.948275862068966</v>
      </c>
      <c r="N260" s="3">
        <f>IFERROR(ad_data[[#This Row],[revenue_usd]]/ad_data[[#This Row],[spend_usd]],0)</f>
        <v>2.5198412698412698</v>
      </c>
      <c r="O260" s="6">
        <f>IFERROR((ad_data[[#This Row],[revenue_usd]]-ad_data[[#This Row],[spend_usd]])/ad_data[[#This Row],[spend_usd]],0)</f>
        <v>1.5198412698412698</v>
      </c>
    </row>
    <row r="261" spans="1:15">
      <c r="A261" s="2">
        <v>45331</v>
      </c>
      <c r="B261" t="s">
        <v>217</v>
      </c>
      <c r="C261" t="s">
        <v>287</v>
      </c>
      <c r="D261" s="4">
        <v>5247</v>
      </c>
      <c r="E261" s="4">
        <v>118</v>
      </c>
      <c r="F261" s="4">
        <v>23</v>
      </c>
      <c r="G261" s="5">
        <v>22</v>
      </c>
      <c r="H261" s="5">
        <v>625</v>
      </c>
      <c r="I261" s="6">
        <f>IFERROR(ad_data[[#This Row],[clicks]]/ad_data[[#This Row],[impressions]],0)</f>
        <v>2.2489041356965885E-2</v>
      </c>
      <c r="J261" s="6">
        <f>IFERROR(ad_data[[#This Row],[conversions]]/ad_data[[#This Row],[impressions]],0)</f>
        <v>4.383457213645893E-3</v>
      </c>
      <c r="K261" s="6">
        <f>IFERROR(ad_data[[#This Row],[conversions]]/ad_data[[#This Row],[clicks]],0)</f>
        <v>0.19491525423728814</v>
      </c>
      <c r="L261" s="9">
        <f>IFERROR(ad_data[[#This Row],[spend_usd]]/ad_data[[#This Row],[clicks]],0)</f>
        <v>0.1864406779661017</v>
      </c>
      <c r="M261" s="3">
        <f>IFERROR(ad_data[[#This Row],[revenue_usd]]/ad_data[[#This Row],[conversions]],0)</f>
        <v>27.173913043478262</v>
      </c>
      <c r="N261" s="3">
        <f>IFERROR(ad_data[[#This Row],[revenue_usd]]/ad_data[[#This Row],[spend_usd]],0)</f>
        <v>28.40909090909091</v>
      </c>
      <c r="O261" s="6">
        <f>IFERROR((ad_data[[#This Row],[revenue_usd]]-ad_data[[#This Row],[spend_usd]])/ad_data[[#This Row],[spend_usd]],0)</f>
        <v>27.40909090909091</v>
      </c>
    </row>
    <row r="262" spans="1:15">
      <c r="A262" s="2">
        <v>45557</v>
      </c>
      <c r="B262" t="s">
        <v>173</v>
      </c>
      <c r="C262" t="s">
        <v>287</v>
      </c>
      <c r="D262" s="4">
        <v>15242</v>
      </c>
      <c r="E262" s="4">
        <v>446</v>
      </c>
      <c r="F262" s="4">
        <v>56</v>
      </c>
      <c r="G262" s="5">
        <v>324</v>
      </c>
      <c r="H262" s="5">
        <v>624</v>
      </c>
      <c r="I262" s="6">
        <f>IFERROR(ad_data[[#This Row],[clicks]]/ad_data[[#This Row],[impressions]],0)</f>
        <v>2.9261251804225168E-2</v>
      </c>
      <c r="J262" s="6">
        <f>IFERROR(ad_data[[#This Row],[conversions]]/ad_data[[#This Row],[impressions]],0)</f>
        <v>3.6740585225036085E-3</v>
      </c>
      <c r="K262" s="6">
        <f>IFERROR(ad_data[[#This Row],[conversions]]/ad_data[[#This Row],[clicks]],0)</f>
        <v>0.12556053811659193</v>
      </c>
      <c r="L262" s="9">
        <f>IFERROR(ad_data[[#This Row],[spend_usd]]/ad_data[[#This Row],[clicks]],0)</f>
        <v>0.726457399103139</v>
      </c>
      <c r="M262" s="3">
        <f>IFERROR(ad_data[[#This Row],[revenue_usd]]/ad_data[[#This Row],[conversions]],0)</f>
        <v>11.142857142857142</v>
      </c>
      <c r="N262" s="3">
        <f>IFERROR(ad_data[[#This Row],[revenue_usd]]/ad_data[[#This Row],[spend_usd]],0)</f>
        <v>1.9259259259259258</v>
      </c>
      <c r="O262" s="6">
        <f>IFERROR((ad_data[[#This Row],[revenue_usd]]-ad_data[[#This Row],[spend_usd]])/ad_data[[#This Row],[spend_usd]],0)</f>
        <v>0.92592592592592593</v>
      </c>
    </row>
    <row r="263" spans="1:15">
      <c r="A263" s="2">
        <v>45548</v>
      </c>
      <c r="B263" t="s">
        <v>78</v>
      </c>
      <c r="C263" t="s">
        <v>288</v>
      </c>
      <c r="D263" s="4">
        <v>8919</v>
      </c>
      <c r="E263" s="4">
        <v>113</v>
      </c>
      <c r="F263" s="4">
        <v>21</v>
      </c>
      <c r="G263" s="5">
        <v>64</v>
      </c>
      <c r="H263" s="5">
        <v>620</v>
      </c>
      <c r="I263" s="6">
        <f>IFERROR(ad_data[[#This Row],[clicks]]/ad_data[[#This Row],[impressions]],0)</f>
        <v>1.2669581791680682E-2</v>
      </c>
      <c r="J263" s="6">
        <f>IFERROR(ad_data[[#This Row],[conversions]]/ad_data[[#This Row],[impressions]],0)</f>
        <v>2.3545240497813654E-3</v>
      </c>
      <c r="K263" s="6">
        <f>IFERROR(ad_data[[#This Row],[conversions]]/ad_data[[#This Row],[clicks]],0)</f>
        <v>0.18584070796460178</v>
      </c>
      <c r="L263" s="9">
        <f>IFERROR(ad_data[[#This Row],[spend_usd]]/ad_data[[#This Row],[clicks]],0)</f>
        <v>0.5663716814159292</v>
      </c>
      <c r="M263" s="3">
        <f>IFERROR(ad_data[[#This Row],[revenue_usd]]/ad_data[[#This Row],[conversions]],0)</f>
        <v>29.523809523809526</v>
      </c>
      <c r="N263" s="3">
        <f>IFERROR(ad_data[[#This Row],[revenue_usd]]/ad_data[[#This Row],[spend_usd]],0)</f>
        <v>9.6875</v>
      </c>
      <c r="O263" s="6">
        <f>IFERROR((ad_data[[#This Row],[revenue_usd]]-ad_data[[#This Row],[spend_usd]])/ad_data[[#This Row],[spend_usd]],0)</f>
        <v>8.6875</v>
      </c>
    </row>
    <row r="264" spans="1:15">
      <c r="A264" s="2">
        <v>45565</v>
      </c>
      <c r="B264" t="s">
        <v>280</v>
      </c>
      <c r="C264" t="s">
        <v>286</v>
      </c>
      <c r="D264" s="4">
        <v>13439</v>
      </c>
      <c r="E264" s="4">
        <v>137</v>
      </c>
      <c r="F264" s="4">
        <v>34</v>
      </c>
      <c r="G264" s="5">
        <v>78</v>
      </c>
      <c r="H264" s="5">
        <v>618</v>
      </c>
      <c r="I264" s="6">
        <f>IFERROR(ad_data[[#This Row],[clicks]]/ad_data[[#This Row],[impressions]],0)</f>
        <v>1.0194210878785625E-2</v>
      </c>
      <c r="J264" s="6">
        <f>IFERROR(ad_data[[#This Row],[conversions]]/ad_data[[#This Row],[impressions]],0)</f>
        <v>2.5299501451000817E-3</v>
      </c>
      <c r="K264" s="6">
        <f>IFERROR(ad_data[[#This Row],[conversions]]/ad_data[[#This Row],[clicks]],0)</f>
        <v>0.24817518248175183</v>
      </c>
      <c r="L264" s="9">
        <f>IFERROR(ad_data[[#This Row],[spend_usd]]/ad_data[[#This Row],[clicks]],0)</f>
        <v>0.56934306569343063</v>
      </c>
      <c r="M264" s="3">
        <f>IFERROR(ad_data[[#This Row],[revenue_usd]]/ad_data[[#This Row],[conversions]],0)</f>
        <v>18.176470588235293</v>
      </c>
      <c r="N264" s="3">
        <f>IFERROR(ad_data[[#This Row],[revenue_usd]]/ad_data[[#This Row],[spend_usd]],0)</f>
        <v>7.9230769230769234</v>
      </c>
      <c r="O264" s="6">
        <f>IFERROR((ad_data[[#This Row],[revenue_usd]]-ad_data[[#This Row],[spend_usd]])/ad_data[[#This Row],[spend_usd]],0)</f>
        <v>6.9230769230769234</v>
      </c>
    </row>
    <row r="265" spans="1:15">
      <c r="A265" s="2">
        <v>45452</v>
      </c>
      <c r="B265" t="s">
        <v>136</v>
      </c>
      <c r="C265" t="s">
        <v>287</v>
      </c>
      <c r="D265" s="4">
        <v>11641</v>
      </c>
      <c r="E265" s="4">
        <v>95</v>
      </c>
      <c r="F265" s="4">
        <v>24</v>
      </c>
      <c r="G265" s="5">
        <v>61</v>
      </c>
      <c r="H265" s="5">
        <v>618</v>
      </c>
      <c r="I265" s="6">
        <f>IFERROR(ad_data[[#This Row],[clicks]]/ad_data[[#This Row],[impressions]],0)</f>
        <v>8.1608109268963142E-3</v>
      </c>
      <c r="J265" s="6">
        <f>IFERROR(ad_data[[#This Row],[conversions]]/ad_data[[#This Row],[impressions]],0)</f>
        <v>2.061678549952753E-3</v>
      </c>
      <c r="K265" s="6">
        <f>IFERROR(ad_data[[#This Row],[conversions]]/ad_data[[#This Row],[clicks]],0)</f>
        <v>0.25263157894736843</v>
      </c>
      <c r="L265" s="9">
        <f>IFERROR(ad_data[[#This Row],[spend_usd]]/ad_data[[#This Row],[clicks]],0)</f>
        <v>0.64210526315789473</v>
      </c>
      <c r="M265" s="3">
        <f>IFERROR(ad_data[[#This Row],[revenue_usd]]/ad_data[[#This Row],[conversions]],0)</f>
        <v>25.75</v>
      </c>
      <c r="N265" s="3">
        <f>IFERROR(ad_data[[#This Row],[revenue_usd]]/ad_data[[#This Row],[spend_usd]],0)</f>
        <v>10.131147540983607</v>
      </c>
      <c r="O265" s="6">
        <f>IFERROR((ad_data[[#This Row],[revenue_usd]]-ad_data[[#This Row],[spend_usd]])/ad_data[[#This Row],[spend_usd]],0)</f>
        <v>9.1311475409836067</v>
      </c>
    </row>
    <row r="266" spans="1:15">
      <c r="A266" s="2">
        <v>45560</v>
      </c>
      <c r="B266" t="s">
        <v>169</v>
      </c>
      <c r="C266" t="s">
        <v>287</v>
      </c>
      <c r="D266" s="4">
        <v>12276</v>
      </c>
      <c r="E266" s="4">
        <v>280</v>
      </c>
      <c r="F266" s="4">
        <v>44</v>
      </c>
      <c r="G266" s="5">
        <v>136</v>
      </c>
      <c r="H266" s="5">
        <v>615</v>
      </c>
      <c r="I266" s="6">
        <f>IFERROR(ad_data[[#This Row],[clicks]]/ad_data[[#This Row],[impressions]],0)</f>
        <v>2.2808732486151843E-2</v>
      </c>
      <c r="J266" s="6">
        <f>IFERROR(ad_data[[#This Row],[conversions]]/ad_data[[#This Row],[impressions]],0)</f>
        <v>3.5842293906810036E-3</v>
      </c>
      <c r="K266" s="6">
        <f>IFERROR(ad_data[[#This Row],[conversions]]/ad_data[[#This Row],[clicks]],0)</f>
        <v>0.15714285714285714</v>
      </c>
      <c r="L266" s="9">
        <f>IFERROR(ad_data[[#This Row],[spend_usd]]/ad_data[[#This Row],[clicks]],0)</f>
        <v>0.48571428571428571</v>
      </c>
      <c r="M266" s="3">
        <f>IFERROR(ad_data[[#This Row],[revenue_usd]]/ad_data[[#This Row],[conversions]],0)</f>
        <v>13.977272727272727</v>
      </c>
      <c r="N266" s="3">
        <f>IFERROR(ad_data[[#This Row],[revenue_usd]]/ad_data[[#This Row],[spend_usd]],0)</f>
        <v>4.5220588235294121</v>
      </c>
      <c r="O266" s="6">
        <f>IFERROR((ad_data[[#This Row],[revenue_usd]]-ad_data[[#This Row],[spend_usd]])/ad_data[[#This Row],[spend_usd]],0)</f>
        <v>3.5220588235294117</v>
      </c>
    </row>
    <row r="267" spans="1:15">
      <c r="A267" s="2">
        <v>45540</v>
      </c>
      <c r="B267" t="s">
        <v>12</v>
      </c>
      <c r="C267" t="s">
        <v>286</v>
      </c>
      <c r="D267" s="4">
        <v>14396</v>
      </c>
      <c r="E267" s="4">
        <v>255</v>
      </c>
      <c r="F267" s="4">
        <v>39</v>
      </c>
      <c r="G267" s="5">
        <v>55</v>
      </c>
      <c r="H267" s="5">
        <v>610</v>
      </c>
      <c r="I267" s="6">
        <f>IFERROR(ad_data[[#This Row],[clicks]]/ad_data[[#This Row],[impressions]],0)</f>
        <v>1.7713253681578216E-2</v>
      </c>
      <c r="J267" s="6">
        <f>IFERROR(ad_data[[#This Row],[conversions]]/ad_data[[#This Row],[impressions]],0)</f>
        <v>2.7090858571825506E-3</v>
      </c>
      <c r="K267" s="6">
        <f>IFERROR(ad_data[[#This Row],[conversions]]/ad_data[[#This Row],[clicks]],0)</f>
        <v>0.15294117647058825</v>
      </c>
      <c r="L267" s="9">
        <f>IFERROR(ad_data[[#This Row],[spend_usd]]/ad_data[[#This Row],[clicks]],0)</f>
        <v>0.21568627450980393</v>
      </c>
      <c r="M267" s="3">
        <f>IFERROR(ad_data[[#This Row],[revenue_usd]]/ad_data[[#This Row],[conversions]],0)</f>
        <v>15.641025641025641</v>
      </c>
      <c r="N267" s="3">
        <f>IFERROR(ad_data[[#This Row],[revenue_usd]]/ad_data[[#This Row],[spend_usd]],0)</f>
        <v>11.090909090909092</v>
      </c>
      <c r="O267" s="6">
        <f>IFERROR((ad_data[[#This Row],[revenue_usd]]-ad_data[[#This Row],[spend_usd]])/ad_data[[#This Row],[spend_usd]],0)</f>
        <v>10.090909090909092</v>
      </c>
    </row>
    <row r="268" spans="1:15">
      <c r="A268" s="2">
        <v>45557</v>
      </c>
      <c r="B268" t="s">
        <v>137</v>
      </c>
      <c r="C268" t="s">
        <v>286</v>
      </c>
      <c r="D268" s="4">
        <v>4717</v>
      </c>
      <c r="E268" s="4">
        <v>129</v>
      </c>
      <c r="F268" s="4">
        <v>24</v>
      </c>
      <c r="G268" s="5">
        <v>98</v>
      </c>
      <c r="H268" s="5">
        <v>609</v>
      </c>
      <c r="I268" s="6">
        <f>IFERROR(ad_data[[#This Row],[clicks]]/ad_data[[#This Row],[impressions]],0)</f>
        <v>2.7347890608437567E-2</v>
      </c>
      <c r="J268" s="6">
        <f>IFERROR(ad_data[[#This Row],[conversions]]/ad_data[[#This Row],[impressions]],0)</f>
        <v>5.0879796480814074E-3</v>
      </c>
      <c r="K268" s="6">
        <f>IFERROR(ad_data[[#This Row],[conversions]]/ad_data[[#This Row],[clicks]],0)</f>
        <v>0.18604651162790697</v>
      </c>
      <c r="L268" s="9">
        <f>IFERROR(ad_data[[#This Row],[spend_usd]]/ad_data[[#This Row],[clicks]],0)</f>
        <v>0.75968992248062017</v>
      </c>
      <c r="M268" s="3">
        <f>IFERROR(ad_data[[#This Row],[revenue_usd]]/ad_data[[#This Row],[conversions]],0)</f>
        <v>25.375</v>
      </c>
      <c r="N268" s="3">
        <f>IFERROR(ad_data[[#This Row],[revenue_usd]]/ad_data[[#This Row],[spend_usd]],0)</f>
        <v>6.2142857142857144</v>
      </c>
      <c r="O268" s="6">
        <f>IFERROR((ad_data[[#This Row],[revenue_usd]]-ad_data[[#This Row],[spend_usd]])/ad_data[[#This Row],[spend_usd]],0)</f>
        <v>5.2142857142857144</v>
      </c>
    </row>
    <row r="269" spans="1:15">
      <c r="A269" s="2">
        <v>45565</v>
      </c>
      <c r="B269" t="s">
        <v>36</v>
      </c>
      <c r="C269" t="s">
        <v>288</v>
      </c>
      <c r="D269" s="4">
        <v>8891</v>
      </c>
      <c r="E269" s="4">
        <v>211</v>
      </c>
      <c r="F269" s="4">
        <v>31</v>
      </c>
      <c r="G269" s="5">
        <v>153</v>
      </c>
      <c r="H269" s="5">
        <v>607</v>
      </c>
      <c r="I269" s="6">
        <f>IFERROR(ad_data[[#This Row],[clicks]]/ad_data[[#This Row],[impressions]],0)</f>
        <v>2.3731863682375436E-2</v>
      </c>
      <c r="J269" s="6">
        <f>IFERROR(ad_data[[#This Row],[conversions]]/ad_data[[#This Row],[impressions]],0)</f>
        <v>3.4866719154200876E-3</v>
      </c>
      <c r="K269" s="6">
        <f>IFERROR(ad_data[[#This Row],[conversions]]/ad_data[[#This Row],[clicks]],0)</f>
        <v>0.14691943127962084</v>
      </c>
      <c r="L269" s="9">
        <f>IFERROR(ad_data[[#This Row],[spend_usd]]/ad_data[[#This Row],[clicks]],0)</f>
        <v>0.72511848341232232</v>
      </c>
      <c r="M269" s="3">
        <f>IFERROR(ad_data[[#This Row],[revenue_usd]]/ad_data[[#This Row],[conversions]],0)</f>
        <v>19.580645161290324</v>
      </c>
      <c r="N269" s="3">
        <f>IFERROR(ad_data[[#This Row],[revenue_usd]]/ad_data[[#This Row],[spend_usd]],0)</f>
        <v>3.9673202614379086</v>
      </c>
      <c r="O269" s="6">
        <f>IFERROR((ad_data[[#This Row],[revenue_usd]]-ad_data[[#This Row],[spend_usd]])/ad_data[[#This Row],[spend_usd]],0)</f>
        <v>2.9673202614379086</v>
      </c>
    </row>
    <row r="270" spans="1:15">
      <c r="A270" s="2">
        <v>45539</v>
      </c>
      <c r="B270" t="s">
        <v>65</v>
      </c>
      <c r="C270" t="s">
        <v>286</v>
      </c>
      <c r="D270" s="4">
        <v>10063</v>
      </c>
      <c r="E270" s="4">
        <v>269</v>
      </c>
      <c r="F270" s="4">
        <v>32</v>
      </c>
      <c r="G270" s="5">
        <v>152</v>
      </c>
      <c r="H270" s="5">
        <v>607</v>
      </c>
      <c r="I270" s="6">
        <f>IFERROR(ad_data[[#This Row],[clicks]]/ad_data[[#This Row],[impressions]],0)</f>
        <v>2.6731590976845871E-2</v>
      </c>
      <c r="J270" s="6">
        <f>IFERROR(ad_data[[#This Row],[conversions]]/ad_data[[#This Row],[impressions]],0)</f>
        <v>3.1799662128589885E-3</v>
      </c>
      <c r="K270" s="6">
        <f>IFERROR(ad_data[[#This Row],[conversions]]/ad_data[[#This Row],[clicks]],0)</f>
        <v>0.11895910780669144</v>
      </c>
      <c r="L270" s="9">
        <f>IFERROR(ad_data[[#This Row],[spend_usd]]/ad_data[[#This Row],[clicks]],0)</f>
        <v>0.56505576208178443</v>
      </c>
      <c r="M270" s="3">
        <f>IFERROR(ad_data[[#This Row],[revenue_usd]]/ad_data[[#This Row],[conversions]],0)</f>
        <v>18.96875</v>
      </c>
      <c r="N270" s="3">
        <f>IFERROR(ad_data[[#This Row],[revenue_usd]]/ad_data[[#This Row],[spend_usd]],0)</f>
        <v>3.9934210526315788</v>
      </c>
      <c r="O270" s="6">
        <f>IFERROR((ad_data[[#This Row],[revenue_usd]]-ad_data[[#This Row],[spend_usd]])/ad_data[[#This Row],[spend_usd]],0)</f>
        <v>2.9934210526315788</v>
      </c>
    </row>
    <row r="271" spans="1:15">
      <c r="A271" s="2">
        <v>45574</v>
      </c>
      <c r="B271" t="s">
        <v>34</v>
      </c>
      <c r="C271" t="s">
        <v>286</v>
      </c>
      <c r="D271" s="4">
        <v>12740</v>
      </c>
      <c r="E271" s="4">
        <v>323</v>
      </c>
      <c r="F271" s="4">
        <v>62</v>
      </c>
      <c r="G271" s="5">
        <v>143</v>
      </c>
      <c r="H271" s="5">
        <v>606</v>
      </c>
      <c r="I271" s="6">
        <f>IFERROR(ad_data[[#This Row],[clicks]]/ad_data[[#This Row],[impressions]],0)</f>
        <v>2.5353218210361069E-2</v>
      </c>
      <c r="J271" s="6">
        <f>IFERROR(ad_data[[#This Row],[conversions]]/ad_data[[#This Row],[impressions]],0)</f>
        <v>4.8665620094191526E-3</v>
      </c>
      <c r="K271" s="6">
        <f>IFERROR(ad_data[[#This Row],[conversions]]/ad_data[[#This Row],[clicks]],0)</f>
        <v>0.19195046439628483</v>
      </c>
      <c r="L271" s="9">
        <f>IFERROR(ad_data[[#This Row],[spend_usd]]/ad_data[[#This Row],[clicks]],0)</f>
        <v>0.44272445820433437</v>
      </c>
      <c r="M271" s="3">
        <f>IFERROR(ad_data[[#This Row],[revenue_usd]]/ad_data[[#This Row],[conversions]],0)</f>
        <v>9.7741935483870961</v>
      </c>
      <c r="N271" s="3">
        <f>IFERROR(ad_data[[#This Row],[revenue_usd]]/ad_data[[#This Row],[spend_usd]],0)</f>
        <v>4.2377622377622375</v>
      </c>
      <c r="O271" s="6">
        <f>IFERROR((ad_data[[#This Row],[revenue_usd]]-ad_data[[#This Row],[spend_usd]])/ad_data[[#This Row],[spend_usd]],0)</f>
        <v>3.2377622377622379</v>
      </c>
    </row>
    <row r="272" spans="1:15">
      <c r="A272" s="2">
        <v>45553</v>
      </c>
      <c r="B272" t="s">
        <v>201</v>
      </c>
      <c r="C272" t="s">
        <v>288</v>
      </c>
      <c r="D272" s="4">
        <v>12079</v>
      </c>
      <c r="E272" s="4">
        <v>262</v>
      </c>
      <c r="F272" s="4">
        <v>29</v>
      </c>
      <c r="G272" s="5">
        <v>88</v>
      </c>
      <c r="H272" s="5">
        <v>600</v>
      </c>
      <c r="I272" s="6">
        <f>IFERROR(ad_data[[#This Row],[clicks]]/ad_data[[#This Row],[impressions]],0)</f>
        <v>2.1690537296133787E-2</v>
      </c>
      <c r="J272" s="6">
        <f>IFERROR(ad_data[[#This Row],[conversions]]/ad_data[[#This Row],[impressions]],0)</f>
        <v>2.4008609984270219E-3</v>
      </c>
      <c r="K272" s="6">
        <f>IFERROR(ad_data[[#This Row],[conversions]]/ad_data[[#This Row],[clicks]],0)</f>
        <v>0.11068702290076336</v>
      </c>
      <c r="L272" s="9">
        <f>IFERROR(ad_data[[#This Row],[spend_usd]]/ad_data[[#This Row],[clicks]],0)</f>
        <v>0.33587786259541985</v>
      </c>
      <c r="M272" s="3">
        <f>IFERROR(ad_data[[#This Row],[revenue_usd]]/ad_data[[#This Row],[conversions]],0)</f>
        <v>20.689655172413794</v>
      </c>
      <c r="N272" s="3">
        <f>IFERROR(ad_data[[#This Row],[revenue_usd]]/ad_data[[#This Row],[spend_usd]],0)</f>
        <v>6.8181818181818183</v>
      </c>
      <c r="O272" s="6">
        <f>IFERROR((ad_data[[#This Row],[revenue_usd]]-ad_data[[#This Row],[spend_usd]])/ad_data[[#This Row],[spend_usd]],0)</f>
        <v>5.8181818181818183</v>
      </c>
    </row>
    <row r="273" spans="1:15">
      <c r="A273" s="2">
        <v>45549</v>
      </c>
      <c r="B273" t="s">
        <v>200</v>
      </c>
      <c r="C273" t="s">
        <v>286</v>
      </c>
      <c r="D273" s="4">
        <v>9156</v>
      </c>
      <c r="E273" s="4">
        <v>189</v>
      </c>
      <c r="F273" s="4">
        <v>38</v>
      </c>
      <c r="G273" s="5">
        <v>35</v>
      </c>
      <c r="H273" s="5">
        <v>599</v>
      </c>
      <c r="I273" s="6">
        <f>IFERROR(ad_data[[#This Row],[clicks]]/ad_data[[#This Row],[impressions]],0)</f>
        <v>2.0642201834862386E-2</v>
      </c>
      <c r="J273" s="6">
        <f>IFERROR(ad_data[[#This Row],[conversions]]/ad_data[[#This Row],[impressions]],0)</f>
        <v>4.1502839667977281E-3</v>
      </c>
      <c r="K273" s="6">
        <f>IFERROR(ad_data[[#This Row],[conversions]]/ad_data[[#This Row],[clicks]],0)</f>
        <v>0.20105820105820105</v>
      </c>
      <c r="L273" s="9">
        <f>IFERROR(ad_data[[#This Row],[spend_usd]]/ad_data[[#This Row],[clicks]],0)</f>
        <v>0.18518518518518517</v>
      </c>
      <c r="M273" s="3">
        <f>IFERROR(ad_data[[#This Row],[revenue_usd]]/ad_data[[#This Row],[conversions]],0)</f>
        <v>15.763157894736842</v>
      </c>
      <c r="N273" s="3">
        <f>IFERROR(ad_data[[#This Row],[revenue_usd]]/ad_data[[#This Row],[spend_usd]],0)</f>
        <v>17.114285714285714</v>
      </c>
      <c r="O273" s="6">
        <f>IFERROR((ad_data[[#This Row],[revenue_usd]]-ad_data[[#This Row],[spend_usd]])/ad_data[[#This Row],[spend_usd]],0)</f>
        <v>16.114285714285714</v>
      </c>
    </row>
    <row r="274" spans="1:15">
      <c r="A274" s="2">
        <v>45545</v>
      </c>
      <c r="B274" t="s">
        <v>75</v>
      </c>
      <c r="C274" t="s">
        <v>286</v>
      </c>
      <c r="D274" s="4">
        <v>11406</v>
      </c>
      <c r="E274" s="4">
        <v>114</v>
      </c>
      <c r="F274" s="4">
        <v>20</v>
      </c>
      <c r="G274" s="5">
        <v>74</v>
      </c>
      <c r="H274" s="5">
        <v>596</v>
      </c>
      <c r="I274" s="6">
        <f>IFERROR(ad_data[[#This Row],[clicks]]/ad_data[[#This Row],[impressions]],0)</f>
        <v>9.9947396107311938E-3</v>
      </c>
      <c r="J274" s="6">
        <f>IFERROR(ad_data[[#This Row],[conversions]]/ad_data[[#This Row],[impressions]],0)</f>
        <v>1.7534630896019639E-3</v>
      </c>
      <c r="K274" s="6">
        <f>IFERROR(ad_data[[#This Row],[conversions]]/ad_data[[#This Row],[clicks]],0)</f>
        <v>0.17543859649122806</v>
      </c>
      <c r="L274" s="9">
        <f>IFERROR(ad_data[[#This Row],[spend_usd]]/ad_data[[#This Row],[clicks]],0)</f>
        <v>0.64912280701754388</v>
      </c>
      <c r="M274" s="3">
        <f>IFERROR(ad_data[[#This Row],[revenue_usd]]/ad_data[[#This Row],[conversions]],0)</f>
        <v>29.8</v>
      </c>
      <c r="N274" s="3">
        <f>IFERROR(ad_data[[#This Row],[revenue_usd]]/ad_data[[#This Row],[spend_usd]],0)</f>
        <v>8.0540540540540544</v>
      </c>
      <c r="O274" s="6">
        <f>IFERROR((ad_data[[#This Row],[revenue_usd]]-ad_data[[#This Row],[spend_usd]])/ad_data[[#This Row],[spend_usd]],0)</f>
        <v>7.0540540540540544</v>
      </c>
    </row>
    <row r="275" spans="1:15">
      <c r="A275" s="2">
        <v>45360</v>
      </c>
      <c r="B275" t="s">
        <v>237</v>
      </c>
      <c r="C275" t="s">
        <v>286</v>
      </c>
      <c r="D275" s="4">
        <v>8367</v>
      </c>
      <c r="E275" s="4">
        <v>153</v>
      </c>
      <c r="F275" s="4">
        <v>23</v>
      </c>
      <c r="G275" s="5">
        <v>46</v>
      </c>
      <c r="H275" s="5">
        <v>596</v>
      </c>
      <c r="I275" s="6">
        <f>IFERROR(ad_data[[#This Row],[clicks]]/ad_data[[#This Row],[impressions]],0)</f>
        <v>1.8286124058802439E-2</v>
      </c>
      <c r="J275" s="6">
        <f>IFERROR(ad_data[[#This Row],[conversions]]/ad_data[[#This Row],[impressions]],0)</f>
        <v>2.7488944663559222E-3</v>
      </c>
      <c r="K275" s="6">
        <f>IFERROR(ad_data[[#This Row],[conversions]]/ad_data[[#This Row],[clicks]],0)</f>
        <v>0.15032679738562091</v>
      </c>
      <c r="L275" s="9">
        <f>IFERROR(ad_data[[#This Row],[spend_usd]]/ad_data[[#This Row],[clicks]],0)</f>
        <v>0.30065359477124182</v>
      </c>
      <c r="M275" s="3">
        <f>IFERROR(ad_data[[#This Row],[revenue_usd]]/ad_data[[#This Row],[conversions]],0)</f>
        <v>25.913043478260871</v>
      </c>
      <c r="N275" s="3">
        <f>IFERROR(ad_data[[#This Row],[revenue_usd]]/ad_data[[#This Row],[spend_usd]],0)</f>
        <v>12.956521739130435</v>
      </c>
      <c r="O275" s="6">
        <f>IFERROR((ad_data[[#This Row],[revenue_usd]]-ad_data[[#This Row],[spend_usd]])/ad_data[[#This Row],[spend_usd]],0)</f>
        <v>11.956521739130435</v>
      </c>
    </row>
    <row r="276" spans="1:15">
      <c r="A276" s="2">
        <v>45331</v>
      </c>
      <c r="B276" t="s">
        <v>78</v>
      </c>
      <c r="C276" t="s">
        <v>287</v>
      </c>
      <c r="D276" s="4">
        <v>4093</v>
      </c>
      <c r="E276" s="4">
        <v>86</v>
      </c>
      <c r="F276" s="4">
        <v>30</v>
      </c>
      <c r="G276" s="5">
        <v>48</v>
      </c>
      <c r="H276" s="5">
        <v>595</v>
      </c>
      <c r="I276" s="6">
        <f>IFERROR(ad_data[[#This Row],[clicks]]/ad_data[[#This Row],[impressions]],0)</f>
        <v>2.1011483019789886E-2</v>
      </c>
      <c r="J276" s="6">
        <f>IFERROR(ad_data[[#This Row],[conversions]]/ad_data[[#This Row],[impressions]],0)</f>
        <v>7.3295870999267043E-3</v>
      </c>
      <c r="K276" s="6">
        <f>IFERROR(ad_data[[#This Row],[conversions]]/ad_data[[#This Row],[clicks]],0)</f>
        <v>0.34883720930232559</v>
      </c>
      <c r="L276" s="9">
        <f>IFERROR(ad_data[[#This Row],[spend_usd]]/ad_data[[#This Row],[clicks]],0)</f>
        <v>0.55813953488372092</v>
      </c>
      <c r="M276" s="3">
        <f>IFERROR(ad_data[[#This Row],[revenue_usd]]/ad_data[[#This Row],[conversions]],0)</f>
        <v>19.833333333333332</v>
      </c>
      <c r="N276" s="3">
        <f>IFERROR(ad_data[[#This Row],[revenue_usd]]/ad_data[[#This Row],[spend_usd]],0)</f>
        <v>12.395833333333334</v>
      </c>
      <c r="O276" s="6">
        <f>IFERROR((ad_data[[#This Row],[revenue_usd]]-ad_data[[#This Row],[spend_usd]])/ad_data[[#This Row],[spend_usd]],0)</f>
        <v>11.395833333333334</v>
      </c>
    </row>
    <row r="277" spans="1:15">
      <c r="A277" s="2">
        <v>45300</v>
      </c>
      <c r="B277" t="s">
        <v>155</v>
      </c>
      <c r="C277" t="s">
        <v>287</v>
      </c>
      <c r="D277" s="4">
        <v>8123</v>
      </c>
      <c r="E277" s="4">
        <v>194</v>
      </c>
      <c r="F277" s="4">
        <v>38</v>
      </c>
      <c r="G277" s="5">
        <v>107</v>
      </c>
      <c r="H277" s="5">
        <v>593</v>
      </c>
      <c r="I277" s="6">
        <f>IFERROR(ad_data[[#This Row],[clicks]]/ad_data[[#This Row],[impressions]],0)</f>
        <v>2.3882801920472731E-2</v>
      </c>
      <c r="J277" s="6">
        <f>IFERROR(ad_data[[#This Row],[conversions]]/ad_data[[#This Row],[impressions]],0)</f>
        <v>4.6780746029791952E-3</v>
      </c>
      <c r="K277" s="6">
        <f>IFERROR(ad_data[[#This Row],[conversions]]/ad_data[[#This Row],[clicks]],0)</f>
        <v>0.19587628865979381</v>
      </c>
      <c r="L277" s="9">
        <f>IFERROR(ad_data[[#This Row],[spend_usd]]/ad_data[[#This Row],[clicks]],0)</f>
        <v>0.55154639175257736</v>
      </c>
      <c r="M277" s="3">
        <f>IFERROR(ad_data[[#This Row],[revenue_usd]]/ad_data[[#This Row],[conversions]],0)</f>
        <v>15.605263157894736</v>
      </c>
      <c r="N277" s="3">
        <f>IFERROR(ad_data[[#This Row],[revenue_usd]]/ad_data[[#This Row],[spend_usd]],0)</f>
        <v>5.5420560747663554</v>
      </c>
      <c r="O277" s="6">
        <f>IFERROR((ad_data[[#This Row],[revenue_usd]]-ad_data[[#This Row],[spend_usd]])/ad_data[[#This Row],[spend_usd]],0)</f>
        <v>4.5420560747663554</v>
      </c>
    </row>
    <row r="278" spans="1:15">
      <c r="A278" s="2">
        <v>45555</v>
      </c>
      <c r="B278" t="s">
        <v>251</v>
      </c>
      <c r="C278" t="s">
        <v>286</v>
      </c>
      <c r="D278" s="4">
        <v>12439</v>
      </c>
      <c r="E278" s="4">
        <v>214</v>
      </c>
      <c r="F278" s="4">
        <v>26</v>
      </c>
      <c r="G278" s="5">
        <v>141</v>
      </c>
      <c r="H278" s="5">
        <v>591</v>
      </c>
      <c r="I278" s="6">
        <f>IFERROR(ad_data[[#This Row],[clicks]]/ad_data[[#This Row],[impressions]],0)</f>
        <v>1.7203955301873141E-2</v>
      </c>
      <c r="J278" s="6">
        <f>IFERROR(ad_data[[#This Row],[conversions]]/ad_data[[#This Row],[impressions]],0)</f>
        <v>2.0902001768630918E-3</v>
      </c>
      <c r="K278" s="6">
        <f>IFERROR(ad_data[[#This Row],[conversions]]/ad_data[[#This Row],[clicks]],0)</f>
        <v>0.12149532710280374</v>
      </c>
      <c r="L278" s="9">
        <f>IFERROR(ad_data[[#This Row],[spend_usd]]/ad_data[[#This Row],[clicks]],0)</f>
        <v>0.65887850467289721</v>
      </c>
      <c r="M278" s="3">
        <f>IFERROR(ad_data[[#This Row],[revenue_usd]]/ad_data[[#This Row],[conversions]],0)</f>
        <v>22.73076923076923</v>
      </c>
      <c r="N278" s="3">
        <f>IFERROR(ad_data[[#This Row],[revenue_usd]]/ad_data[[#This Row],[spend_usd]],0)</f>
        <v>4.1914893617021276</v>
      </c>
      <c r="O278" s="6">
        <f>IFERROR((ad_data[[#This Row],[revenue_usd]]-ad_data[[#This Row],[spend_usd]])/ad_data[[#This Row],[spend_usd]],0)</f>
        <v>3.1914893617021276</v>
      </c>
    </row>
    <row r="279" spans="1:15">
      <c r="A279" s="2">
        <v>45544</v>
      </c>
      <c r="B279" t="s">
        <v>28</v>
      </c>
      <c r="C279" t="s">
        <v>286</v>
      </c>
      <c r="D279" s="4">
        <v>11830</v>
      </c>
      <c r="E279" s="4">
        <v>255</v>
      </c>
      <c r="F279" s="4">
        <v>23</v>
      </c>
      <c r="G279" s="5">
        <v>139</v>
      </c>
      <c r="H279" s="5">
        <v>591</v>
      </c>
      <c r="I279" s="6">
        <f>IFERROR(ad_data[[#This Row],[clicks]]/ad_data[[#This Row],[impressions]],0)</f>
        <v>2.1555367709213864E-2</v>
      </c>
      <c r="J279" s="6">
        <f>IFERROR(ad_data[[#This Row],[conversions]]/ad_data[[#This Row],[impressions]],0)</f>
        <v>1.9442096365173288E-3</v>
      </c>
      <c r="K279" s="6">
        <f>IFERROR(ad_data[[#This Row],[conversions]]/ad_data[[#This Row],[clicks]],0)</f>
        <v>9.0196078431372548E-2</v>
      </c>
      <c r="L279" s="9">
        <f>IFERROR(ad_data[[#This Row],[spend_usd]]/ad_data[[#This Row],[clicks]],0)</f>
        <v>0.54509803921568623</v>
      </c>
      <c r="M279" s="3">
        <f>IFERROR(ad_data[[#This Row],[revenue_usd]]/ad_data[[#This Row],[conversions]],0)</f>
        <v>25.695652173913043</v>
      </c>
      <c r="N279" s="3">
        <f>IFERROR(ad_data[[#This Row],[revenue_usd]]/ad_data[[#This Row],[spend_usd]],0)</f>
        <v>4.2517985611510793</v>
      </c>
      <c r="O279" s="6">
        <f>IFERROR((ad_data[[#This Row],[revenue_usd]]-ad_data[[#This Row],[spend_usd]])/ad_data[[#This Row],[spend_usd]],0)</f>
        <v>3.2517985611510793</v>
      </c>
    </row>
    <row r="280" spans="1:15">
      <c r="A280" s="2">
        <v>45540</v>
      </c>
      <c r="B280" t="s">
        <v>139</v>
      </c>
      <c r="C280" t="s">
        <v>286</v>
      </c>
      <c r="D280" s="4">
        <v>13220</v>
      </c>
      <c r="E280" s="4">
        <v>128</v>
      </c>
      <c r="F280" s="4">
        <v>20</v>
      </c>
      <c r="G280" s="5">
        <v>46</v>
      </c>
      <c r="H280" s="5">
        <v>591</v>
      </c>
      <c r="I280" s="6">
        <f>IFERROR(ad_data[[#This Row],[clicks]]/ad_data[[#This Row],[impressions]],0)</f>
        <v>9.682299546142208E-3</v>
      </c>
      <c r="J280" s="6">
        <f>IFERROR(ad_data[[#This Row],[conversions]]/ad_data[[#This Row],[impressions]],0)</f>
        <v>1.5128593040847202E-3</v>
      </c>
      <c r="K280" s="6">
        <f>IFERROR(ad_data[[#This Row],[conversions]]/ad_data[[#This Row],[clicks]],0)</f>
        <v>0.15625</v>
      </c>
      <c r="L280" s="9">
        <f>IFERROR(ad_data[[#This Row],[spend_usd]]/ad_data[[#This Row],[clicks]],0)</f>
        <v>0.359375</v>
      </c>
      <c r="M280" s="3">
        <f>IFERROR(ad_data[[#This Row],[revenue_usd]]/ad_data[[#This Row],[conversions]],0)</f>
        <v>29.55</v>
      </c>
      <c r="N280" s="3">
        <f>IFERROR(ad_data[[#This Row],[revenue_usd]]/ad_data[[#This Row],[spend_usd]],0)</f>
        <v>12.847826086956522</v>
      </c>
      <c r="O280" s="6">
        <f>IFERROR((ad_data[[#This Row],[revenue_usd]]-ad_data[[#This Row],[spend_usd]])/ad_data[[#This Row],[spend_usd]],0)</f>
        <v>11.847826086956522</v>
      </c>
    </row>
    <row r="281" spans="1:15">
      <c r="A281" s="2">
        <v>45564</v>
      </c>
      <c r="B281" t="s">
        <v>122</v>
      </c>
      <c r="C281" t="s">
        <v>288</v>
      </c>
      <c r="D281" s="4">
        <v>10436</v>
      </c>
      <c r="E281" s="4">
        <v>144</v>
      </c>
      <c r="F281" s="4">
        <v>23</v>
      </c>
      <c r="G281" s="5">
        <v>118</v>
      </c>
      <c r="H281" s="5">
        <v>588</v>
      </c>
      <c r="I281" s="6">
        <f>IFERROR(ad_data[[#This Row],[clicks]]/ad_data[[#This Row],[impressions]],0)</f>
        <v>1.3798390187811422E-2</v>
      </c>
      <c r="J281" s="6">
        <f>IFERROR(ad_data[[#This Row],[conversions]]/ad_data[[#This Row],[impressions]],0)</f>
        <v>2.2039095438865465E-3</v>
      </c>
      <c r="K281" s="6">
        <f>IFERROR(ad_data[[#This Row],[conversions]]/ad_data[[#This Row],[clicks]],0)</f>
        <v>0.15972222222222221</v>
      </c>
      <c r="L281" s="9">
        <f>IFERROR(ad_data[[#This Row],[spend_usd]]/ad_data[[#This Row],[clicks]],0)</f>
        <v>0.81944444444444442</v>
      </c>
      <c r="M281" s="3">
        <f>IFERROR(ad_data[[#This Row],[revenue_usd]]/ad_data[[#This Row],[conversions]],0)</f>
        <v>25.565217391304348</v>
      </c>
      <c r="N281" s="3">
        <f>IFERROR(ad_data[[#This Row],[revenue_usd]]/ad_data[[#This Row],[spend_usd]],0)</f>
        <v>4.9830508474576272</v>
      </c>
      <c r="O281" s="6">
        <f>IFERROR((ad_data[[#This Row],[revenue_usd]]-ad_data[[#This Row],[spend_usd]])/ad_data[[#This Row],[spend_usd]],0)</f>
        <v>3.9830508474576272</v>
      </c>
    </row>
    <row r="282" spans="1:15">
      <c r="A282" s="2">
        <v>45541</v>
      </c>
      <c r="B282" t="s">
        <v>217</v>
      </c>
      <c r="C282" t="s">
        <v>287</v>
      </c>
      <c r="D282" s="4">
        <v>11325</v>
      </c>
      <c r="E282" s="4">
        <v>103</v>
      </c>
      <c r="F282" s="4">
        <v>29</v>
      </c>
      <c r="G282" s="5">
        <v>49</v>
      </c>
      <c r="H282" s="5">
        <v>584</v>
      </c>
      <c r="I282" s="6">
        <f>IFERROR(ad_data[[#This Row],[clicks]]/ad_data[[#This Row],[impressions]],0)</f>
        <v>9.0949227373068441E-3</v>
      </c>
      <c r="J282" s="6">
        <f>IFERROR(ad_data[[#This Row],[conversions]]/ad_data[[#This Row],[impressions]],0)</f>
        <v>2.5607064017660044E-3</v>
      </c>
      <c r="K282" s="6">
        <f>IFERROR(ad_data[[#This Row],[conversions]]/ad_data[[#This Row],[clicks]],0)</f>
        <v>0.28155339805825241</v>
      </c>
      <c r="L282" s="9">
        <f>IFERROR(ad_data[[#This Row],[spend_usd]]/ad_data[[#This Row],[clicks]],0)</f>
        <v>0.47572815533980584</v>
      </c>
      <c r="M282" s="3">
        <f>IFERROR(ad_data[[#This Row],[revenue_usd]]/ad_data[[#This Row],[conversions]],0)</f>
        <v>20.137931034482758</v>
      </c>
      <c r="N282" s="3">
        <f>IFERROR(ad_data[[#This Row],[revenue_usd]]/ad_data[[#This Row],[spend_usd]],0)</f>
        <v>11.918367346938776</v>
      </c>
      <c r="O282" s="6">
        <f>IFERROR((ad_data[[#This Row],[revenue_usd]]-ad_data[[#This Row],[spend_usd]])/ad_data[[#This Row],[spend_usd]],0)</f>
        <v>10.918367346938776</v>
      </c>
    </row>
    <row r="283" spans="1:15">
      <c r="A283" s="2">
        <v>45557</v>
      </c>
      <c r="B283" t="s">
        <v>232</v>
      </c>
      <c r="C283" t="s">
        <v>287</v>
      </c>
      <c r="D283" s="4">
        <v>7542</v>
      </c>
      <c r="E283" s="4">
        <v>114</v>
      </c>
      <c r="F283" s="4">
        <v>27</v>
      </c>
      <c r="G283" s="5">
        <v>63</v>
      </c>
      <c r="H283" s="5">
        <v>582</v>
      </c>
      <c r="I283" s="6">
        <f>IFERROR(ad_data[[#This Row],[clicks]]/ad_data[[#This Row],[impressions]],0)</f>
        <v>1.5115354017501989E-2</v>
      </c>
      <c r="J283" s="6">
        <f>IFERROR(ad_data[[#This Row],[conversions]]/ad_data[[#This Row],[impressions]],0)</f>
        <v>3.5799522673031028E-3</v>
      </c>
      <c r="K283" s="6">
        <f>IFERROR(ad_data[[#This Row],[conversions]]/ad_data[[#This Row],[clicks]],0)</f>
        <v>0.23684210526315788</v>
      </c>
      <c r="L283" s="9">
        <f>IFERROR(ad_data[[#This Row],[spend_usd]]/ad_data[[#This Row],[clicks]],0)</f>
        <v>0.55263157894736847</v>
      </c>
      <c r="M283" s="3">
        <f>IFERROR(ad_data[[#This Row],[revenue_usd]]/ad_data[[#This Row],[conversions]],0)</f>
        <v>21.555555555555557</v>
      </c>
      <c r="N283" s="3">
        <f>IFERROR(ad_data[[#This Row],[revenue_usd]]/ad_data[[#This Row],[spend_usd]],0)</f>
        <v>9.2380952380952372</v>
      </c>
      <c r="O283" s="6">
        <f>IFERROR((ad_data[[#This Row],[revenue_usd]]-ad_data[[#This Row],[spend_usd]])/ad_data[[#This Row],[spend_usd]],0)</f>
        <v>8.2380952380952372</v>
      </c>
    </row>
    <row r="284" spans="1:15">
      <c r="A284" s="2">
        <v>45536</v>
      </c>
      <c r="B284" t="s">
        <v>136</v>
      </c>
      <c r="C284" t="s">
        <v>286</v>
      </c>
      <c r="D284" s="4">
        <v>11106</v>
      </c>
      <c r="E284" s="4">
        <v>178</v>
      </c>
      <c r="F284" s="4">
        <v>27</v>
      </c>
      <c r="G284" s="5">
        <v>135</v>
      </c>
      <c r="H284" s="5">
        <v>581</v>
      </c>
      <c r="I284" s="6">
        <f>IFERROR(ad_data[[#This Row],[clicks]]/ad_data[[#This Row],[impressions]],0)</f>
        <v>1.6027372591392041E-2</v>
      </c>
      <c r="J284" s="6">
        <f>IFERROR(ad_data[[#This Row],[conversions]]/ad_data[[#This Row],[impressions]],0)</f>
        <v>2.4311183144246355E-3</v>
      </c>
      <c r="K284" s="6">
        <f>IFERROR(ad_data[[#This Row],[conversions]]/ad_data[[#This Row],[clicks]],0)</f>
        <v>0.15168539325842698</v>
      </c>
      <c r="L284" s="9">
        <f>IFERROR(ad_data[[#This Row],[spend_usd]]/ad_data[[#This Row],[clicks]],0)</f>
        <v>0.7584269662921348</v>
      </c>
      <c r="M284" s="3">
        <f>IFERROR(ad_data[[#This Row],[revenue_usd]]/ad_data[[#This Row],[conversions]],0)</f>
        <v>21.518518518518519</v>
      </c>
      <c r="N284" s="3">
        <f>IFERROR(ad_data[[#This Row],[revenue_usd]]/ad_data[[#This Row],[spend_usd]],0)</f>
        <v>4.3037037037037038</v>
      </c>
      <c r="O284" s="6">
        <f>IFERROR((ad_data[[#This Row],[revenue_usd]]-ad_data[[#This Row],[spend_usd]])/ad_data[[#This Row],[spend_usd]],0)</f>
        <v>3.3037037037037038</v>
      </c>
    </row>
    <row r="285" spans="1:15">
      <c r="A285" s="2">
        <v>45550</v>
      </c>
      <c r="B285" t="s">
        <v>80</v>
      </c>
      <c r="C285" t="s">
        <v>286</v>
      </c>
      <c r="D285" s="4">
        <v>7843</v>
      </c>
      <c r="E285" s="4">
        <v>215</v>
      </c>
      <c r="F285" s="4">
        <v>28</v>
      </c>
      <c r="G285" s="5">
        <v>105</v>
      </c>
      <c r="H285" s="5">
        <v>581</v>
      </c>
      <c r="I285" s="6">
        <f>IFERROR(ad_data[[#This Row],[clicks]]/ad_data[[#This Row],[impressions]],0)</f>
        <v>2.7412979727145226E-2</v>
      </c>
      <c r="J285" s="6">
        <f>IFERROR(ad_data[[#This Row],[conversions]]/ad_data[[#This Row],[impressions]],0)</f>
        <v>3.5700624760933316E-3</v>
      </c>
      <c r="K285" s="6">
        <f>IFERROR(ad_data[[#This Row],[conversions]]/ad_data[[#This Row],[clicks]],0)</f>
        <v>0.13023255813953488</v>
      </c>
      <c r="L285" s="9">
        <f>IFERROR(ad_data[[#This Row],[spend_usd]]/ad_data[[#This Row],[clicks]],0)</f>
        <v>0.48837209302325579</v>
      </c>
      <c r="M285" s="3">
        <f>IFERROR(ad_data[[#This Row],[revenue_usd]]/ad_data[[#This Row],[conversions]],0)</f>
        <v>20.75</v>
      </c>
      <c r="N285" s="3">
        <f>IFERROR(ad_data[[#This Row],[revenue_usd]]/ad_data[[#This Row],[spend_usd]],0)</f>
        <v>5.5333333333333332</v>
      </c>
      <c r="O285" s="6">
        <f>IFERROR((ad_data[[#This Row],[revenue_usd]]-ad_data[[#This Row],[spend_usd]])/ad_data[[#This Row],[spend_usd]],0)</f>
        <v>4.5333333333333332</v>
      </c>
    </row>
    <row r="286" spans="1:15">
      <c r="A286" s="2">
        <v>45552</v>
      </c>
      <c r="B286" t="s">
        <v>211</v>
      </c>
      <c r="C286" t="s">
        <v>288</v>
      </c>
      <c r="D286" s="4">
        <v>9329</v>
      </c>
      <c r="E286" s="4">
        <v>153</v>
      </c>
      <c r="F286" s="4">
        <v>22</v>
      </c>
      <c r="G286" s="5">
        <v>67</v>
      </c>
      <c r="H286" s="5">
        <v>581</v>
      </c>
      <c r="I286" s="6">
        <f>IFERROR(ad_data[[#This Row],[clicks]]/ad_data[[#This Row],[impressions]],0)</f>
        <v>1.6400471647550648E-2</v>
      </c>
      <c r="J286" s="6">
        <f>IFERROR(ad_data[[#This Row],[conversions]]/ad_data[[#This Row],[impressions]],0)</f>
        <v>2.3582377532425768E-3</v>
      </c>
      <c r="K286" s="6">
        <f>IFERROR(ad_data[[#This Row],[conversions]]/ad_data[[#This Row],[clicks]],0)</f>
        <v>0.1437908496732026</v>
      </c>
      <c r="L286" s="9">
        <f>IFERROR(ad_data[[#This Row],[spend_usd]]/ad_data[[#This Row],[clicks]],0)</f>
        <v>0.43790849673202614</v>
      </c>
      <c r="M286" s="3">
        <f>IFERROR(ad_data[[#This Row],[revenue_usd]]/ad_data[[#This Row],[conversions]],0)</f>
        <v>26.40909090909091</v>
      </c>
      <c r="N286" s="3">
        <f>IFERROR(ad_data[[#This Row],[revenue_usd]]/ad_data[[#This Row],[spend_usd]],0)</f>
        <v>8.6716417910447756</v>
      </c>
      <c r="O286" s="6">
        <f>IFERROR((ad_data[[#This Row],[revenue_usd]]-ad_data[[#This Row],[spend_usd]])/ad_data[[#This Row],[spend_usd]],0)</f>
        <v>7.6716417910447765</v>
      </c>
    </row>
    <row r="287" spans="1:15">
      <c r="A287" s="2">
        <v>45557</v>
      </c>
      <c r="B287" t="s">
        <v>32</v>
      </c>
      <c r="C287" t="s">
        <v>287</v>
      </c>
      <c r="D287" s="4">
        <v>8547</v>
      </c>
      <c r="E287" s="4">
        <v>279</v>
      </c>
      <c r="F287" s="4">
        <v>22</v>
      </c>
      <c r="G287" s="5">
        <v>164</v>
      </c>
      <c r="H287" s="5">
        <v>576</v>
      </c>
      <c r="I287" s="6">
        <f>IFERROR(ad_data[[#This Row],[clicks]]/ad_data[[#This Row],[impressions]],0)</f>
        <v>3.2643032643032643E-2</v>
      </c>
      <c r="J287" s="6">
        <f>IFERROR(ad_data[[#This Row],[conversions]]/ad_data[[#This Row],[impressions]],0)</f>
        <v>2.5740025740025739E-3</v>
      </c>
      <c r="K287" s="6">
        <f>IFERROR(ad_data[[#This Row],[conversions]]/ad_data[[#This Row],[clicks]],0)</f>
        <v>7.8853046594982074E-2</v>
      </c>
      <c r="L287" s="9">
        <f>IFERROR(ad_data[[#This Row],[spend_usd]]/ad_data[[#This Row],[clicks]],0)</f>
        <v>0.58781362007168458</v>
      </c>
      <c r="M287" s="3">
        <f>IFERROR(ad_data[[#This Row],[revenue_usd]]/ad_data[[#This Row],[conversions]],0)</f>
        <v>26.181818181818183</v>
      </c>
      <c r="N287" s="3">
        <f>IFERROR(ad_data[[#This Row],[revenue_usd]]/ad_data[[#This Row],[spend_usd]],0)</f>
        <v>3.5121951219512195</v>
      </c>
      <c r="O287" s="6">
        <f>IFERROR((ad_data[[#This Row],[revenue_usd]]-ad_data[[#This Row],[spend_usd]])/ad_data[[#This Row],[spend_usd]],0)</f>
        <v>2.5121951219512195</v>
      </c>
    </row>
    <row r="288" spans="1:15">
      <c r="A288" s="2">
        <v>45552</v>
      </c>
      <c r="B288" t="s">
        <v>176</v>
      </c>
      <c r="C288" t="s">
        <v>286</v>
      </c>
      <c r="D288" s="4">
        <v>10400</v>
      </c>
      <c r="E288" s="4">
        <v>192</v>
      </c>
      <c r="F288" s="4">
        <v>42</v>
      </c>
      <c r="G288" s="5">
        <v>133</v>
      </c>
      <c r="H288" s="5">
        <v>576</v>
      </c>
      <c r="I288" s="6">
        <f>IFERROR(ad_data[[#This Row],[clicks]]/ad_data[[#This Row],[impressions]],0)</f>
        <v>1.8461538461538463E-2</v>
      </c>
      <c r="J288" s="6">
        <f>IFERROR(ad_data[[#This Row],[conversions]]/ad_data[[#This Row],[impressions]],0)</f>
        <v>4.0384615384615385E-3</v>
      </c>
      <c r="K288" s="6">
        <f>IFERROR(ad_data[[#This Row],[conversions]]/ad_data[[#This Row],[clicks]],0)</f>
        <v>0.21875</v>
      </c>
      <c r="L288" s="9">
        <f>IFERROR(ad_data[[#This Row],[spend_usd]]/ad_data[[#This Row],[clicks]],0)</f>
        <v>0.69270833333333337</v>
      </c>
      <c r="M288" s="3">
        <f>IFERROR(ad_data[[#This Row],[revenue_usd]]/ad_data[[#This Row],[conversions]],0)</f>
        <v>13.714285714285714</v>
      </c>
      <c r="N288" s="3">
        <f>IFERROR(ad_data[[#This Row],[revenue_usd]]/ad_data[[#This Row],[spend_usd]],0)</f>
        <v>4.3308270676691727</v>
      </c>
      <c r="O288" s="6">
        <f>IFERROR((ad_data[[#This Row],[revenue_usd]]-ad_data[[#This Row],[spend_usd]])/ad_data[[#This Row],[spend_usd]],0)</f>
        <v>3.3308270676691731</v>
      </c>
    </row>
    <row r="289" spans="1:15">
      <c r="A289" s="2">
        <v>45540</v>
      </c>
      <c r="B289" t="s">
        <v>109</v>
      </c>
      <c r="C289" t="s">
        <v>287</v>
      </c>
      <c r="D289" s="4">
        <v>6437</v>
      </c>
      <c r="E289" s="4">
        <v>148</v>
      </c>
      <c r="F289" s="4">
        <v>31</v>
      </c>
      <c r="G289" s="5">
        <v>86</v>
      </c>
      <c r="H289" s="5">
        <v>574</v>
      </c>
      <c r="I289" s="6">
        <f>IFERROR(ad_data[[#This Row],[clicks]]/ad_data[[#This Row],[impressions]],0)</f>
        <v>2.2992077054528506E-2</v>
      </c>
      <c r="J289" s="6">
        <f>IFERROR(ad_data[[#This Row],[conversions]]/ad_data[[#This Row],[impressions]],0)</f>
        <v>4.8159080316917818E-3</v>
      </c>
      <c r="K289" s="6">
        <f>IFERROR(ad_data[[#This Row],[conversions]]/ad_data[[#This Row],[clicks]],0)</f>
        <v>0.20945945945945946</v>
      </c>
      <c r="L289" s="9">
        <f>IFERROR(ad_data[[#This Row],[spend_usd]]/ad_data[[#This Row],[clicks]],0)</f>
        <v>0.58108108108108103</v>
      </c>
      <c r="M289" s="3">
        <f>IFERROR(ad_data[[#This Row],[revenue_usd]]/ad_data[[#This Row],[conversions]],0)</f>
        <v>18.516129032258064</v>
      </c>
      <c r="N289" s="3">
        <f>IFERROR(ad_data[[#This Row],[revenue_usd]]/ad_data[[#This Row],[spend_usd]],0)</f>
        <v>6.6744186046511631</v>
      </c>
      <c r="O289" s="6">
        <f>IFERROR((ad_data[[#This Row],[revenue_usd]]-ad_data[[#This Row],[spend_usd]])/ad_data[[#This Row],[spend_usd]],0)</f>
        <v>5.6744186046511631</v>
      </c>
    </row>
    <row r="290" spans="1:15">
      <c r="A290" s="2">
        <v>45543</v>
      </c>
      <c r="B290" t="s">
        <v>110</v>
      </c>
      <c r="C290" t="s">
        <v>287</v>
      </c>
      <c r="D290" s="4">
        <v>11340</v>
      </c>
      <c r="E290" s="4">
        <v>187</v>
      </c>
      <c r="F290" s="4">
        <v>31</v>
      </c>
      <c r="G290" s="5">
        <v>57</v>
      </c>
      <c r="H290" s="5">
        <v>569</v>
      </c>
      <c r="I290" s="6">
        <f>IFERROR(ad_data[[#This Row],[clicks]]/ad_data[[#This Row],[impressions]],0)</f>
        <v>1.6490299823633158E-2</v>
      </c>
      <c r="J290" s="6">
        <f>IFERROR(ad_data[[#This Row],[conversions]]/ad_data[[#This Row],[impressions]],0)</f>
        <v>2.7336860670194004E-3</v>
      </c>
      <c r="K290" s="6">
        <f>IFERROR(ad_data[[#This Row],[conversions]]/ad_data[[#This Row],[clicks]],0)</f>
        <v>0.16577540106951871</v>
      </c>
      <c r="L290" s="9">
        <f>IFERROR(ad_data[[#This Row],[spend_usd]]/ad_data[[#This Row],[clicks]],0)</f>
        <v>0.30481283422459893</v>
      </c>
      <c r="M290" s="3">
        <f>IFERROR(ad_data[[#This Row],[revenue_usd]]/ad_data[[#This Row],[conversions]],0)</f>
        <v>18.35483870967742</v>
      </c>
      <c r="N290" s="3">
        <f>IFERROR(ad_data[[#This Row],[revenue_usd]]/ad_data[[#This Row],[spend_usd]],0)</f>
        <v>9.9824561403508767</v>
      </c>
      <c r="O290" s="6">
        <f>IFERROR((ad_data[[#This Row],[revenue_usd]]-ad_data[[#This Row],[spend_usd]])/ad_data[[#This Row],[spend_usd]],0)</f>
        <v>8.9824561403508767</v>
      </c>
    </row>
    <row r="291" spans="1:15">
      <c r="A291" s="2">
        <v>45635</v>
      </c>
      <c r="B291" t="s">
        <v>114</v>
      </c>
      <c r="C291" t="s">
        <v>286</v>
      </c>
      <c r="D291" s="4">
        <v>10177</v>
      </c>
      <c r="E291" s="4">
        <v>204</v>
      </c>
      <c r="F291" s="4">
        <v>30</v>
      </c>
      <c r="G291" s="5">
        <v>110</v>
      </c>
      <c r="H291" s="5">
        <v>565</v>
      </c>
      <c r="I291" s="6">
        <f>IFERROR(ad_data[[#This Row],[clicks]]/ad_data[[#This Row],[impressions]],0)</f>
        <v>2.0045199960695686E-2</v>
      </c>
      <c r="J291" s="6">
        <f>IFERROR(ad_data[[#This Row],[conversions]]/ad_data[[#This Row],[impressions]],0)</f>
        <v>2.9478235236317187E-3</v>
      </c>
      <c r="K291" s="6">
        <f>IFERROR(ad_data[[#This Row],[conversions]]/ad_data[[#This Row],[clicks]],0)</f>
        <v>0.14705882352941177</v>
      </c>
      <c r="L291" s="9">
        <f>IFERROR(ad_data[[#This Row],[spend_usd]]/ad_data[[#This Row],[clicks]],0)</f>
        <v>0.53921568627450978</v>
      </c>
      <c r="M291" s="3">
        <f>IFERROR(ad_data[[#This Row],[revenue_usd]]/ad_data[[#This Row],[conversions]],0)</f>
        <v>18.833333333333332</v>
      </c>
      <c r="N291" s="3">
        <f>IFERROR(ad_data[[#This Row],[revenue_usd]]/ad_data[[#This Row],[spend_usd]],0)</f>
        <v>5.1363636363636367</v>
      </c>
      <c r="O291" s="6">
        <f>IFERROR((ad_data[[#This Row],[revenue_usd]]-ad_data[[#This Row],[spend_usd]])/ad_data[[#This Row],[spend_usd]],0)</f>
        <v>4.1363636363636367</v>
      </c>
    </row>
    <row r="292" spans="1:15">
      <c r="A292" s="2">
        <v>45562</v>
      </c>
      <c r="B292" t="s">
        <v>124</v>
      </c>
      <c r="C292" t="s">
        <v>288</v>
      </c>
      <c r="D292" s="4">
        <v>10587</v>
      </c>
      <c r="E292" s="4">
        <v>108</v>
      </c>
      <c r="F292" s="4">
        <v>20</v>
      </c>
      <c r="G292" s="5">
        <v>17</v>
      </c>
      <c r="H292" s="5">
        <v>565</v>
      </c>
      <c r="I292" s="6">
        <f>IFERROR(ad_data[[#This Row],[clicks]]/ad_data[[#This Row],[impressions]],0)</f>
        <v>1.0201190138849533E-2</v>
      </c>
      <c r="J292" s="6">
        <f>IFERROR(ad_data[[#This Row],[conversions]]/ad_data[[#This Row],[impressions]],0)</f>
        <v>1.8891092849721357E-3</v>
      </c>
      <c r="K292" s="6">
        <f>IFERROR(ad_data[[#This Row],[conversions]]/ad_data[[#This Row],[clicks]],0)</f>
        <v>0.18518518518518517</v>
      </c>
      <c r="L292" s="9">
        <f>IFERROR(ad_data[[#This Row],[spend_usd]]/ad_data[[#This Row],[clicks]],0)</f>
        <v>0.15740740740740741</v>
      </c>
      <c r="M292" s="3">
        <f>IFERROR(ad_data[[#This Row],[revenue_usd]]/ad_data[[#This Row],[conversions]],0)</f>
        <v>28.25</v>
      </c>
      <c r="N292" s="3">
        <f>IFERROR(ad_data[[#This Row],[revenue_usd]]/ad_data[[#This Row],[spend_usd]],0)</f>
        <v>33.235294117647058</v>
      </c>
      <c r="O292" s="6">
        <f>IFERROR((ad_data[[#This Row],[revenue_usd]]-ad_data[[#This Row],[spend_usd]])/ad_data[[#This Row],[spend_usd]],0)</f>
        <v>32.235294117647058</v>
      </c>
    </row>
    <row r="293" spans="1:15">
      <c r="A293" s="2">
        <v>45564</v>
      </c>
      <c r="B293" t="s">
        <v>205</v>
      </c>
      <c r="C293" t="s">
        <v>287</v>
      </c>
      <c r="D293" s="4">
        <v>10072</v>
      </c>
      <c r="E293" s="4">
        <v>343</v>
      </c>
      <c r="F293" s="4">
        <v>48</v>
      </c>
      <c r="G293" s="5">
        <v>203</v>
      </c>
      <c r="H293" s="5">
        <v>552</v>
      </c>
      <c r="I293" s="6">
        <f>IFERROR(ad_data[[#This Row],[clicks]]/ad_data[[#This Row],[impressions]],0)</f>
        <v>3.4054805401111991E-2</v>
      </c>
      <c r="J293" s="6">
        <f>IFERROR(ad_data[[#This Row],[conversions]]/ad_data[[#This Row],[impressions]],0)</f>
        <v>4.7656870532168391E-3</v>
      </c>
      <c r="K293" s="6">
        <f>IFERROR(ad_data[[#This Row],[conversions]]/ad_data[[#This Row],[clicks]],0)</f>
        <v>0.13994169096209913</v>
      </c>
      <c r="L293" s="9">
        <f>IFERROR(ad_data[[#This Row],[spend_usd]]/ad_data[[#This Row],[clicks]],0)</f>
        <v>0.59183673469387754</v>
      </c>
      <c r="M293" s="3">
        <f>IFERROR(ad_data[[#This Row],[revenue_usd]]/ad_data[[#This Row],[conversions]],0)</f>
        <v>11.5</v>
      </c>
      <c r="N293" s="3">
        <f>IFERROR(ad_data[[#This Row],[revenue_usd]]/ad_data[[#This Row],[spend_usd]],0)</f>
        <v>2.7192118226600983</v>
      </c>
      <c r="O293" s="6">
        <f>IFERROR((ad_data[[#This Row],[revenue_usd]]-ad_data[[#This Row],[spend_usd]])/ad_data[[#This Row],[spend_usd]],0)</f>
        <v>1.7192118226600985</v>
      </c>
    </row>
    <row r="294" spans="1:15">
      <c r="A294" s="2">
        <v>45537</v>
      </c>
      <c r="B294" t="s">
        <v>25</v>
      </c>
      <c r="C294" t="s">
        <v>288</v>
      </c>
      <c r="D294" s="4">
        <v>10351</v>
      </c>
      <c r="E294" s="4">
        <v>339</v>
      </c>
      <c r="F294" s="4">
        <v>30</v>
      </c>
      <c r="G294" s="5">
        <v>207</v>
      </c>
      <c r="H294" s="5">
        <v>551</v>
      </c>
      <c r="I294" s="6">
        <f>IFERROR(ad_data[[#This Row],[clicks]]/ad_data[[#This Row],[impressions]],0)</f>
        <v>3.2750458892860594E-2</v>
      </c>
      <c r="J294" s="6">
        <f>IFERROR(ad_data[[#This Row],[conversions]]/ad_data[[#This Row],[impressions]],0)</f>
        <v>2.8982706984832384E-3</v>
      </c>
      <c r="K294" s="6">
        <f>IFERROR(ad_data[[#This Row],[conversions]]/ad_data[[#This Row],[clicks]],0)</f>
        <v>8.8495575221238937E-2</v>
      </c>
      <c r="L294" s="9">
        <f>IFERROR(ad_data[[#This Row],[spend_usd]]/ad_data[[#This Row],[clicks]],0)</f>
        <v>0.61061946902654862</v>
      </c>
      <c r="M294" s="3">
        <f>IFERROR(ad_data[[#This Row],[revenue_usd]]/ad_data[[#This Row],[conversions]],0)</f>
        <v>18.366666666666667</v>
      </c>
      <c r="N294" s="3">
        <f>IFERROR(ad_data[[#This Row],[revenue_usd]]/ad_data[[#This Row],[spend_usd]],0)</f>
        <v>2.6618357487922704</v>
      </c>
      <c r="O294" s="6">
        <f>IFERROR((ad_data[[#This Row],[revenue_usd]]-ad_data[[#This Row],[spend_usd]])/ad_data[[#This Row],[spend_usd]],0)</f>
        <v>1.6618357487922706</v>
      </c>
    </row>
    <row r="295" spans="1:15">
      <c r="A295" s="2">
        <v>45550</v>
      </c>
      <c r="B295" t="s">
        <v>92</v>
      </c>
      <c r="C295" t="s">
        <v>286</v>
      </c>
      <c r="D295" s="4">
        <v>11539</v>
      </c>
      <c r="E295" s="4">
        <v>200</v>
      </c>
      <c r="F295" s="4">
        <v>44</v>
      </c>
      <c r="G295" s="5">
        <v>125</v>
      </c>
      <c r="H295" s="5">
        <v>551</v>
      </c>
      <c r="I295" s="6">
        <f>IFERROR(ad_data[[#This Row],[clicks]]/ad_data[[#This Row],[impressions]],0)</f>
        <v>1.7332524482190831E-2</v>
      </c>
      <c r="J295" s="6">
        <f>IFERROR(ad_data[[#This Row],[conversions]]/ad_data[[#This Row],[impressions]],0)</f>
        <v>3.8131553860819827E-3</v>
      </c>
      <c r="K295" s="6">
        <f>IFERROR(ad_data[[#This Row],[conversions]]/ad_data[[#This Row],[clicks]],0)</f>
        <v>0.22</v>
      </c>
      <c r="L295" s="9">
        <f>IFERROR(ad_data[[#This Row],[spend_usd]]/ad_data[[#This Row],[clicks]],0)</f>
        <v>0.625</v>
      </c>
      <c r="M295" s="3">
        <f>IFERROR(ad_data[[#This Row],[revenue_usd]]/ad_data[[#This Row],[conversions]],0)</f>
        <v>12.522727272727273</v>
      </c>
      <c r="N295" s="3">
        <f>IFERROR(ad_data[[#This Row],[revenue_usd]]/ad_data[[#This Row],[spend_usd]],0)</f>
        <v>4.4080000000000004</v>
      </c>
      <c r="O295" s="6">
        <f>IFERROR((ad_data[[#This Row],[revenue_usd]]-ad_data[[#This Row],[spend_usd]])/ad_data[[#This Row],[spend_usd]],0)</f>
        <v>3.4079999999999999</v>
      </c>
    </row>
    <row r="296" spans="1:15">
      <c r="A296" s="2">
        <v>45563</v>
      </c>
      <c r="B296" t="s">
        <v>167</v>
      </c>
      <c r="C296" t="s">
        <v>286</v>
      </c>
      <c r="D296" s="4">
        <v>14510</v>
      </c>
      <c r="E296" s="4">
        <v>242</v>
      </c>
      <c r="F296" s="4">
        <v>31</v>
      </c>
      <c r="G296" s="5">
        <v>91</v>
      </c>
      <c r="H296" s="5">
        <v>549</v>
      </c>
      <c r="I296" s="6">
        <f>IFERROR(ad_data[[#This Row],[clicks]]/ad_data[[#This Row],[impressions]],0)</f>
        <v>1.6678152997932461E-2</v>
      </c>
      <c r="J296" s="6">
        <f>IFERROR(ad_data[[#This Row],[conversions]]/ad_data[[#This Row],[impressions]],0)</f>
        <v>2.1364576154376293E-3</v>
      </c>
      <c r="K296" s="6">
        <f>IFERROR(ad_data[[#This Row],[conversions]]/ad_data[[#This Row],[clicks]],0)</f>
        <v>0.128099173553719</v>
      </c>
      <c r="L296" s="9">
        <f>IFERROR(ad_data[[#This Row],[spend_usd]]/ad_data[[#This Row],[clicks]],0)</f>
        <v>0.37603305785123969</v>
      </c>
      <c r="M296" s="3">
        <f>IFERROR(ad_data[[#This Row],[revenue_usd]]/ad_data[[#This Row],[conversions]],0)</f>
        <v>17.70967741935484</v>
      </c>
      <c r="N296" s="3">
        <f>IFERROR(ad_data[[#This Row],[revenue_usd]]/ad_data[[#This Row],[spend_usd]],0)</f>
        <v>6.0329670329670328</v>
      </c>
      <c r="O296" s="6">
        <f>IFERROR((ad_data[[#This Row],[revenue_usd]]-ad_data[[#This Row],[spend_usd]])/ad_data[[#This Row],[spend_usd]],0)</f>
        <v>5.0329670329670328</v>
      </c>
    </row>
    <row r="297" spans="1:15">
      <c r="A297" s="2">
        <v>45536</v>
      </c>
      <c r="B297" t="s">
        <v>124</v>
      </c>
      <c r="C297" t="s">
        <v>288</v>
      </c>
      <c r="D297" s="4">
        <v>11015</v>
      </c>
      <c r="E297" s="4">
        <v>116</v>
      </c>
      <c r="F297" s="4">
        <v>19</v>
      </c>
      <c r="G297" s="5">
        <v>34</v>
      </c>
      <c r="H297" s="5">
        <v>547</v>
      </c>
      <c r="I297" s="6">
        <f>IFERROR(ad_data[[#This Row],[clicks]]/ad_data[[#This Row],[impressions]],0)</f>
        <v>1.0531093962778029E-2</v>
      </c>
      <c r="J297" s="6">
        <f>IFERROR(ad_data[[#This Row],[conversions]]/ad_data[[#This Row],[impressions]],0)</f>
        <v>1.7249205628688152E-3</v>
      </c>
      <c r="K297" s="6">
        <f>IFERROR(ad_data[[#This Row],[conversions]]/ad_data[[#This Row],[clicks]],0)</f>
        <v>0.16379310344827586</v>
      </c>
      <c r="L297" s="9">
        <f>IFERROR(ad_data[[#This Row],[spend_usd]]/ad_data[[#This Row],[clicks]],0)</f>
        <v>0.29310344827586204</v>
      </c>
      <c r="M297" s="3">
        <f>IFERROR(ad_data[[#This Row],[revenue_usd]]/ad_data[[#This Row],[conversions]],0)</f>
        <v>28.789473684210527</v>
      </c>
      <c r="N297" s="3">
        <f>IFERROR(ad_data[[#This Row],[revenue_usd]]/ad_data[[#This Row],[spend_usd]],0)</f>
        <v>16.088235294117649</v>
      </c>
      <c r="O297" s="6">
        <f>IFERROR((ad_data[[#This Row],[revenue_usd]]-ad_data[[#This Row],[spend_usd]])/ad_data[[#This Row],[spend_usd]],0)</f>
        <v>15.088235294117647</v>
      </c>
    </row>
    <row r="298" spans="1:15">
      <c r="A298" s="2">
        <v>45546</v>
      </c>
      <c r="B298" t="s">
        <v>44</v>
      </c>
      <c r="C298" t="s">
        <v>288</v>
      </c>
      <c r="D298" s="4">
        <v>10555</v>
      </c>
      <c r="E298" s="4">
        <v>256</v>
      </c>
      <c r="F298" s="4">
        <v>44</v>
      </c>
      <c r="G298" s="5">
        <v>193</v>
      </c>
      <c r="H298" s="5">
        <v>545</v>
      </c>
      <c r="I298" s="6">
        <f>IFERROR(ad_data[[#This Row],[clicks]]/ad_data[[#This Row],[impressions]],0)</f>
        <v>2.4253908100426338E-2</v>
      </c>
      <c r="J298" s="6">
        <f>IFERROR(ad_data[[#This Row],[conversions]]/ad_data[[#This Row],[impressions]],0)</f>
        <v>4.1686404547607771E-3</v>
      </c>
      <c r="K298" s="6">
        <f>IFERROR(ad_data[[#This Row],[conversions]]/ad_data[[#This Row],[clicks]],0)</f>
        <v>0.171875</v>
      </c>
      <c r="L298" s="9">
        <f>IFERROR(ad_data[[#This Row],[spend_usd]]/ad_data[[#This Row],[clicks]],0)</f>
        <v>0.75390625</v>
      </c>
      <c r="M298" s="3">
        <f>IFERROR(ad_data[[#This Row],[revenue_usd]]/ad_data[[#This Row],[conversions]],0)</f>
        <v>12.386363636363637</v>
      </c>
      <c r="N298" s="3">
        <f>IFERROR(ad_data[[#This Row],[revenue_usd]]/ad_data[[#This Row],[spend_usd]],0)</f>
        <v>2.8238341968911915</v>
      </c>
      <c r="O298" s="6">
        <f>IFERROR((ad_data[[#This Row],[revenue_usd]]-ad_data[[#This Row],[spend_usd]])/ad_data[[#This Row],[spend_usd]],0)</f>
        <v>1.8238341968911918</v>
      </c>
    </row>
    <row r="299" spans="1:15">
      <c r="A299" s="2">
        <v>45553</v>
      </c>
      <c r="B299" t="s">
        <v>12</v>
      </c>
      <c r="C299" t="s">
        <v>288</v>
      </c>
      <c r="D299" s="4">
        <v>12138</v>
      </c>
      <c r="E299" s="4">
        <v>213</v>
      </c>
      <c r="F299" s="4">
        <v>23</v>
      </c>
      <c r="G299" s="5">
        <v>137</v>
      </c>
      <c r="H299" s="5">
        <v>542</v>
      </c>
      <c r="I299" s="6">
        <f>IFERROR(ad_data[[#This Row],[clicks]]/ad_data[[#This Row],[impressions]],0)</f>
        <v>1.7548195748887791E-2</v>
      </c>
      <c r="J299" s="6">
        <f>IFERROR(ad_data[[#This Row],[conversions]]/ad_data[[#This Row],[impressions]],0)</f>
        <v>1.8948755972977426E-3</v>
      </c>
      <c r="K299" s="6">
        <f>IFERROR(ad_data[[#This Row],[conversions]]/ad_data[[#This Row],[clicks]],0)</f>
        <v>0.107981220657277</v>
      </c>
      <c r="L299" s="9">
        <f>IFERROR(ad_data[[#This Row],[spend_usd]]/ad_data[[#This Row],[clicks]],0)</f>
        <v>0.64319248826291076</v>
      </c>
      <c r="M299" s="3">
        <f>IFERROR(ad_data[[#This Row],[revenue_usd]]/ad_data[[#This Row],[conversions]],0)</f>
        <v>23.565217391304348</v>
      </c>
      <c r="N299" s="3">
        <f>IFERROR(ad_data[[#This Row],[revenue_usd]]/ad_data[[#This Row],[spend_usd]],0)</f>
        <v>3.9562043795620436</v>
      </c>
      <c r="O299" s="6">
        <f>IFERROR((ad_data[[#This Row],[revenue_usd]]-ad_data[[#This Row],[spend_usd]])/ad_data[[#This Row],[spend_usd]],0)</f>
        <v>2.9562043795620436</v>
      </c>
    </row>
    <row r="300" spans="1:15">
      <c r="A300" s="2">
        <v>45551</v>
      </c>
      <c r="B300" t="s">
        <v>11</v>
      </c>
      <c r="C300" t="s">
        <v>288</v>
      </c>
      <c r="D300" s="4">
        <v>10218</v>
      </c>
      <c r="E300" s="4">
        <v>211</v>
      </c>
      <c r="F300" s="4">
        <v>28</v>
      </c>
      <c r="G300" s="5">
        <v>156</v>
      </c>
      <c r="H300" s="5">
        <v>541</v>
      </c>
      <c r="I300" s="6">
        <f>IFERROR(ad_data[[#This Row],[clicks]]/ad_data[[#This Row],[impressions]],0)</f>
        <v>2.0649833626932863E-2</v>
      </c>
      <c r="J300" s="6">
        <f>IFERROR(ad_data[[#This Row],[conversions]]/ad_data[[#This Row],[impressions]],0)</f>
        <v>2.7402622822470151E-3</v>
      </c>
      <c r="K300" s="6">
        <f>IFERROR(ad_data[[#This Row],[conversions]]/ad_data[[#This Row],[clicks]],0)</f>
        <v>0.13270142180094788</v>
      </c>
      <c r="L300" s="9">
        <f>IFERROR(ad_data[[#This Row],[spend_usd]]/ad_data[[#This Row],[clicks]],0)</f>
        <v>0.73933649289099523</v>
      </c>
      <c r="M300" s="3">
        <f>IFERROR(ad_data[[#This Row],[revenue_usd]]/ad_data[[#This Row],[conversions]],0)</f>
        <v>19.321428571428573</v>
      </c>
      <c r="N300" s="3">
        <f>IFERROR(ad_data[[#This Row],[revenue_usd]]/ad_data[[#This Row],[spend_usd]],0)</f>
        <v>3.4679487179487181</v>
      </c>
      <c r="O300" s="6">
        <f>IFERROR((ad_data[[#This Row],[revenue_usd]]-ad_data[[#This Row],[spend_usd]])/ad_data[[#This Row],[spend_usd]],0)</f>
        <v>2.4679487179487181</v>
      </c>
    </row>
    <row r="301" spans="1:15">
      <c r="A301" s="2">
        <v>45550</v>
      </c>
      <c r="B301" t="s">
        <v>49</v>
      </c>
      <c r="C301" t="s">
        <v>288</v>
      </c>
      <c r="D301" s="4">
        <v>6192</v>
      </c>
      <c r="E301" s="4">
        <v>229</v>
      </c>
      <c r="F301" s="4">
        <v>38</v>
      </c>
      <c r="G301" s="5">
        <v>189</v>
      </c>
      <c r="H301" s="5">
        <v>537</v>
      </c>
      <c r="I301" s="6">
        <f>IFERROR(ad_data[[#This Row],[clicks]]/ad_data[[#This Row],[impressions]],0)</f>
        <v>3.6983204134366926E-2</v>
      </c>
      <c r="J301" s="6">
        <f>IFERROR(ad_data[[#This Row],[conversions]]/ad_data[[#This Row],[impressions]],0)</f>
        <v>6.1369509043927651E-3</v>
      </c>
      <c r="K301" s="6">
        <f>IFERROR(ad_data[[#This Row],[conversions]]/ad_data[[#This Row],[clicks]],0)</f>
        <v>0.16593886462882096</v>
      </c>
      <c r="L301" s="9">
        <f>IFERROR(ad_data[[#This Row],[spend_usd]]/ad_data[[#This Row],[clicks]],0)</f>
        <v>0.8253275109170306</v>
      </c>
      <c r="M301" s="3">
        <f>IFERROR(ad_data[[#This Row],[revenue_usd]]/ad_data[[#This Row],[conversions]],0)</f>
        <v>14.131578947368421</v>
      </c>
      <c r="N301" s="3">
        <f>IFERROR(ad_data[[#This Row],[revenue_usd]]/ad_data[[#This Row],[spend_usd]],0)</f>
        <v>2.8412698412698414</v>
      </c>
      <c r="O301" s="6">
        <f>IFERROR((ad_data[[#This Row],[revenue_usd]]-ad_data[[#This Row],[spend_usd]])/ad_data[[#This Row],[spend_usd]],0)</f>
        <v>1.8412698412698412</v>
      </c>
    </row>
    <row r="302" spans="1:15">
      <c r="A302" s="2">
        <v>45536</v>
      </c>
      <c r="B302" t="s">
        <v>248</v>
      </c>
      <c r="C302" t="s">
        <v>287</v>
      </c>
      <c r="D302" s="4">
        <v>7834</v>
      </c>
      <c r="E302" s="4">
        <v>170</v>
      </c>
      <c r="F302" s="4">
        <v>16</v>
      </c>
      <c r="G302" s="5">
        <v>76</v>
      </c>
      <c r="H302" s="5">
        <v>534</v>
      </c>
      <c r="I302" s="6">
        <f>IFERROR(ad_data[[#This Row],[clicks]]/ad_data[[#This Row],[impressions]],0)</f>
        <v>2.1700280827163645E-2</v>
      </c>
      <c r="J302" s="6">
        <f>IFERROR(ad_data[[#This Row],[conversions]]/ad_data[[#This Row],[impressions]],0)</f>
        <v>2.0423793719683433E-3</v>
      </c>
      <c r="K302" s="6">
        <f>IFERROR(ad_data[[#This Row],[conversions]]/ad_data[[#This Row],[clicks]],0)</f>
        <v>9.4117647058823528E-2</v>
      </c>
      <c r="L302" s="9">
        <f>IFERROR(ad_data[[#This Row],[spend_usd]]/ad_data[[#This Row],[clicks]],0)</f>
        <v>0.44705882352941179</v>
      </c>
      <c r="M302" s="3">
        <f>IFERROR(ad_data[[#This Row],[revenue_usd]]/ad_data[[#This Row],[conversions]],0)</f>
        <v>33.375</v>
      </c>
      <c r="N302" s="3">
        <f>IFERROR(ad_data[[#This Row],[revenue_usd]]/ad_data[[#This Row],[spend_usd]],0)</f>
        <v>7.0263157894736841</v>
      </c>
      <c r="O302" s="6">
        <f>IFERROR((ad_data[[#This Row],[revenue_usd]]-ad_data[[#This Row],[spend_usd]])/ad_data[[#This Row],[spend_usd]],0)</f>
        <v>6.0263157894736841</v>
      </c>
    </row>
    <row r="303" spans="1:15">
      <c r="A303" s="2">
        <v>45540</v>
      </c>
      <c r="B303" t="s">
        <v>219</v>
      </c>
      <c r="C303" t="s">
        <v>286</v>
      </c>
      <c r="D303" s="4">
        <v>9606</v>
      </c>
      <c r="E303" s="4">
        <v>199</v>
      </c>
      <c r="F303" s="4">
        <v>25</v>
      </c>
      <c r="G303" s="5">
        <v>74</v>
      </c>
      <c r="H303" s="5">
        <v>534</v>
      </c>
      <c r="I303" s="6">
        <f>IFERROR(ad_data[[#This Row],[clicks]]/ad_data[[#This Row],[impressions]],0)</f>
        <v>2.071621902977306E-2</v>
      </c>
      <c r="J303" s="6">
        <f>IFERROR(ad_data[[#This Row],[conversions]]/ad_data[[#This Row],[impressions]],0)</f>
        <v>2.6025400791172184E-3</v>
      </c>
      <c r="K303" s="6">
        <f>IFERROR(ad_data[[#This Row],[conversions]]/ad_data[[#This Row],[clicks]],0)</f>
        <v>0.12562814070351758</v>
      </c>
      <c r="L303" s="9">
        <f>IFERROR(ad_data[[#This Row],[spend_usd]]/ad_data[[#This Row],[clicks]],0)</f>
        <v>0.37185929648241206</v>
      </c>
      <c r="M303" s="3">
        <f>IFERROR(ad_data[[#This Row],[revenue_usd]]/ad_data[[#This Row],[conversions]],0)</f>
        <v>21.36</v>
      </c>
      <c r="N303" s="3">
        <f>IFERROR(ad_data[[#This Row],[revenue_usd]]/ad_data[[#This Row],[spend_usd]],0)</f>
        <v>7.2162162162162158</v>
      </c>
      <c r="O303" s="6">
        <f>IFERROR((ad_data[[#This Row],[revenue_usd]]-ad_data[[#This Row],[spend_usd]])/ad_data[[#This Row],[spend_usd]],0)</f>
        <v>6.2162162162162158</v>
      </c>
    </row>
    <row r="304" spans="1:15">
      <c r="A304" s="2">
        <v>45452</v>
      </c>
      <c r="B304" t="s">
        <v>206</v>
      </c>
      <c r="C304" t="s">
        <v>286</v>
      </c>
      <c r="D304" s="4">
        <v>11425</v>
      </c>
      <c r="E304" s="4">
        <v>228</v>
      </c>
      <c r="F304" s="4">
        <v>20</v>
      </c>
      <c r="G304" s="5">
        <v>64</v>
      </c>
      <c r="H304" s="5">
        <v>534</v>
      </c>
      <c r="I304" s="6">
        <f>IFERROR(ad_data[[#This Row],[clicks]]/ad_data[[#This Row],[impressions]],0)</f>
        <v>1.9956236323851205E-2</v>
      </c>
      <c r="J304" s="6">
        <f>IFERROR(ad_data[[#This Row],[conversions]]/ad_data[[#This Row],[impressions]],0)</f>
        <v>1.75054704595186E-3</v>
      </c>
      <c r="K304" s="6">
        <f>IFERROR(ad_data[[#This Row],[conversions]]/ad_data[[#This Row],[clicks]],0)</f>
        <v>8.771929824561403E-2</v>
      </c>
      <c r="L304" s="9">
        <f>IFERROR(ad_data[[#This Row],[spend_usd]]/ad_data[[#This Row],[clicks]],0)</f>
        <v>0.2807017543859649</v>
      </c>
      <c r="M304" s="3">
        <f>IFERROR(ad_data[[#This Row],[revenue_usd]]/ad_data[[#This Row],[conversions]],0)</f>
        <v>26.7</v>
      </c>
      <c r="N304" s="3">
        <f>IFERROR(ad_data[[#This Row],[revenue_usd]]/ad_data[[#This Row],[spend_usd]],0)</f>
        <v>8.34375</v>
      </c>
      <c r="O304" s="6">
        <f>IFERROR((ad_data[[#This Row],[revenue_usd]]-ad_data[[#This Row],[spend_usd]])/ad_data[[#This Row],[spend_usd]],0)</f>
        <v>7.34375</v>
      </c>
    </row>
    <row r="305" spans="1:15">
      <c r="A305" s="2">
        <v>45544</v>
      </c>
      <c r="B305" t="s">
        <v>261</v>
      </c>
      <c r="C305" t="s">
        <v>286</v>
      </c>
      <c r="D305" s="4">
        <v>11137</v>
      </c>
      <c r="E305" s="4">
        <v>359</v>
      </c>
      <c r="F305" s="4">
        <v>32</v>
      </c>
      <c r="G305" s="5">
        <v>10</v>
      </c>
      <c r="H305" s="5">
        <v>534</v>
      </c>
      <c r="I305" s="6">
        <f>IFERROR(ad_data[[#This Row],[clicks]]/ad_data[[#This Row],[impressions]],0)</f>
        <v>3.2234892700008982E-2</v>
      </c>
      <c r="J305" s="6">
        <f>IFERROR(ad_data[[#This Row],[conversions]]/ad_data[[#This Row],[impressions]],0)</f>
        <v>2.8733051988865943E-3</v>
      </c>
      <c r="K305" s="6">
        <f>IFERROR(ad_data[[#This Row],[conversions]]/ad_data[[#This Row],[clicks]],0)</f>
        <v>8.9136490250696379E-2</v>
      </c>
      <c r="L305" s="9">
        <f>IFERROR(ad_data[[#This Row],[spend_usd]]/ad_data[[#This Row],[clicks]],0)</f>
        <v>2.7855153203342618E-2</v>
      </c>
      <c r="M305" s="3">
        <f>IFERROR(ad_data[[#This Row],[revenue_usd]]/ad_data[[#This Row],[conversions]],0)</f>
        <v>16.6875</v>
      </c>
      <c r="N305" s="3">
        <f>IFERROR(ad_data[[#This Row],[revenue_usd]]/ad_data[[#This Row],[spend_usd]],0)</f>
        <v>53.4</v>
      </c>
      <c r="O305" s="6">
        <f>IFERROR((ad_data[[#This Row],[revenue_usd]]-ad_data[[#This Row],[spend_usd]])/ad_data[[#This Row],[spend_usd]],0)</f>
        <v>52.4</v>
      </c>
    </row>
    <row r="306" spans="1:15">
      <c r="A306" s="2">
        <v>45560</v>
      </c>
      <c r="B306" t="s">
        <v>67</v>
      </c>
      <c r="C306" t="s">
        <v>288</v>
      </c>
      <c r="D306" s="4">
        <v>9107</v>
      </c>
      <c r="E306" s="4">
        <v>301</v>
      </c>
      <c r="F306" s="4">
        <v>54</v>
      </c>
      <c r="G306" s="5">
        <v>162</v>
      </c>
      <c r="H306" s="5">
        <v>531</v>
      </c>
      <c r="I306" s="6">
        <f>IFERROR(ad_data[[#This Row],[clicks]]/ad_data[[#This Row],[impressions]],0)</f>
        <v>3.3051498847040735E-2</v>
      </c>
      <c r="J306" s="6">
        <f>IFERROR(ad_data[[#This Row],[conversions]]/ad_data[[#This Row],[impressions]],0)</f>
        <v>5.929504776545514E-3</v>
      </c>
      <c r="K306" s="6">
        <f>IFERROR(ad_data[[#This Row],[conversions]]/ad_data[[#This Row],[clicks]],0)</f>
        <v>0.17940199335548174</v>
      </c>
      <c r="L306" s="9">
        <f>IFERROR(ad_data[[#This Row],[spend_usd]]/ad_data[[#This Row],[clicks]],0)</f>
        <v>0.53820598006644516</v>
      </c>
      <c r="M306" s="3">
        <f>IFERROR(ad_data[[#This Row],[revenue_usd]]/ad_data[[#This Row],[conversions]],0)</f>
        <v>9.8333333333333339</v>
      </c>
      <c r="N306" s="3">
        <f>IFERROR(ad_data[[#This Row],[revenue_usd]]/ad_data[[#This Row],[spend_usd]],0)</f>
        <v>3.2777777777777777</v>
      </c>
      <c r="O306" s="6">
        <f>IFERROR((ad_data[[#This Row],[revenue_usd]]-ad_data[[#This Row],[spend_usd]])/ad_data[[#This Row],[spend_usd]],0)</f>
        <v>2.2777777777777777</v>
      </c>
    </row>
    <row r="307" spans="1:15">
      <c r="A307" s="2">
        <v>45536</v>
      </c>
      <c r="B307" t="s">
        <v>102</v>
      </c>
      <c r="C307" t="s">
        <v>286</v>
      </c>
      <c r="D307" s="4">
        <v>10375</v>
      </c>
      <c r="E307" s="4">
        <v>162</v>
      </c>
      <c r="F307" s="4">
        <v>26</v>
      </c>
      <c r="G307" s="5">
        <v>99</v>
      </c>
      <c r="H307" s="5">
        <v>530</v>
      </c>
      <c r="I307" s="6">
        <f>IFERROR(ad_data[[#This Row],[clicks]]/ad_data[[#This Row],[impressions]],0)</f>
        <v>1.5614457831325302E-2</v>
      </c>
      <c r="J307" s="6">
        <f>IFERROR(ad_data[[#This Row],[conversions]]/ad_data[[#This Row],[impressions]],0)</f>
        <v>2.5060240963855423E-3</v>
      </c>
      <c r="K307" s="6">
        <f>IFERROR(ad_data[[#This Row],[conversions]]/ad_data[[#This Row],[clicks]],0)</f>
        <v>0.16049382716049382</v>
      </c>
      <c r="L307" s="9">
        <f>IFERROR(ad_data[[#This Row],[spend_usd]]/ad_data[[#This Row],[clicks]],0)</f>
        <v>0.61111111111111116</v>
      </c>
      <c r="M307" s="3">
        <f>IFERROR(ad_data[[#This Row],[revenue_usd]]/ad_data[[#This Row],[conversions]],0)</f>
        <v>20.384615384615383</v>
      </c>
      <c r="N307" s="3">
        <f>IFERROR(ad_data[[#This Row],[revenue_usd]]/ad_data[[#This Row],[spend_usd]],0)</f>
        <v>5.3535353535353538</v>
      </c>
      <c r="O307" s="6">
        <f>IFERROR((ad_data[[#This Row],[revenue_usd]]-ad_data[[#This Row],[spend_usd]])/ad_data[[#This Row],[spend_usd]],0)</f>
        <v>4.3535353535353538</v>
      </c>
    </row>
    <row r="308" spans="1:15">
      <c r="A308" s="2">
        <v>45549</v>
      </c>
      <c r="B308" t="s">
        <v>108</v>
      </c>
      <c r="C308" t="s">
        <v>286</v>
      </c>
      <c r="D308" s="4">
        <v>14320</v>
      </c>
      <c r="E308" s="4">
        <v>189</v>
      </c>
      <c r="F308" s="4">
        <v>62</v>
      </c>
      <c r="G308" s="5">
        <v>93</v>
      </c>
      <c r="H308" s="5">
        <v>530</v>
      </c>
      <c r="I308" s="6">
        <f>IFERROR(ad_data[[#This Row],[clicks]]/ad_data[[#This Row],[impressions]],0)</f>
        <v>1.3198324022346369E-2</v>
      </c>
      <c r="J308" s="6">
        <f>IFERROR(ad_data[[#This Row],[conversions]]/ad_data[[#This Row],[impressions]],0)</f>
        <v>4.3296089385474858E-3</v>
      </c>
      <c r="K308" s="6">
        <f>IFERROR(ad_data[[#This Row],[conversions]]/ad_data[[#This Row],[clicks]],0)</f>
        <v>0.32804232804232802</v>
      </c>
      <c r="L308" s="9">
        <f>IFERROR(ad_data[[#This Row],[spend_usd]]/ad_data[[#This Row],[clicks]],0)</f>
        <v>0.49206349206349204</v>
      </c>
      <c r="M308" s="3">
        <f>IFERROR(ad_data[[#This Row],[revenue_usd]]/ad_data[[#This Row],[conversions]],0)</f>
        <v>8.5483870967741939</v>
      </c>
      <c r="N308" s="3">
        <f>IFERROR(ad_data[[#This Row],[revenue_usd]]/ad_data[[#This Row],[spend_usd]],0)</f>
        <v>5.698924731182796</v>
      </c>
      <c r="O308" s="6">
        <f>IFERROR((ad_data[[#This Row],[revenue_usd]]-ad_data[[#This Row],[spend_usd]])/ad_data[[#This Row],[spend_usd]],0)</f>
        <v>4.698924731182796</v>
      </c>
    </row>
    <row r="309" spans="1:15">
      <c r="A309" s="2">
        <v>45482</v>
      </c>
      <c r="B309" t="s">
        <v>163</v>
      </c>
      <c r="C309" t="s">
        <v>286</v>
      </c>
      <c r="D309" s="4">
        <v>12741</v>
      </c>
      <c r="E309" s="4">
        <v>57</v>
      </c>
      <c r="F309" s="4">
        <v>17</v>
      </c>
      <c r="G309" s="5">
        <v>35</v>
      </c>
      <c r="H309" s="5">
        <v>530</v>
      </c>
      <c r="I309" s="6">
        <f>IFERROR(ad_data[[#This Row],[clicks]]/ad_data[[#This Row],[impressions]],0)</f>
        <v>4.4737461737697198E-3</v>
      </c>
      <c r="J309" s="6">
        <f>IFERROR(ad_data[[#This Row],[conversions]]/ad_data[[#This Row],[impressions]],0)</f>
        <v>1.3342751746330743E-3</v>
      </c>
      <c r="K309" s="6">
        <f>IFERROR(ad_data[[#This Row],[conversions]]/ad_data[[#This Row],[clicks]],0)</f>
        <v>0.2982456140350877</v>
      </c>
      <c r="L309" s="9">
        <f>IFERROR(ad_data[[#This Row],[spend_usd]]/ad_data[[#This Row],[clicks]],0)</f>
        <v>0.61403508771929827</v>
      </c>
      <c r="M309" s="3">
        <f>IFERROR(ad_data[[#This Row],[revenue_usd]]/ad_data[[#This Row],[conversions]],0)</f>
        <v>31.176470588235293</v>
      </c>
      <c r="N309" s="3">
        <f>IFERROR(ad_data[[#This Row],[revenue_usd]]/ad_data[[#This Row],[spend_usd]],0)</f>
        <v>15.142857142857142</v>
      </c>
      <c r="O309" s="6">
        <f>IFERROR((ad_data[[#This Row],[revenue_usd]]-ad_data[[#This Row],[spend_usd]])/ad_data[[#This Row],[spend_usd]],0)</f>
        <v>14.142857142857142</v>
      </c>
    </row>
    <row r="310" spans="1:15">
      <c r="A310" s="2">
        <v>45562</v>
      </c>
      <c r="B310" t="s">
        <v>229</v>
      </c>
      <c r="C310" t="s">
        <v>287</v>
      </c>
      <c r="D310" s="4">
        <v>10792</v>
      </c>
      <c r="E310" s="4">
        <v>353</v>
      </c>
      <c r="F310" s="4">
        <v>78</v>
      </c>
      <c r="G310" s="5">
        <v>197</v>
      </c>
      <c r="H310" s="5">
        <v>527</v>
      </c>
      <c r="I310" s="6">
        <f>IFERROR(ad_data[[#This Row],[clicks]]/ad_data[[#This Row],[impressions]],0)</f>
        <v>3.2709414381022983E-2</v>
      </c>
      <c r="J310" s="6">
        <f>IFERROR(ad_data[[#This Row],[conversions]]/ad_data[[#This Row],[impressions]],0)</f>
        <v>7.2275759822090441E-3</v>
      </c>
      <c r="K310" s="6">
        <f>IFERROR(ad_data[[#This Row],[conversions]]/ad_data[[#This Row],[clicks]],0)</f>
        <v>0.22096317280453256</v>
      </c>
      <c r="L310" s="9">
        <f>IFERROR(ad_data[[#This Row],[spend_usd]]/ad_data[[#This Row],[clicks]],0)</f>
        <v>0.55807365439093481</v>
      </c>
      <c r="M310" s="3">
        <f>IFERROR(ad_data[[#This Row],[revenue_usd]]/ad_data[[#This Row],[conversions]],0)</f>
        <v>6.7564102564102564</v>
      </c>
      <c r="N310" s="3">
        <f>IFERROR(ad_data[[#This Row],[revenue_usd]]/ad_data[[#This Row],[spend_usd]],0)</f>
        <v>2.6751269035532994</v>
      </c>
      <c r="O310" s="6">
        <f>IFERROR((ad_data[[#This Row],[revenue_usd]]-ad_data[[#This Row],[spend_usd]])/ad_data[[#This Row],[spend_usd]],0)</f>
        <v>1.6751269035532994</v>
      </c>
    </row>
    <row r="311" spans="1:15">
      <c r="A311" s="2">
        <v>45540</v>
      </c>
      <c r="B311" t="s">
        <v>143</v>
      </c>
      <c r="C311" t="s">
        <v>286</v>
      </c>
      <c r="D311" s="4">
        <v>9283</v>
      </c>
      <c r="E311" s="4">
        <v>151</v>
      </c>
      <c r="F311" s="4">
        <v>16</v>
      </c>
      <c r="G311" s="5">
        <v>48</v>
      </c>
      <c r="H311" s="5">
        <v>527</v>
      </c>
      <c r="I311" s="6">
        <f>IFERROR(ad_data[[#This Row],[clicks]]/ad_data[[#This Row],[impressions]],0)</f>
        <v>1.6266293224173219E-2</v>
      </c>
      <c r="J311" s="6">
        <f>IFERROR(ad_data[[#This Row],[conversions]]/ad_data[[#This Row],[impressions]],0)</f>
        <v>1.7235807389852419E-3</v>
      </c>
      <c r="K311" s="6">
        <f>IFERROR(ad_data[[#This Row],[conversions]]/ad_data[[#This Row],[clicks]],0)</f>
        <v>0.10596026490066225</v>
      </c>
      <c r="L311" s="9">
        <f>IFERROR(ad_data[[#This Row],[spend_usd]]/ad_data[[#This Row],[clicks]],0)</f>
        <v>0.31788079470198677</v>
      </c>
      <c r="M311" s="3">
        <f>IFERROR(ad_data[[#This Row],[revenue_usd]]/ad_data[[#This Row],[conversions]],0)</f>
        <v>32.9375</v>
      </c>
      <c r="N311" s="3">
        <f>IFERROR(ad_data[[#This Row],[revenue_usd]]/ad_data[[#This Row],[spend_usd]],0)</f>
        <v>10.979166666666666</v>
      </c>
      <c r="O311" s="6">
        <f>IFERROR((ad_data[[#This Row],[revenue_usd]]-ad_data[[#This Row],[spend_usd]])/ad_data[[#This Row],[spend_usd]],0)</f>
        <v>9.9791666666666661</v>
      </c>
    </row>
    <row r="312" spans="1:15">
      <c r="A312" s="2">
        <v>45551</v>
      </c>
      <c r="B312" t="s">
        <v>25</v>
      </c>
      <c r="C312" t="s">
        <v>286</v>
      </c>
      <c r="D312" s="4">
        <v>13515</v>
      </c>
      <c r="E312" s="4">
        <v>111</v>
      </c>
      <c r="F312" s="4">
        <v>22</v>
      </c>
      <c r="G312" s="5">
        <v>82</v>
      </c>
      <c r="H312" s="5">
        <v>525</v>
      </c>
      <c r="I312" s="6">
        <f>IFERROR(ad_data[[#This Row],[clicks]]/ad_data[[#This Row],[impressions]],0)</f>
        <v>8.2130965593784685E-3</v>
      </c>
      <c r="J312" s="6">
        <f>IFERROR(ad_data[[#This Row],[conversions]]/ad_data[[#This Row],[impressions]],0)</f>
        <v>1.6278209396966333E-3</v>
      </c>
      <c r="K312" s="6">
        <f>IFERROR(ad_data[[#This Row],[conversions]]/ad_data[[#This Row],[clicks]],0)</f>
        <v>0.1981981981981982</v>
      </c>
      <c r="L312" s="9">
        <f>IFERROR(ad_data[[#This Row],[spend_usd]]/ad_data[[#This Row],[clicks]],0)</f>
        <v>0.73873873873873874</v>
      </c>
      <c r="M312" s="3">
        <f>IFERROR(ad_data[[#This Row],[revenue_usd]]/ad_data[[#This Row],[conversions]],0)</f>
        <v>23.863636363636363</v>
      </c>
      <c r="N312" s="3">
        <f>IFERROR(ad_data[[#This Row],[revenue_usd]]/ad_data[[#This Row],[spend_usd]],0)</f>
        <v>6.4024390243902438</v>
      </c>
      <c r="O312" s="6">
        <f>IFERROR((ad_data[[#This Row],[revenue_usd]]-ad_data[[#This Row],[spend_usd]])/ad_data[[#This Row],[spend_usd]],0)</f>
        <v>5.4024390243902438</v>
      </c>
    </row>
    <row r="313" spans="1:15">
      <c r="A313" s="2">
        <v>45557</v>
      </c>
      <c r="B313" t="s">
        <v>46</v>
      </c>
      <c r="C313" t="s">
        <v>286</v>
      </c>
      <c r="D313" s="4">
        <v>7304</v>
      </c>
      <c r="E313" s="4">
        <v>148</v>
      </c>
      <c r="F313" s="4">
        <v>22</v>
      </c>
      <c r="G313" s="5">
        <v>106</v>
      </c>
      <c r="H313" s="5">
        <v>524</v>
      </c>
      <c r="I313" s="6">
        <f>IFERROR(ad_data[[#This Row],[clicks]]/ad_data[[#This Row],[impressions]],0)</f>
        <v>2.0262869660460023E-2</v>
      </c>
      <c r="J313" s="6">
        <f>IFERROR(ad_data[[#This Row],[conversions]]/ad_data[[#This Row],[impressions]],0)</f>
        <v>3.0120481927710845E-3</v>
      </c>
      <c r="K313" s="6">
        <f>IFERROR(ad_data[[#This Row],[conversions]]/ad_data[[#This Row],[clicks]],0)</f>
        <v>0.14864864864864866</v>
      </c>
      <c r="L313" s="9">
        <f>IFERROR(ad_data[[#This Row],[spend_usd]]/ad_data[[#This Row],[clicks]],0)</f>
        <v>0.71621621621621623</v>
      </c>
      <c r="M313" s="3">
        <f>IFERROR(ad_data[[#This Row],[revenue_usd]]/ad_data[[#This Row],[conversions]],0)</f>
        <v>23.818181818181817</v>
      </c>
      <c r="N313" s="3">
        <f>IFERROR(ad_data[[#This Row],[revenue_usd]]/ad_data[[#This Row],[spend_usd]],0)</f>
        <v>4.9433962264150946</v>
      </c>
      <c r="O313" s="6">
        <f>IFERROR((ad_data[[#This Row],[revenue_usd]]-ad_data[[#This Row],[spend_usd]])/ad_data[[#This Row],[spend_usd]],0)</f>
        <v>3.9433962264150941</v>
      </c>
    </row>
    <row r="314" spans="1:15">
      <c r="A314" s="2">
        <v>45562</v>
      </c>
      <c r="B314" t="s">
        <v>74</v>
      </c>
      <c r="C314" t="s">
        <v>286</v>
      </c>
      <c r="D314" s="4">
        <v>12037</v>
      </c>
      <c r="E314" s="4">
        <v>204</v>
      </c>
      <c r="F314" s="4">
        <v>23</v>
      </c>
      <c r="G314" s="5">
        <v>132</v>
      </c>
      <c r="H314" s="5">
        <v>522</v>
      </c>
      <c r="I314" s="6">
        <f>IFERROR(ad_data[[#This Row],[clicks]]/ad_data[[#This Row],[impressions]],0)</f>
        <v>1.6947744454598321E-2</v>
      </c>
      <c r="J314" s="6">
        <f>IFERROR(ad_data[[#This Row],[conversions]]/ad_data[[#This Row],[impressions]],0)</f>
        <v>1.9107751100772617E-3</v>
      </c>
      <c r="K314" s="6">
        <f>IFERROR(ad_data[[#This Row],[conversions]]/ad_data[[#This Row],[clicks]],0)</f>
        <v>0.11274509803921569</v>
      </c>
      <c r="L314" s="9">
        <f>IFERROR(ad_data[[#This Row],[spend_usd]]/ad_data[[#This Row],[clicks]],0)</f>
        <v>0.6470588235294118</v>
      </c>
      <c r="M314" s="3">
        <f>IFERROR(ad_data[[#This Row],[revenue_usd]]/ad_data[[#This Row],[conversions]],0)</f>
        <v>22.695652173913043</v>
      </c>
      <c r="N314" s="3">
        <f>IFERROR(ad_data[[#This Row],[revenue_usd]]/ad_data[[#This Row],[spend_usd]],0)</f>
        <v>3.9545454545454546</v>
      </c>
      <c r="O314" s="6">
        <f>IFERROR((ad_data[[#This Row],[revenue_usd]]-ad_data[[#This Row],[spend_usd]])/ad_data[[#This Row],[spend_usd]],0)</f>
        <v>2.9545454545454546</v>
      </c>
    </row>
    <row r="315" spans="1:15">
      <c r="A315" s="2">
        <v>45635</v>
      </c>
      <c r="B315" t="s">
        <v>62</v>
      </c>
      <c r="C315" t="s">
        <v>286</v>
      </c>
      <c r="D315" s="4">
        <v>7969</v>
      </c>
      <c r="E315" s="4">
        <v>97</v>
      </c>
      <c r="F315" s="4">
        <v>22</v>
      </c>
      <c r="G315" s="5">
        <v>66</v>
      </c>
      <c r="H315" s="5">
        <v>519</v>
      </c>
      <c r="I315" s="6">
        <f>IFERROR(ad_data[[#This Row],[clicks]]/ad_data[[#This Row],[impressions]],0)</f>
        <v>1.2172167147697328E-2</v>
      </c>
      <c r="J315" s="6">
        <f>IFERROR(ad_data[[#This Row],[conversions]]/ad_data[[#This Row],[impressions]],0)</f>
        <v>2.7606977036014556E-3</v>
      </c>
      <c r="K315" s="6">
        <f>IFERROR(ad_data[[#This Row],[conversions]]/ad_data[[#This Row],[clicks]],0)</f>
        <v>0.22680412371134021</v>
      </c>
      <c r="L315" s="9">
        <f>IFERROR(ad_data[[#This Row],[spend_usd]]/ad_data[[#This Row],[clicks]],0)</f>
        <v>0.68041237113402064</v>
      </c>
      <c r="M315" s="3">
        <f>IFERROR(ad_data[[#This Row],[revenue_usd]]/ad_data[[#This Row],[conversions]],0)</f>
        <v>23.59090909090909</v>
      </c>
      <c r="N315" s="3">
        <f>IFERROR(ad_data[[#This Row],[revenue_usd]]/ad_data[[#This Row],[spend_usd]],0)</f>
        <v>7.8636363636363633</v>
      </c>
      <c r="O315" s="6">
        <f>IFERROR((ad_data[[#This Row],[revenue_usd]]-ad_data[[#This Row],[spend_usd]])/ad_data[[#This Row],[spend_usd]],0)</f>
        <v>6.8636363636363633</v>
      </c>
    </row>
    <row r="316" spans="1:15">
      <c r="A316" s="2">
        <v>45605</v>
      </c>
      <c r="B316" t="s">
        <v>225</v>
      </c>
      <c r="C316" t="s">
        <v>287</v>
      </c>
      <c r="D316" s="4">
        <v>9472</v>
      </c>
      <c r="E316" s="4">
        <v>346</v>
      </c>
      <c r="F316" s="4">
        <v>52</v>
      </c>
      <c r="G316" s="5">
        <v>189</v>
      </c>
      <c r="H316" s="5">
        <v>516</v>
      </c>
      <c r="I316" s="6">
        <f>IFERROR(ad_data[[#This Row],[clicks]]/ad_data[[#This Row],[impressions]],0)</f>
        <v>3.6528716216216214E-2</v>
      </c>
      <c r="J316" s="6">
        <f>IFERROR(ad_data[[#This Row],[conversions]]/ad_data[[#This Row],[impressions]],0)</f>
        <v>5.4898648648648652E-3</v>
      </c>
      <c r="K316" s="6">
        <f>IFERROR(ad_data[[#This Row],[conversions]]/ad_data[[#This Row],[clicks]],0)</f>
        <v>0.15028901734104047</v>
      </c>
      <c r="L316" s="9">
        <f>IFERROR(ad_data[[#This Row],[spend_usd]]/ad_data[[#This Row],[clicks]],0)</f>
        <v>0.54624277456647397</v>
      </c>
      <c r="M316" s="3">
        <f>IFERROR(ad_data[[#This Row],[revenue_usd]]/ad_data[[#This Row],[conversions]],0)</f>
        <v>9.9230769230769234</v>
      </c>
      <c r="N316" s="3">
        <f>IFERROR(ad_data[[#This Row],[revenue_usd]]/ad_data[[#This Row],[spend_usd]],0)</f>
        <v>2.7301587301587302</v>
      </c>
      <c r="O316" s="6">
        <f>IFERROR((ad_data[[#This Row],[revenue_usd]]-ad_data[[#This Row],[spend_usd]])/ad_data[[#This Row],[spend_usd]],0)</f>
        <v>1.7301587301587302</v>
      </c>
    </row>
    <row r="317" spans="1:15">
      <c r="A317" s="2">
        <v>45556</v>
      </c>
      <c r="B317" t="s">
        <v>55</v>
      </c>
      <c r="C317" t="s">
        <v>287</v>
      </c>
      <c r="D317" s="4">
        <v>6217</v>
      </c>
      <c r="E317" s="4">
        <v>181</v>
      </c>
      <c r="F317" s="4">
        <v>65</v>
      </c>
      <c r="G317" s="5">
        <v>128</v>
      </c>
      <c r="H317" s="5">
        <v>510</v>
      </c>
      <c r="I317" s="6">
        <f>IFERROR(ad_data[[#This Row],[clicks]]/ad_data[[#This Row],[impressions]],0)</f>
        <v>2.9113720443944023E-2</v>
      </c>
      <c r="J317" s="6">
        <f>IFERROR(ad_data[[#This Row],[conversions]]/ad_data[[#This Row],[impressions]],0)</f>
        <v>1.0455203474344539E-2</v>
      </c>
      <c r="K317" s="6">
        <f>IFERROR(ad_data[[#This Row],[conversions]]/ad_data[[#This Row],[clicks]],0)</f>
        <v>0.35911602209944754</v>
      </c>
      <c r="L317" s="9">
        <f>IFERROR(ad_data[[#This Row],[spend_usd]]/ad_data[[#This Row],[clicks]],0)</f>
        <v>0.70718232044198892</v>
      </c>
      <c r="M317" s="3">
        <f>IFERROR(ad_data[[#This Row],[revenue_usd]]/ad_data[[#This Row],[conversions]],0)</f>
        <v>7.8461538461538458</v>
      </c>
      <c r="N317" s="3">
        <f>IFERROR(ad_data[[#This Row],[revenue_usd]]/ad_data[[#This Row],[spend_usd]],0)</f>
        <v>3.984375</v>
      </c>
      <c r="O317" s="6">
        <f>IFERROR((ad_data[[#This Row],[revenue_usd]]-ad_data[[#This Row],[spend_usd]])/ad_data[[#This Row],[spend_usd]],0)</f>
        <v>2.984375</v>
      </c>
    </row>
    <row r="318" spans="1:15">
      <c r="A318" s="2">
        <v>45553</v>
      </c>
      <c r="B318" t="s">
        <v>209</v>
      </c>
      <c r="C318" t="s">
        <v>288</v>
      </c>
      <c r="D318" s="4">
        <v>14783</v>
      </c>
      <c r="E318" s="4">
        <v>396</v>
      </c>
      <c r="F318" s="4">
        <v>27</v>
      </c>
      <c r="G318" s="5">
        <v>194</v>
      </c>
      <c r="H318" s="5">
        <v>505</v>
      </c>
      <c r="I318" s="6">
        <f>IFERROR(ad_data[[#This Row],[clicks]]/ad_data[[#This Row],[impressions]],0)</f>
        <v>2.6787526212541431E-2</v>
      </c>
      <c r="J318" s="6">
        <f>IFERROR(ad_data[[#This Row],[conversions]]/ad_data[[#This Row],[impressions]],0)</f>
        <v>1.8264222417641886E-3</v>
      </c>
      <c r="K318" s="6">
        <f>IFERROR(ad_data[[#This Row],[conversions]]/ad_data[[#This Row],[clicks]],0)</f>
        <v>6.8181818181818177E-2</v>
      </c>
      <c r="L318" s="9">
        <f>IFERROR(ad_data[[#This Row],[spend_usd]]/ad_data[[#This Row],[clicks]],0)</f>
        <v>0.48989898989898989</v>
      </c>
      <c r="M318" s="3">
        <f>IFERROR(ad_data[[#This Row],[revenue_usd]]/ad_data[[#This Row],[conversions]],0)</f>
        <v>18.703703703703702</v>
      </c>
      <c r="N318" s="3">
        <f>IFERROR(ad_data[[#This Row],[revenue_usd]]/ad_data[[#This Row],[spend_usd]],0)</f>
        <v>2.6030927835051547</v>
      </c>
      <c r="O318" s="6">
        <f>IFERROR((ad_data[[#This Row],[revenue_usd]]-ad_data[[#This Row],[spend_usd]])/ad_data[[#This Row],[spend_usd]],0)</f>
        <v>1.6030927835051547</v>
      </c>
    </row>
    <row r="319" spans="1:15">
      <c r="A319" s="2">
        <v>45546</v>
      </c>
      <c r="B319" t="s">
        <v>244</v>
      </c>
      <c r="C319" t="s">
        <v>286</v>
      </c>
      <c r="D319" s="4">
        <v>13155</v>
      </c>
      <c r="E319" s="4">
        <v>131</v>
      </c>
      <c r="F319" s="4">
        <v>14</v>
      </c>
      <c r="G319" s="5">
        <v>72</v>
      </c>
      <c r="H319" s="5">
        <v>504</v>
      </c>
      <c r="I319" s="6">
        <f>IFERROR(ad_data[[#This Row],[clicks]]/ad_data[[#This Row],[impressions]],0)</f>
        <v>9.9581908019764354E-3</v>
      </c>
      <c r="J319" s="6">
        <f>IFERROR(ad_data[[#This Row],[conversions]]/ad_data[[#This Row],[impressions]],0)</f>
        <v>1.0642341315089321E-3</v>
      </c>
      <c r="K319" s="6">
        <f>IFERROR(ad_data[[#This Row],[conversions]]/ad_data[[#This Row],[clicks]],0)</f>
        <v>0.10687022900763359</v>
      </c>
      <c r="L319" s="9">
        <f>IFERROR(ad_data[[#This Row],[spend_usd]]/ad_data[[#This Row],[clicks]],0)</f>
        <v>0.54961832061068705</v>
      </c>
      <c r="M319" s="3">
        <f>IFERROR(ad_data[[#This Row],[revenue_usd]]/ad_data[[#This Row],[conversions]],0)</f>
        <v>36</v>
      </c>
      <c r="N319" s="3">
        <f>IFERROR(ad_data[[#This Row],[revenue_usd]]/ad_data[[#This Row],[spend_usd]],0)</f>
        <v>7</v>
      </c>
      <c r="O319" s="6">
        <f>IFERROR((ad_data[[#This Row],[revenue_usd]]-ad_data[[#This Row],[spend_usd]])/ad_data[[#This Row],[spend_usd]],0)</f>
        <v>6</v>
      </c>
    </row>
    <row r="320" spans="1:15">
      <c r="A320" s="2">
        <v>45551</v>
      </c>
      <c r="B320" t="s">
        <v>74</v>
      </c>
      <c r="C320" t="s">
        <v>286</v>
      </c>
      <c r="D320" s="4">
        <v>7697</v>
      </c>
      <c r="E320" s="4">
        <v>221</v>
      </c>
      <c r="F320" s="4">
        <v>37</v>
      </c>
      <c r="G320" s="5">
        <v>207</v>
      </c>
      <c r="H320" s="5">
        <v>501</v>
      </c>
      <c r="I320" s="6">
        <f>IFERROR(ad_data[[#This Row],[clicks]]/ad_data[[#This Row],[impressions]],0)</f>
        <v>2.8712485383915812E-2</v>
      </c>
      <c r="J320" s="6">
        <f>IFERROR(ad_data[[#This Row],[conversions]]/ad_data[[#This Row],[impressions]],0)</f>
        <v>4.8070676887098868E-3</v>
      </c>
      <c r="K320" s="6">
        <f>IFERROR(ad_data[[#This Row],[conversions]]/ad_data[[#This Row],[clicks]],0)</f>
        <v>0.167420814479638</v>
      </c>
      <c r="L320" s="9">
        <f>IFERROR(ad_data[[#This Row],[spend_usd]]/ad_data[[#This Row],[clicks]],0)</f>
        <v>0.93665158371040724</v>
      </c>
      <c r="M320" s="3">
        <f>IFERROR(ad_data[[#This Row],[revenue_usd]]/ad_data[[#This Row],[conversions]],0)</f>
        <v>13.54054054054054</v>
      </c>
      <c r="N320" s="3">
        <f>IFERROR(ad_data[[#This Row],[revenue_usd]]/ad_data[[#This Row],[spend_usd]],0)</f>
        <v>2.4202898550724639</v>
      </c>
      <c r="O320" s="6">
        <f>IFERROR((ad_data[[#This Row],[revenue_usd]]-ad_data[[#This Row],[spend_usd]])/ad_data[[#This Row],[spend_usd]],0)</f>
        <v>1.4202898550724639</v>
      </c>
    </row>
    <row r="321" spans="1:15">
      <c r="A321" s="2">
        <v>45563</v>
      </c>
      <c r="B321" t="s">
        <v>226</v>
      </c>
      <c r="C321" t="s">
        <v>287</v>
      </c>
      <c r="D321" s="4">
        <v>5491</v>
      </c>
      <c r="E321" s="4">
        <v>123</v>
      </c>
      <c r="F321" s="4">
        <v>24</v>
      </c>
      <c r="G321" s="5">
        <v>88</v>
      </c>
      <c r="H321" s="5">
        <v>499</v>
      </c>
      <c r="I321" s="6">
        <f>IFERROR(ad_data[[#This Row],[clicks]]/ad_data[[#This Row],[impressions]],0)</f>
        <v>2.2400291385904207E-2</v>
      </c>
      <c r="J321" s="6">
        <f>IFERROR(ad_data[[#This Row],[conversions]]/ad_data[[#This Row],[impressions]],0)</f>
        <v>4.3707885631032598E-3</v>
      </c>
      <c r="K321" s="6">
        <f>IFERROR(ad_data[[#This Row],[conversions]]/ad_data[[#This Row],[clicks]],0)</f>
        <v>0.1951219512195122</v>
      </c>
      <c r="L321" s="9">
        <f>IFERROR(ad_data[[#This Row],[spend_usd]]/ad_data[[#This Row],[clicks]],0)</f>
        <v>0.71544715447154472</v>
      </c>
      <c r="M321" s="3">
        <f>IFERROR(ad_data[[#This Row],[revenue_usd]]/ad_data[[#This Row],[conversions]],0)</f>
        <v>20.791666666666668</v>
      </c>
      <c r="N321" s="3">
        <f>IFERROR(ad_data[[#This Row],[revenue_usd]]/ad_data[[#This Row],[spend_usd]],0)</f>
        <v>5.6704545454545459</v>
      </c>
      <c r="O321" s="6">
        <f>IFERROR((ad_data[[#This Row],[revenue_usd]]-ad_data[[#This Row],[spend_usd]])/ad_data[[#This Row],[spend_usd]],0)</f>
        <v>4.6704545454545459</v>
      </c>
    </row>
    <row r="322" spans="1:15">
      <c r="A322" s="2">
        <v>45544</v>
      </c>
      <c r="B322" t="s">
        <v>27</v>
      </c>
      <c r="C322" t="s">
        <v>287</v>
      </c>
      <c r="D322" s="4">
        <v>11288</v>
      </c>
      <c r="E322" s="4">
        <v>249</v>
      </c>
      <c r="F322" s="4">
        <v>44</v>
      </c>
      <c r="G322" s="5">
        <v>61</v>
      </c>
      <c r="H322" s="5">
        <v>499</v>
      </c>
      <c r="I322" s="6">
        <f>IFERROR(ad_data[[#This Row],[clicks]]/ad_data[[#This Row],[impressions]],0)</f>
        <v>2.2058823529411766E-2</v>
      </c>
      <c r="J322" s="6">
        <f>IFERROR(ad_data[[#This Row],[conversions]]/ad_data[[#This Row],[impressions]],0)</f>
        <v>3.8979447200566974E-3</v>
      </c>
      <c r="K322" s="6">
        <f>IFERROR(ad_data[[#This Row],[conversions]]/ad_data[[#This Row],[clicks]],0)</f>
        <v>0.17670682730923695</v>
      </c>
      <c r="L322" s="9">
        <f>IFERROR(ad_data[[#This Row],[spend_usd]]/ad_data[[#This Row],[clicks]],0)</f>
        <v>0.24497991967871485</v>
      </c>
      <c r="M322" s="3">
        <f>IFERROR(ad_data[[#This Row],[revenue_usd]]/ad_data[[#This Row],[conversions]],0)</f>
        <v>11.340909090909092</v>
      </c>
      <c r="N322" s="3">
        <f>IFERROR(ad_data[[#This Row],[revenue_usd]]/ad_data[[#This Row],[spend_usd]],0)</f>
        <v>8.1803278688524586</v>
      </c>
      <c r="O322" s="6">
        <f>IFERROR((ad_data[[#This Row],[revenue_usd]]-ad_data[[#This Row],[spend_usd]])/ad_data[[#This Row],[spend_usd]],0)</f>
        <v>7.1803278688524594</v>
      </c>
    </row>
    <row r="323" spans="1:15">
      <c r="A323" s="2">
        <v>45605</v>
      </c>
      <c r="B323" t="s">
        <v>29</v>
      </c>
      <c r="C323" t="s">
        <v>286</v>
      </c>
      <c r="D323" s="4">
        <v>12814</v>
      </c>
      <c r="E323" s="4">
        <v>190</v>
      </c>
      <c r="F323" s="4">
        <v>30</v>
      </c>
      <c r="G323" s="5">
        <v>77</v>
      </c>
      <c r="H323" s="5">
        <v>496</v>
      </c>
      <c r="I323" s="6">
        <f>IFERROR(ad_data[[#This Row],[clicks]]/ad_data[[#This Row],[impressions]],0)</f>
        <v>1.4827532386452317E-2</v>
      </c>
      <c r="J323" s="6">
        <f>IFERROR(ad_data[[#This Row],[conversions]]/ad_data[[#This Row],[impressions]],0)</f>
        <v>2.3411893241766816E-3</v>
      </c>
      <c r="K323" s="6">
        <f>IFERROR(ad_data[[#This Row],[conversions]]/ad_data[[#This Row],[clicks]],0)</f>
        <v>0.15789473684210525</v>
      </c>
      <c r="L323" s="9">
        <f>IFERROR(ad_data[[#This Row],[spend_usd]]/ad_data[[#This Row],[clicks]],0)</f>
        <v>0.40526315789473683</v>
      </c>
      <c r="M323" s="3">
        <f>IFERROR(ad_data[[#This Row],[revenue_usd]]/ad_data[[#This Row],[conversions]],0)</f>
        <v>16.533333333333335</v>
      </c>
      <c r="N323" s="3">
        <f>IFERROR(ad_data[[#This Row],[revenue_usd]]/ad_data[[#This Row],[spend_usd]],0)</f>
        <v>6.4415584415584419</v>
      </c>
      <c r="O323" s="6">
        <f>IFERROR((ad_data[[#This Row],[revenue_usd]]-ad_data[[#This Row],[spend_usd]])/ad_data[[#This Row],[spend_usd]],0)</f>
        <v>5.4415584415584419</v>
      </c>
    </row>
    <row r="324" spans="1:15">
      <c r="A324" s="2">
        <v>45561</v>
      </c>
      <c r="B324" t="s">
        <v>103</v>
      </c>
      <c r="C324" t="s">
        <v>287</v>
      </c>
      <c r="D324" s="4">
        <v>3366</v>
      </c>
      <c r="E324" s="4">
        <v>75</v>
      </c>
      <c r="F324" s="4">
        <v>17</v>
      </c>
      <c r="G324" s="5">
        <v>15</v>
      </c>
      <c r="H324" s="5">
        <v>496</v>
      </c>
      <c r="I324" s="6">
        <f>IFERROR(ad_data[[#This Row],[clicks]]/ad_data[[#This Row],[impressions]],0)</f>
        <v>2.2281639928698752E-2</v>
      </c>
      <c r="J324" s="6">
        <f>IFERROR(ad_data[[#This Row],[conversions]]/ad_data[[#This Row],[impressions]],0)</f>
        <v>5.0505050505050509E-3</v>
      </c>
      <c r="K324" s="6">
        <f>IFERROR(ad_data[[#This Row],[conversions]]/ad_data[[#This Row],[clicks]],0)</f>
        <v>0.22666666666666666</v>
      </c>
      <c r="L324" s="9">
        <f>IFERROR(ad_data[[#This Row],[spend_usd]]/ad_data[[#This Row],[clicks]],0)</f>
        <v>0.2</v>
      </c>
      <c r="M324" s="3">
        <f>IFERROR(ad_data[[#This Row],[revenue_usd]]/ad_data[[#This Row],[conversions]],0)</f>
        <v>29.176470588235293</v>
      </c>
      <c r="N324" s="3">
        <f>IFERROR(ad_data[[#This Row],[revenue_usd]]/ad_data[[#This Row],[spend_usd]],0)</f>
        <v>33.06666666666667</v>
      </c>
      <c r="O324" s="6">
        <f>IFERROR((ad_data[[#This Row],[revenue_usd]]-ad_data[[#This Row],[spend_usd]])/ad_data[[#This Row],[spend_usd]],0)</f>
        <v>32.06666666666667</v>
      </c>
    </row>
    <row r="325" spans="1:15">
      <c r="A325" s="2">
        <v>45556</v>
      </c>
      <c r="B325" t="s">
        <v>189</v>
      </c>
      <c r="C325" t="s">
        <v>286</v>
      </c>
      <c r="D325" s="4">
        <v>13195</v>
      </c>
      <c r="E325" s="4">
        <v>455</v>
      </c>
      <c r="F325" s="4">
        <v>26</v>
      </c>
      <c r="G325" s="5">
        <v>151</v>
      </c>
      <c r="H325" s="5">
        <v>491</v>
      </c>
      <c r="I325" s="6">
        <f>IFERROR(ad_data[[#This Row],[clicks]]/ad_data[[#This Row],[impressions]],0)</f>
        <v>3.4482758620689655E-2</v>
      </c>
      <c r="J325" s="6">
        <f>IFERROR(ad_data[[#This Row],[conversions]]/ad_data[[#This Row],[impressions]],0)</f>
        <v>1.9704433497536944E-3</v>
      </c>
      <c r="K325" s="6">
        <f>IFERROR(ad_data[[#This Row],[conversions]]/ad_data[[#This Row],[clicks]],0)</f>
        <v>5.7142857142857141E-2</v>
      </c>
      <c r="L325" s="9">
        <f>IFERROR(ad_data[[#This Row],[spend_usd]]/ad_data[[#This Row],[clicks]],0)</f>
        <v>0.33186813186813185</v>
      </c>
      <c r="M325" s="3">
        <f>IFERROR(ad_data[[#This Row],[revenue_usd]]/ad_data[[#This Row],[conversions]],0)</f>
        <v>18.884615384615383</v>
      </c>
      <c r="N325" s="3">
        <f>IFERROR(ad_data[[#This Row],[revenue_usd]]/ad_data[[#This Row],[spend_usd]],0)</f>
        <v>3.2516556291390728</v>
      </c>
      <c r="O325" s="6">
        <f>IFERROR((ad_data[[#This Row],[revenue_usd]]-ad_data[[#This Row],[spend_usd]])/ad_data[[#This Row],[spend_usd]],0)</f>
        <v>2.2516556291390728</v>
      </c>
    </row>
    <row r="326" spans="1:15">
      <c r="A326" s="2">
        <v>45543</v>
      </c>
      <c r="B326" t="s">
        <v>22</v>
      </c>
      <c r="C326" t="s">
        <v>288</v>
      </c>
      <c r="D326" s="4">
        <v>13242</v>
      </c>
      <c r="E326" s="4">
        <v>375</v>
      </c>
      <c r="F326" s="4">
        <v>73</v>
      </c>
      <c r="G326" s="5">
        <v>182</v>
      </c>
      <c r="H326" s="5">
        <v>490</v>
      </c>
      <c r="I326" s="6">
        <f>IFERROR(ad_data[[#This Row],[clicks]]/ad_data[[#This Row],[impressions]],0)</f>
        <v>2.8318985047575896E-2</v>
      </c>
      <c r="J326" s="6">
        <f>IFERROR(ad_data[[#This Row],[conversions]]/ad_data[[#This Row],[impressions]],0)</f>
        <v>5.5127624225947743E-3</v>
      </c>
      <c r="K326" s="6">
        <f>IFERROR(ad_data[[#This Row],[conversions]]/ad_data[[#This Row],[clicks]],0)</f>
        <v>0.19466666666666665</v>
      </c>
      <c r="L326" s="9">
        <f>IFERROR(ad_data[[#This Row],[spend_usd]]/ad_data[[#This Row],[clicks]],0)</f>
        <v>0.48533333333333334</v>
      </c>
      <c r="M326" s="3">
        <f>IFERROR(ad_data[[#This Row],[revenue_usd]]/ad_data[[#This Row],[conversions]],0)</f>
        <v>6.7123287671232879</v>
      </c>
      <c r="N326" s="3">
        <f>IFERROR(ad_data[[#This Row],[revenue_usd]]/ad_data[[#This Row],[spend_usd]],0)</f>
        <v>2.6923076923076925</v>
      </c>
      <c r="O326" s="6">
        <f>IFERROR((ad_data[[#This Row],[revenue_usd]]-ad_data[[#This Row],[spend_usd]])/ad_data[[#This Row],[spend_usd]],0)</f>
        <v>1.6923076923076923</v>
      </c>
    </row>
    <row r="327" spans="1:15">
      <c r="A327" s="2">
        <v>45560</v>
      </c>
      <c r="B327" t="s">
        <v>33</v>
      </c>
      <c r="C327" t="s">
        <v>286</v>
      </c>
      <c r="D327" s="4">
        <v>10339</v>
      </c>
      <c r="E327" s="4">
        <v>58</v>
      </c>
      <c r="F327" s="4">
        <v>14</v>
      </c>
      <c r="G327" s="5">
        <v>21</v>
      </c>
      <c r="H327" s="5">
        <v>490</v>
      </c>
      <c r="I327" s="6">
        <f>IFERROR(ad_data[[#This Row],[clicks]]/ad_data[[#This Row],[impressions]],0)</f>
        <v>5.6098268691362804E-3</v>
      </c>
      <c r="J327" s="6">
        <f>IFERROR(ad_data[[#This Row],[conversions]]/ad_data[[#This Row],[impressions]],0)</f>
        <v>1.3540961408259986E-3</v>
      </c>
      <c r="K327" s="6">
        <f>IFERROR(ad_data[[#This Row],[conversions]]/ad_data[[#This Row],[clicks]],0)</f>
        <v>0.2413793103448276</v>
      </c>
      <c r="L327" s="9">
        <f>IFERROR(ad_data[[#This Row],[spend_usd]]/ad_data[[#This Row],[clicks]],0)</f>
        <v>0.36206896551724138</v>
      </c>
      <c r="M327" s="3">
        <f>IFERROR(ad_data[[#This Row],[revenue_usd]]/ad_data[[#This Row],[conversions]],0)</f>
        <v>35</v>
      </c>
      <c r="N327" s="3">
        <f>IFERROR(ad_data[[#This Row],[revenue_usd]]/ad_data[[#This Row],[spend_usd]],0)</f>
        <v>23.333333333333332</v>
      </c>
      <c r="O327" s="6">
        <f>IFERROR((ad_data[[#This Row],[revenue_usd]]-ad_data[[#This Row],[spend_usd]])/ad_data[[#This Row],[spend_usd]],0)</f>
        <v>22.333333333333332</v>
      </c>
    </row>
    <row r="328" spans="1:15">
      <c r="A328" s="2">
        <v>45555</v>
      </c>
      <c r="B328" t="s">
        <v>191</v>
      </c>
      <c r="C328" t="s">
        <v>287</v>
      </c>
      <c r="D328" s="4">
        <v>8045</v>
      </c>
      <c r="E328" s="4">
        <v>118</v>
      </c>
      <c r="F328" s="4">
        <v>24</v>
      </c>
      <c r="G328" s="5">
        <v>88</v>
      </c>
      <c r="H328" s="5">
        <v>484</v>
      </c>
      <c r="I328" s="6">
        <f>IFERROR(ad_data[[#This Row],[clicks]]/ad_data[[#This Row],[impressions]],0)</f>
        <v>1.4667495338719702E-2</v>
      </c>
      <c r="J328" s="6">
        <f>IFERROR(ad_data[[#This Row],[conversions]]/ad_data[[#This Row],[impressions]],0)</f>
        <v>2.9832193909260412E-3</v>
      </c>
      <c r="K328" s="6">
        <f>IFERROR(ad_data[[#This Row],[conversions]]/ad_data[[#This Row],[clicks]],0)</f>
        <v>0.20338983050847459</v>
      </c>
      <c r="L328" s="9">
        <f>IFERROR(ad_data[[#This Row],[spend_usd]]/ad_data[[#This Row],[clicks]],0)</f>
        <v>0.74576271186440679</v>
      </c>
      <c r="M328" s="3">
        <f>IFERROR(ad_data[[#This Row],[revenue_usd]]/ad_data[[#This Row],[conversions]],0)</f>
        <v>20.166666666666668</v>
      </c>
      <c r="N328" s="3">
        <f>IFERROR(ad_data[[#This Row],[revenue_usd]]/ad_data[[#This Row],[spend_usd]],0)</f>
        <v>5.5</v>
      </c>
      <c r="O328" s="6">
        <f>IFERROR((ad_data[[#This Row],[revenue_usd]]-ad_data[[#This Row],[spend_usd]])/ad_data[[#This Row],[spend_usd]],0)</f>
        <v>4.5</v>
      </c>
    </row>
    <row r="329" spans="1:15">
      <c r="A329" s="2">
        <v>45561</v>
      </c>
      <c r="B329" t="s">
        <v>123</v>
      </c>
      <c r="C329" t="s">
        <v>286</v>
      </c>
      <c r="D329" s="4">
        <v>9448</v>
      </c>
      <c r="E329" s="4">
        <v>190</v>
      </c>
      <c r="F329" s="4">
        <v>35</v>
      </c>
      <c r="G329" s="5">
        <v>74</v>
      </c>
      <c r="H329" s="5">
        <v>482</v>
      </c>
      <c r="I329" s="6">
        <f>IFERROR(ad_data[[#This Row],[clicks]]/ad_data[[#This Row],[impressions]],0)</f>
        <v>2.0110076206604571E-2</v>
      </c>
      <c r="J329" s="6">
        <f>IFERROR(ad_data[[#This Row],[conversions]]/ad_data[[#This Row],[impressions]],0)</f>
        <v>3.7044877222692633E-3</v>
      </c>
      <c r="K329" s="6">
        <f>IFERROR(ad_data[[#This Row],[conversions]]/ad_data[[#This Row],[clicks]],0)</f>
        <v>0.18421052631578946</v>
      </c>
      <c r="L329" s="9">
        <f>IFERROR(ad_data[[#This Row],[spend_usd]]/ad_data[[#This Row],[clicks]],0)</f>
        <v>0.38947368421052631</v>
      </c>
      <c r="M329" s="3">
        <f>IFERROR(ad_data[[#This Row],[revenue_usd]]/ad_data[[#This Row],[conversions]],0)</f>
        <v>13.771428571428572</v>
      </c>
      <c r="N329" s="3">
        <f>IFERROR(ad_data[[#This Row],[revenue_usd]]/ad_data[[#This Row],[spend_usd]],0)</f>
        <v>6.5135135135135132</v>
      </c>
      <c r="O329" s="6">
        <f>IFERROR((ad_data[[#This Row],[revenue_usd]]-ad_data[[#This Row],[spend_usd]])/ad_data[[#This Row],[spend_usd]],0)</f>
        <v>5.5135135135135132</v>
      </c>
    </row>
    <row r="330" spans="1:15">
      <c r="A330" s="2">
        <v>45360</v>
      </c>
      <c r="B330" t="s">
        <v>87</v>
      </c>
      <c r="C330" t="s">
        <v>288</v>
      </c>
      <c r="D330" s="4">
        <v>15894</v>
      </c>
      <c r="E330" s="4">
        <v>323</v>
      </c>
      <c r="F330" s="4">
        <v>25</v>
      </c>
      <c r="G330" s="5">
        <v>175</v>
      </c>
      <c r="H330" s="5">
        <v>478</v>
      </c>
      <c r="I330" s="6">
        <f>IFERROR(ad_data[[#This Row],[clicks]]/ad_data[[#This Row],[impressions]],0)</f>
        <v>2.0322134138668679E-2</v>
      </c>
      <c r="J330" s="6">
        <f>IFERROR(ad_data[[#This Row],[conversions]]/ad_data[[#This Row],[impressions]],0)</f>
        <v>1.5729205989681641E-3</v>
      </c>
      <c r="K330" s="6">
        <f>IFERROR(ad_data[[#This Row],[conversions]]/ad_data[[#This Row],[clicks]],0)</f>
        <v>7.7399380804953566E-2</v>
      </c>
      <c r="L330" s="9">
        <f>IFERROR(ad_data[[#This Row],[spend_usd]]/ad_data[[#This Row],[clicks]],0)</f>
        <v>0.54179566563467496</v>
      </c>
      <c r="M330" s="3">
        <f>IFERROR(ad_data[[#This Row],[revenue_usd]]/ad_data[[#This Row],[conversions]],0)</f>
        <v>19.12</v>
      </c>
      <c r="N330" s="3">
        <f>IFERROR(ad_data[[#This Row],[revenue_usd]]/ad_data[[#This Row],[spend_usd]],0)</f>
        <v>2.7314285714285713</v>
      </c>
      <c r="O330" s="6">
        <f>IFERROR((ad_data[[#This Row],[revenue_usd]]-ad_data[[#This Row],[spend_usd]])/ad_data[[#This Row],[spend_usd]],0)</f>
        <v>1.7314285714285715</v>
      </c>
    </row>
    <row r="331" spans="1:15">
      <c r="A331" s="2">
        <v>45559</v>
      </c>
      <c r="B331" t="s">
        <v>220</v>
      </c>
      <c r="C331" t="s">
        <v>287</v>
      </c>
      <c r="D331" s="4">
        <v>15823</v>
      </c>
      <c r="E331" s="4">
        <v>177</v>
      </c>
      <c r="F331" s="4">
        <v>19</v>
      </c>
      <c r="G331" s="5">
        <v>97</v>
      </c>
      <c r="H331" s="5">
        <v>478</v>
      </c>
      <c r="I331" s="6">
        <f>IFERROR(ad_data[[#This Row],[clicks]]/ad_data[[#This Row],[impressions]],0)</f>
        <v>1.1186247867029009E-2</v>
      </c>
      <c r="J331" s="6">
        <f>IFERROR(ad_data[[#This Row],[conversions]]/ad_data[[#This Row],[impressions]],0)</f>
        <v>1.2007836693420969E-3</v>
      </c>
      <c r="K331" s="6">
        <f>IFERROR(ad_data[[#This Row],[conversions]]/ad_data[[#This Row],[clicks]],0)</f>
        <v>0.10734463276836158</v>
      </c>
      <c r="L331" s="9">
        <f>IFERROR(ad_data[[#This Row],[spend_usd]]/ad_data[[#This Row],[clicks]],0)</f>
        <v>0.54802259887005644</v>
      </c>
      <c r="M331" s="3">
        <f>IFERROR(ad_data[[#This Row],[revenue_usd]]/ad_data[[#This Row],[conversions]],0)</f>
        <v>25.157894736842106</v>
      </c>
      <c r="N331" s="3">
        <f>IFERROR(ad_data[[#This Row],[revenue_usd]]/ad_data[[#This Row],[spend_usd]],0)</f>
        <v>4.927835051546392</v>
      </c>
      <c r="O331" s="6">
        <f>IFERROR((ad_data[[#This Row],[revenue_usd]]-ad_data[[#This Row],[spend_usd]])/ad_data[[#This Row],[spend_usd]],0)</f>
        <v>3.9278350515463916</v>
      </c>
    </row>
    <row r="332" spans="1:15">
      <c r="A332" s="2">
        <v>45551</v>
      </c>
      <c r="B332" t="s">
        <v>200</v>
      </c>
      <c r="C332" t="s">
        <v>286</v>
      </c>
      <c r="D332" s="4">
        <v>9145</v>
      </c>
      <c r="E332" s="4">
        <v>159</v>
      </c>
      <c r="F332" s="4">
        <v>20</v>
      </c>
      <c r="G332" s="5">
        <v>78</v>
      </c>
      <c r="H332" s="5">
        <v>477</v>
      </c>
      <c r="I332" s="6">
        <f>IFERROR(ad_data[[#This Row],[clicks]]/ad_data[[#This Row],[impressions]],0)</f>
        <v>1.7386550027337341E-2</v>
      </c>
      <c r="J332" s="6">
        <f>IFERROR(ad_data[[#This Row],[conversions]]/ad_data[[#This Row],[impressions]],0)</f>
        <v>2.1869874248223072E-3</v>
      </c>
      <c r="K332" s="6">
        <f>IFERROR(ad_data[[#This Row],[conversions]]/ad_data[[#This Row],[clicks]],0)</f>
        <v>0.12578616352201258</v>
      </c>
      <c r="L332" s="9">
        <f>IFERROR(ad_data[[#This Row],[spend_usd]]/ad_data[[#This Row],[clicks]],0)</f>
        <v>0.49056603773584906</v>
      </c>
      <c r="M332" s="3">
        <f>IFERROR(ad_data[[#This Row],[revenue_usd]]/ad_data[[#This Row],[conversions]],0)</f>
        <v>23.85</v>
      </c>
      <c r="N332" s="3">
        <f>IFERROR(ad_data[[#This Row],[revenue_usd]]/ad_data[[#This Row],[spend_usd]],0)</f>
        <v>6.115384615384615</v>
      </c>
      <c r="O332" s="6">
        <f>IFERROR((ad_data[[#This Row],[revenue_usd]]-ad_data[[#This Row],[spend_usd]])/ad_data[[#This Row],[spend_usd]],0)</f>
        <v>5.115384615384615</v>
      </c>
    </row>
    <row r="333" spans="1:15">
      <c r="A333" s="2">
        <v>45300</v>
      </c>
      <c r="B333" t="s">
        <v>63</v>
      </c>
      <c r="C333" t="s">
        <v>286</v>
      </c>
      <c r="D333" s="4">
        <v>7513</v>
      </c>
      <c r="E333" s="4">
        <v>108</v>
      </c>
      <c r="F333" s="4">
        <v>24</v>
      </c>
      <c r="G333" s="5">
        <v>67</v>
      </c>
      <c r="H333" s="5">
        <v>476</v>
      </c>
      <c r="I333" s="6">
        <f>IFERROR(ad_data[[#This Row],[clicks]]/ad_data[[#This Row],[impressions]],0)</f>
        <v>1.4375083189138826E-2</v>
      </c>
      <c r="J333" s="6">
        <f>IFERROR(ad_data[[#This Row],[conversions]]/ad_data[[#This Row],[impressions]],0)</f>
        <v>3.1944629309197392E-3</v>
      </c>
      <c r="K333" s="6">
        <f>IFERROR(ad_data[[#This Row],[conversions]]/ad_data[[#This Row],[clicks]],0)</f>
        <v>0.22222222222222221</v>
      </c>
      <c r="L333" s="9">
        <f>IFERROR(ad_data[[#This Row],[spend_usd]]/ad_data[[#This Row],[clicks]],0)</f>
        <v>0.62037037037037035</v>
      </c>
      <c r="M333" s="3">
        <f>IFERROR(ad_data[[#This Row],[revenue_usd]]/ad_data[[#This Row],[conversions]],0)</f>
        <v>19.833333333333332</v>
      </c>
      <c r="N333" s="3">
        <f>IFERROR(ad_data[[#This Row],[revenue_usd]]/ad_data[[#This Row],[spend_usd]],0)</f>
        <v>7.1044776119402986</v>
      </c>
      <c r="O333" s="6">
        <f>IFERROR((ad_data[[#This Row],[revenue_usd]]-ad_data[[#This Row],[spend_usd]])/ad_data[[#This Row],[spend_usd]],0)</f>
        <v>6.1044776119402986</v>
      </c>
    </row>
    <row r="334" spans="1:15">
      <c r="A334" s="2">
        <v>45551</v>
      </c>
      <c r="B334" t="s">
        <v>170</v>
      </c>
      <c r="C334" t="s">
        <v>286</v>
      </c>
      <c r="D334" s="4">
        <v>6478</v>
      </c>
      <c r="E334" s="4">
        <v>116</v>
      </c>
      <c r="F334" s="4">
        <v>41</v>
      </c>
      <c r="G334" s="5">
        <v>16</v>
      </c>
      <c r="H334" s="5">
        <v>475</v>
      </c>
      <c r="I334" s="6">
        <f>IFERROR(ad_data[[#This Row],[clicks]]/ad_data[[#This Row],[impressions]],0)</f>
        <v>1.7906761346094473E-2</v>
      </c>
      <c r="J334" s="6">
        <f>IFERROR(ad_data[[#This Row],[conversions]]/ad_data[[#This Row],[impressions]],0)</f>
        <v>6.3291139240506328E-3</v>
      </c>
      <c r="K334" s="6">
        <f>IFERROR(ad_data[[#This Row],[conversions]]/ad_data[[#This Row],[clicks]],0)</f>
        <v>0.35344827586206895</v>
      </c>
      <c r="L334" s="9">
        <f>IFERROR(ad_data[[#This Row],[spend_usd]]/ad_data[[#This Row],[clicks]],0)</f>
        <v>0.13793103448275862</v>
      </c>
      <c r="M334" s="3">
        <f>IFERROR(ad_data[[#This Row],[revenue_usd]]/ad_data[[#This Row],[conversions]],0)</f>
        <v>11.585365853658537</v>
      </c>
      <c r="N334" s="3">
        <f>IFERROR(ad_data[[#This Row],[revenue_usd]]/ad_data[[#This Row],[spend_usd]],0)</f>
        <v>29.6875</v>
      </c>
      <c r="O334" s="6">
        <f>IFERROR((ad_data[[#This Row],[revenue_usd]]-ad_data[[#This Row],[spend_usd]])/ad_data[[#This Row],[spend_usd]],0)</f>
        <v>28.6875</v>
      </c>
    </row>
    <row r="335" spans="1:15">
      <c r="A335" s="2">
        <v>45547</v>
      </c>
      <c r="B335" t="s">
        <v>12</v>
      </c>
      <c r="C335" t="s">
        <v>288</v>
      </c>
      <c r="D335" s="4">
        <v>12793</v>
      </c>
      <c r="E335" s="4">
        <v>148</v>
      </c>
      <c r="F335" s="4">
        <v>17</v>
      </c>
      <c r="G335" s="5">
        <v>84</v>
      </c>
      <c r="H335" s="5">
        <v>473</v>
      </c>
      <c r="I335" s="6">
        <f>IFERROR(ad_data[[#This Row],[clicks]]/ad_data[[#This Row],[impressions]],0)</f>
        <v>1.1568826702102712E-2</v>
      </c>
      <c r="J335" s="6">
        <f>IFERROR(ad_data[[#This Row],[conversions]]/ad_data[[#This Row],[impressions]],0)</f>
        <v>1.3288517157820684E-3</v>
      </c>
      <c r="K335" s="6">
        <f>IFERROR(ad_data[[#This Row],[conversions]]/ad_data[[#This Row],[clicks]],0)</f>
        <v>0.11486486486486487</v>
      </c>
      <c r="L335" s="9">
        <f>IFERROR(ad_data[[#This Row],[spend_usd]]/ad_data[[#This Row],[clicks]],0)</f>
        <v>0.56756756756756754</v>
      </c>
      <c r="M335" s="3">
        <f>IFERROR(ad_data[[#This Row],[revenue_usd]]/ad_data[[#This Row],[conversions]],0)</f>
        <v>27.823529411764707</v>
      </c>
      <c r="N335" s="3">
        <f>IFERROR(ad_data[[#This Row],[revenue_usd]]/ad_data[[#This Row],[spend_usd]],0)</f>
        <v>5.6309523809523814</v>
      </c>
      <c r="O335" s="6">
        <f>IFERROR((ad_data[[#This Row],[revenue_usd]]-ad_data[[#This Row],[spend_usd]])/ad_data[[#This Row],[spend_usd]],0)</f>
        <v>4.6309523809523814</v>
      </c>
    </row>
    <row r="336" spans="1:15">
      <c r="A336" s="2">
        <v>45542</v>
      </c>
      <c r="B336" t="s">
        <v>68</v>
      </c>
      <c r="C336" t="s">
        <v>286</v>
      </c>
      <c r="D336" s="4">
        <v>9963</v>
      </c>
      <c r="E336" s="4">
        <v>109</v>
      </c>
      <c r="F336" s="4">
        <v>17</v>
      </c>
      <c r="G336" s="5">
        <v>40</v>
      </c>
      <c r="H336" s="5">
        <v>473</v>
      </c>
      <c r="I336" s="6">
        <f>IFERROR(ad_data[[#This Row],[clicks]]/ad_data[[#This Row],[impressions]],0)</f>
        <v>1.0940479775168122E-2</v>
      </c>
      <c r="J336" s="6">
        <f>IFERROR(ad_data[[#This Row],[conversions]]/ad_data[[#This Row],[impressions]],0)</f>
        <v>1.7063133594298907E-3</v>
      </c>
      <c r="K336" s="6">
        <f>IFERROR(ad_data[[#This Row],[conversions]]/ad_data[[#This Row],[clicks]],0)</f>
        <v>0.15596330275229359</v>
      </c>
      <c r="L336" s="9">
        <f>IFERROR(ad_data[[#This Row],[spend_usd]]/ad_data[[#This Row],[clicks]],0)</f>
        <v>0.3669724770642202</v>
      </c>
      <c r="M336" s="3">
        <f>IFERROR(ad_data[[#This Row],[revenue_usd]]/ad_data[[#This Row],[conversions]],0)</f>
        <v>27.823529411764707</v>
      </c>
      <c r="N336" s="3">
        <f>IFERROR(ad_data[[#This Row],[revenue_usd]]/ad_data[[#This Row],[spend_usd]],0)</f>
        <v>11.824999999999999</v>
      </c>
      <c r="O336" s="6">
        <f>IFERROR((ad_data[[#This Row],[revenue_usd]]-ad_data[[#This Row],[spend_usd]])/ad_data[[#This Row],[spend_usd]],0)</f>
        <v>10.824999999999999</v>
      </c>
    </row>
    <row r="337" spans="1:15">
      <c r="A337" s="2">
        <v>45565</v>
      </c>
      <c r="B337" t="s">
        <v>36</v>
      </c>
      <c r="C337" t="s">
        <v>287</v>
      </c>
      <c r="D337" s="4">
        <v>11946</v>
      </c>
      <c r="E337" s="4">
        <v>218</v>
      </c>
      <c r="F337" s="4">
        <v>35</v>
      </c>
      <c r="G337" s="5">
        <v>162</v>
      </c>
      <c r="H337" s="5">
        <v>471</v>
      </c>
      <c r="I337" s="6">
        <f>IFERROR(ad_data[[#This Row],[clicks]]/ad_data[[#This Row],[impressions]],0)</f>
        <v>1.8248786204587308E-2</v>
      </c>
      <c r="J337" s="6">
        <f>IFERROR(ad_data[[#This Row],[conversions]]/ad_data[[#This Row],[impressions]],0)</f>
        <v>2.9298509961493387E-3</v>
      </c>
      <c r="K337" s="6">
        <f>IFERROR(ad_data[[#This Row],[conversions]]/ad_data[[#This Row],[clicks]],0)</f>
        <v>0.16055045871559634</v>
      </c>
      <c r="L337" s="9">
        <f>IFERROR(ad_data[[#This Row],[spend_usd]]/ad_data[[#This Row],[clicks]],0)</f>
        <v>0.74311926605504586</v>
      </c>
      <c r="M337" s="3">
        <f>IFERROR(ad_data[[#This Row],[revenue_usd]]/ad_data[[#This Row],[conversions]],0)</f>
        <v>13.457142857142857</v>
      </c>
      <c r="N337" s="3">
        <f>IFERROR(ad_data[[#This Row],[revenue_usd]]/ad_data[[#This Row],[spend_usd]],0)</f>
        <v>2.9074074074074074</v>
      </c>
      <c r="O337" s="6">
        <f>IFERROR((ad_data[[#This Row],[revenue_usd]]-ad_data[[#This Row],[spend_usd]])/ad_data[[#This Row],[spend_usd]],0)</f>
        <v>1.9074074074074074</v>
      </c>
    </row>
    <row r="338" spans="1:15">
      <c r="A338" s="2">
        <v>45544</v>
      </c>
      <c r="B338" t="s">
        <v>12</v>
      </c>
      <c r="C338" t="s">
        <v>287</v>
      </c>
      <c r="D338" s="4">
        <v>7533</v>
      </c>
      <c r="E338" s="4">
        <v>169</v>
      </c>
      <c r="F338" s="4">
        <v>29</v>
      </c>
      <c r="G338" s="5">
        <v>67</v>
      </c>
      <c r="H338" s="5">
        <v>471</v>
      </c>
      <c r="I338" s="6">
        <f>IFERROR(ad_data[[#This Row],[clicks]]/ad_data[[#This Row],[impressions]],0)</f>
        <v>2.2434621000929245E-2</v>
      </c>
      <c r="J338" s="6">
        <f>IFERROR(ad_data[[#This Row],[conversions]]/ad_data[[#This Row],[impressions]],0)</f>
        <v>3.8497278640647818E-3</v>
      </c>
      <c r="K338" s="6">
        <f>IFERROR(ad_data[[#This Row],[conversions]]/ad_data[[#This Row],[clicks]],0)</f>
        <v>0.17159763313609466</v>
      </c>
      <c r="L338" s="9">
        <f>IFERROR(ad_data[[#This Row],[spend_usd]]/ad_data[[#This Row],[clicks]],0)</f>
        <v>0.39644970414201186</v>
      </c>
      <c r="M338" s="3">
        <f>IFERROR(ad_data[[#This Row],[revenue_usd]]/ad_data[[#This Row],[conversions]],0)</f>
        <v>16.241379310344829</v>
      </c>
      <c r="N338" s="3">
        <f>IFERROR(ad_data[[#This Row],[revenue_usd]]/ad_data[[#This Row],[spend_usd]],0)</f>
        <v>7.0298507462686564</v>
      </c>
      <c r="O338" s="6">
        <f>IFERROR((ad_data[[#This Row],[revenue_usd]]-ad_data[[#This Row],[spend_usd]])/ad_data[[#This Row],[spend_usd]],0)</f>
        <v>6.0298507462686564</v>
      </c>
    </row>
    <row r="339" spans="1:15">
      <c r="A339" s="2">
        <v>45539</v>
      </c>
      <c r="B339" t="s">
        <v>150</v>
      </c>
      <c r="C339" t="s">
        <v>288</v>
      </c>
      <c r="D339" s="4">
        <v>10814</v>
      </c>
      <c r="E339" s="4">
        <v>275</v>
      </c>
      <c r="F339" s="4">
        <v>50</v>
      </c>
      <c r="G339" s="5">
        <v>159</v>
      </c>
      <c r="H339" s="5">
        <v>469</v>
      </c>
      <c r="I339" s="6">
        <f>IFERROR(ad_data[[#This Row],[clicks]]/ad_data[[#This Row],[impressions]],0)</f>
        <v>2.5429998150545589E-2</v>
      </c>
      <c r="J339" s="6">
        <f>IFERROR(ad_data[[#This Row],[conversions]]/ad_data[[#This Row],[impressions]],0)</f>
        <v>4.6236360273719255E-3</v>
      </c>
      <c r="K339" s="6">
        <f>IFERROR(ad_data[[#This Row],[conversions]]/ad_data[[#This Row],[clicks]],0)</f>
        <v>0.18181818181818182</v>
      </c>
      <c r="L339" s="9">
        <f>IFERROR(ad_data[[#This Row],[spend_usd]]/ad_data[[#This Row],[clicks]],0)</f>
        <v>0.57818181818181813</v>
      </c>
      <c r="M339" s="3">
        <f>IFERROR(ad_data[[#This Row],[revenue_usd]]/ad_data[[#This Row],[conversions]],0)</f>
        <v>9.3800000000000008</v>
      </c>
      <c r="N339" s="3">
        <f>IFERROR(ad_data[[#This Row],[revenue_usd]]/ad_data[[#This Row],[spend_usd]],0)</f>
        <v>2.949685534591195</v>
      </c>
      <c r="O339" s="6">
        <f>IFERROR((ad_data[[#This Row],[revenue_usd]]-ad_data[[#This Row],[spend_usd]])/ad_data[[#This Row],[spend_usd]],0)</f>
        <v>1.949685534591195</v>
      </c>
    </row>
    <row r="340" spans="1:15">
      <c r="A340" s="2">
        <v>45550</v>
      </c>
      <c r="B340" t="s">
        <v>86</v>
      </c>
      <c r="C340" t="s">
        <v>288</v>
      </c>
      <c r="D340" s="4">
        <v>11614</v>
      </c>
      <c r="E340" s="4">
        <v>356</v>
      </c>
      <c r="F340" s="4">
        <v>40</v>
      </c>
      <c r="G340" s="5">
        <v>118</v>
      </c>
      <c r="H340" s="5">
        <v>466</v>
      </c>
      <c r="I340" s="6">
        <f>IFERROR(ad_data[[#This Row],[clicks]]/ad_data[[#This Row],[impressions]],0)</f>
        <v>3.0652660582056138E-2</v>
      </c>
      <c r="J340" s="6">
        <f>IFERROR(ad_data[[#This Row],[conversions]]/ad_data[[#This Row],[impressions]],0)</f>
        <v>3.4441191665231618E-3</v>
      </c>
      <c r="K340" s="6">
        <f>IFERROR(ad_data[[#This Row],[conversions]]/ad_data[[#This Row],[clicks]],0)</f>
        <v>0.11235955056179775</v>
      </c>
      <c r="L340" s="9">
        <f>IFERROR(ad_data[[#This Row],[spend_usd]]/ad_data[[#This Row],[clicks]],0)</f>
        <v>0.33146067415730335</v>
      </c>
      <c r="M340" s="3">
        <f>IFERROR(ad_data[[#This Row],[revenue_usd]]/ad_data[[#This Row],[conversions]],0)</f>
        <v>11.65</v>
      </c>
      <c r="N340" s="3">
        <f>IFERROR(ad_data[[#This Row],[revenue_usd]]/ad_data[[#This Row],[spend_usd]],0)</f>
        <v>3.9491525423728815</v>
      </c>
      <c r="O340" s="6">
        <f>IFERROR((ad_data[[#This Row],[revenue_usd]]-ad_data[[#This Row],[spend_usd]])/ad_data[[#This Row],[spend_usd]],0)</f>
        <v>2.9491525423728815</v>
      </c>
    </row>
    <row r="341" spans="1:15">
      <c r="A341" s="2">
        <v>45554</v>
      </c>
      <c r="B341" t="s">
        <v>52</v>
      </c>
      <c r="C341" t="s">
        <v>287</v>
      </c>
      <c r="D341" s="4">
        <v>11638</v>
      </c>
      <c r="E341" s="4">
        <v>233</v>
      </c>
      <c r="F341" s="4">
        <v>24</v>
      </c>
      <c r="G341" s="5">
        <v>111</v>
      </c>
      <c r="H341" s="5">
        <v>463</v>
      </c>
      <c r="I341" s="6">
        <f>IFERROR(ad_data[[#This Row],[clicks]]/ad_data[[#This Row],[impressions]],0)</f>
        <v>2.0020622100017184E-2</v>
      </c>
      <c r="J341" s="6">
        <f>IFERROR(ad_data[[#This Row],[conversions]]/ad_data[[#This Row],[impressions]],0)</f>
        <v>2.0622100017185082E-3</v>
      </c>
      <c r="K341" s="6">
        <f>IFERROR(ad_data[[#This Row],[conversions]]/ad_data[[#This Row],[clicks]],0)</f>
        <v>0.10300429184549356</v>
      </c>
      <c r="L341" s="9">
        <f>IFERROR(ad_data[[#This Row],[spend_usd]]/ad_data[[#This Row],[clicks]],0)</f>
        <v>0.47639484978540775</v>
      </c>
      <c r="M341" s="3">
        <f>IFERROR(ad_data[[#This Row],[revenue_usd]]/ad_data[[#This Row],[conversions]],0)</f>
        <v>19.291666666666668</v>
      </c>
      <c r="N341" s="3">
        <f>IFERROR(ad_data[[#This Row],[revenue_usd]]/ad_data[[#This Row],[spend_usd]],0)</f>
        <v>4.1711711711711708</v>
      </c>
      <c r="O341" s="6">
        <f>IFERROR((ad_data[[#This Row],[revenue_usd]]-ad_data[[#This Row],[spend_usd]])/ad_data[[#This Row],[spend_usd]],0)</f>
        <v>3.1711711711711712</v>
      </c>
    </row>
    <row r="342" spans="1:15">
      <c r="A342" s="2">
        <v>45543</v>
      </c>
      <c r="B342" t="s">
        <v>279</v>
      </c>
      <c r="C342" t="s">
        <v>287</v>
      </c>
      <c r="D342" s="4">
        <v>8454</v>
      </c>
      <c r="E342" s="4">
        <v>298</v>
      </c>
      <c r="F342" s="4">
        <v>64</v>
      </c>
      <c r="G342" s="5">
        <v>94</v>
      </c>
      <c r="H342" s="5">
        <v>462</v>
      </c>
      <c r="I342" s="6">
        <f>IFERROR(ad_data[[#This Row],[clicks]]/ad_data[[#This Row],[impressions]],0)</f>
        <v>3.5249585994795364E-2</v>
      </c>
      <c r="J342" s="6">
        <f>IFERROR(ad_data[[#This Row],[conversions]]/ad_data[[#This Row],[impressions]],0)</f>
        <v>7.5703808847882659E-3</v>
      </c>
      <c r="K342" s="6">
        <f>IFERROR(ad_data[[#This Row],[conversions]]/ad_data[[#This Row],[clicks]],0)</f>
        <v>0.21476510067114093</v>
      </c>
      <c r="L342" s="9">
        <f>IFERROR(ad_data[[#This Row],[spend_usd]]/ad_data[[#This Row],[clicks]],0)</f>
        <v>0.31543624161073824</v>
      </c>
      <c r="M342" s="3">
        <f>IFERROR(ad_data[[#This Row],[revenue_usd]]/ad_data[[#This Row],[conversions]],0)</f>
        <v>7.21875</v>
      </c>
      <c r="N342" s="3">
        <f>IFERROR(ad_data[[#This Row],[revenue_usd]]/ad_data[[#This Row],[spend_usd]],0)</f>
        <v>4.9148936170212769</v>
      </c>
      <c r="O342" s="6">
        <f>IFERROR((ad_data[[#This Row],[revenue_usd]]-ad_data[[#This Row],[spend_usd]])/ad_data[[#This Row],[spend_usd]],0)</f>
        <v>3.9148936170212765</v>
      </c>
    </row>
    <row r="343" spans="1:15">
      <c r="A343" s="2">
        <v>45561</v>
      </c>
      <c r="B343" t="s">
        <v>265</v>
      </c>
      <c r="C343" t="s">
        <v>288</v>
      </c>
      <c r="D343" s="4">
        <v>10317</v>
      </c>
      <c r="E343" s="4">
        <v>336</v>
      </c>
      <c r="F343" s="4">
        <v>21</v>
      </c>
      <c r="G343" s="5">
        <v>205</v>
      </c>
      <c r="H343" s="5">
        <v>454</v>
      </c>
      <c r="I343" s="6">
        <f>IFERROR(ad_data[[#This Row],[clicks]]/ad_data[[#This Row],[impressions]],0)</f>
        <v>3.2567606862460019E-2</v>
      </c>
      <c r="J343" s="6">
        <f>IFERROR(ad_data[[#This Row],[conversions]]/ad_data[[#This Row],[impressions]],0)</f>
        <v>2.0354754289037512E-3</v>
      </c>
      <c r="K343" s="6">
        <f>IFERROR(ad_data[[#This Row],[conversions]]/ad_data[[#This Row],[clicks]],0)</f>
        <v>6.25E-2</v>
      </c>
      <c r="L343" s="9">
        <f>IFERROR(ad_data[[#This Row],[spend_usd]]/ad_data[[#This Row],[clicks]],0)</f>
        <v>0.61011904761904767</v>
      </c>
      <c r="M343" s="3">
        <f>IFERROR(ad_data[[#This Row],[revenue_usd]]/ad_data[[#This Row],[conversions]],0)</f>
        <v>21.61904761904762</v>
      </c>
      <c r="N343" s="3">
        <f>IFERROR(ad_data[[#This Row],[revenue_usd]]/ad_data[[#This Row],[spend_usd]],0)</f>
        <v>2.2146341463414636</v>
      </c>
      <c r="O343" s="6">
        <f>IFERROR((ad_data[[#This Row],[revenue_usd]]-ad_data[[#This Row],[spend_usd]])/ad_data[[#This Row],[spend_usd]],0)</f>
        <v>1.2146341463414634</v>
      </c>
    </row>
    <row r="344" spans="1:15">
      <c r="A344" s="2">
        <v>45557</v>
      </c>
      <c r="B344" t="s">
        <v>62</v>
      </c>
      <c r="C344" t="s">
        <v>286</v>
      </c>
      <c r="D344" s="4">
        <v>8287</v>
      </c>
      <c r="E344" s="4">
        <v>96</v>
      </c>
      <c r="F344" s="4">
        <v>18</v>
      </c>
      <c r="G344" s="5">
        <v>37</v>
      </c>
      <c r="H344" s="5">
        <v>451</v>
      </c>
      <c r="I344" s="6">
        <f>IFERROR(ad_data[[#This Row],[clicks]]/ad_data[[#This Row],[impressions]],0)</f>
        <v>1.1584409315795826E-2</v>
      </c>
      <c r="J344" s="6">
        <f>IFERROR(ad_data[[#This Row],[conversions]]/ad_data[[#This Row],[impressions]],0)</f>
        <v>2.172076746711717E-3</v>
      </c>
      <c r="K344" s="6">
        <f>IFERROR(ad_data[[#This Row],[conversions]]/ad_data[[#This Row],[clicks]],0)</f>
        <v>0.1875</v>
      </c>
      <c r="L344" s="9">
        <f>IFERROR(ad_data[[#This Row],[spend_usd]]/ad_data[[#This Row],[clicks]],0)</f>
        <v>0.38541666666666669</v>
      </c>
      <c r="M344" s="3">
        <f>IFERROR(ad_data[[#This Row],[revenue_usd]]/ad_data[[#This Row],[conversions]],0)</f>
        <v>25.055555555555557</v>
      </c>
      <c r="N344" s="3">
        <f>IFERROR(ad_data[[#This Row],[revenue_usd]]/ad_data[[#This Row],[spend_usd]],0)</f>
        <v>12.189189189189189</v>
      </c>
      <c r="O344" s="6">
        <f>IFERROR((ad_data[[#This Row],[revenue_usd]]-ad_data[[#This Row],[spend_usd]])/ad_data[[#This Row],[spend_usd]],0)</f>
        <v>11.189189189189189</v>
      </c>
    </row>
    <row r="345" spans="1:15">
      <c r="A345" s="2">
        <v>45560</v>
      </c>
      <c r="B345" t="s">
        <v>66</v>
      </c>
      <c r="C345" t="s">
        <v>286</v>
      </c>
      <c r="D345" s="4">
        <v>10130</v>
      </c>
      <c r="E345" s="4">
        <v>374</v>
      </c>
      <c r="F345" s="4">
        <v>32</v>
      </c>
      <c r="G345" s="5">
        <v>202</v>
      </c>
      <c r="H345" s="5">
        <v>450</v>
      </c>
      <c r="I345" s="6">
        <f>IFERROR(ad_data[[#This Row],[clicks]]/ad_data[[#This Row],[impressions]],0)</f>
        <v>3.6920039486673245E-2</v>
      </c>
      <c r="J345" s="6">
        <f>IFERROR(ad_data[[#This Row],[conversions]]/ad_data[[#This Row],[impressions]],0)</f>
        <v>3.1589338598223098E-3</v>
      </c>
      <c r="K345" s="6">
        <f>IFERROR(ad_data[[#This Row],[conversions]]/ad_data[[#This Row],[clicks]],0)</f>
        <v>8.5561497326203204E-2</v>
      </c>
      <c r="L345" s="9">
        <f>IFERROR(ad_data[[#This Row],[spend_usd]]/ad_data[[#This Row],[clicks]],0)</f>
        <v>0.5401069518716578</v>
      </c>
      <c r="M345" s="3">
        <f>IFERROR(ad_data[[#This Row],[revenue_usd]]/ad_data[[#This Row],[conversions]],0)</f>
        <v>14.0625</v>
      </c>
      <c r="N345" s="3">
        <f>IFERROR(ad_data[[#This Row],[revenue_usd]]/ad_data[[#This Row],[spend_usd]],0)</f>
        <v>2.2277227722772279</v>
      </c>
      <c r="O345" s="6">
        <f>IFERROR((ad_data[[#This Row],[revenue_usd]]-ad_data[[#This Row],[spend_usd]])/ad_data[[#This Row],[spend_usd]],0)</f>
        <v>1.2277227722772277</v>
      </c>
    </row>
    <row r="346" spans="1:15">
      <c r="A346" s="2">
        <v>45538</v>
      </c>
      <c r="B346" t="s">
        <v>38</v>
      </c>
      <c r="C346" t="s">
        <v>286</v>
      </c>
      <c r="D346" s="4">
        <v>12456</v>
      </c>
      <c r="E346" s="4">
        <v>440</v>
      </c>
      <c r="F346" s="4">
        <v>16</v>
      </c>
      <c r="G346" s="5">
        <v>139</v>
      </c>
      <c r="H346" s="5">
        <v>450</v>
      </c>
      <c r="I346" s="6">
        <f>IFERROR(ad_data[[#This Row],[clicks]]/ad_data[[#This Row],[impressions]],0)</f>
        <v>3.5324341682723186E-2</v>
      </c>
      <c r="J346" s="6">
        <f>IFERROR(ad_data[[#This Row],[conversions]]/ad_data[[#This Row],[impressions]],0)</f>
        <v>1.2845215157353885E-3</v>
      </c>
      <c r="K346" s="6">
        <f>IFERROR(ad_data[[#This Row],[conversions]]/ad_data[[#This Row],[clicks]],0)</f>
        <v>3.6363636363636362E-2</v>
      </c>
      <c r="L346" s="9">
        <f>IFERROR(ad_data[[#This Row],[spend_usd]]/ad_data[[#This Row],[clicks]],0)</f>
        <v>0.31590909090909092</v>
      </c>
      <c r="M346" s="3">
        <f>IFERROR(ad_data[[#This Row],[revenue_usd]]/ad_data[[#This Row],[conversions]],0)</f>
        <v>28.125</v>
      </c>
      <c r="N346" s="3">
        <f>IFERROR(ad_data[[#This Row],[revenue_usd]]/ad_data[[#This Row],[spend_usd]],0)</f>
        <v>3.2374100719424459</v>
      </c>
      <c r="O346" s="6">
        <f>IFERROR((ad_data[[#This Row],[revenue_usd]]-ad_data[[#This Row],[spend_usd]])/ad_data[[#This Row],[spend_usd]],0)</f>
        <v>2.2374100719424459</v>
      </c>
    </row>
    <row r="347" spans="1:15">
      <c r="A347" s="2">
        <v>45574</v>
      </c>
      <c r="B347" t="s">
        <v>48</v>
      </c>
      <c r="C347" t="s">
        <v>286</v>
      </c>
      <c r="D347" s="4">
        <v>10790</v>
      </c>
      <c r="E347" s="4">
        <v>247</v>
      </c>
      <c r="F347" s="4">
        <v>31</v>
      </c>
      <c r="G347" s="5">
        <v>85</v>
      </c>
      <c r="H347" s="5">
        <v>449</v>
      </c>
      <c r="I347" s="6">
        <f>IFERROR(ad_data[[#This Row],[clicks]]/ad_data[[#This Row],[impressions]],0)</f>
        <v>2.289156626506024E-2</v>
      </c>
      <c r="J347" s="6">
        <f>IFERROR(ad_data[[#This Row],[conversions]]/ad_data[[#This Row],[impressions]],0)</f>
        <v>2.8730305838739574E-3</v>
      </c>
      <c r="K347" s="6">
        <f>IFERROR(ad_data[[#This Row],[conversions]]/ad_data[[#This Row],[clicks]],0)</f>
        <v>0.12550607287449392</v>
      </c>
      <c r="L347" s="9">
        <f>IFERROR(ad_data[[#This Row],[spend_usd]]/ad_data[[#This Row],[clicks]],0)</f>
        <v>0.34412955465587042</v>
      </c>
      <c r="M347" s="3">
        <f>IFERROR(ad_data[[#This Row],[revenue_usd]]/ad_data[[#This Row],[conversions]],0)</f>
        <v>14.483870967741936</v>
      </c>
      <c r="N347" s="3">
        <f>IFERROR(ad_data[[#This Row],[revenue_usd]]/ad_data[[#This Row],[spend_usd]],0)</f>
        <v>5.2823529411764705</v>
      </c>
      <c r="O347" s="6">
        <f>IFERROR((ad_data[[#This Row],[revenue_usd]]-ad_data[[#This Row],[spend_usd]])/ad_data[[#This Row],[spend_usd]],0)</f>
        <v>4.2823529411764705</v>
      </c>
    </row>
    <row r="348" spans="1:15">
      <c r="A348" s="2">
        <v>45546</v>
      </c>
      <c r="B348" t="s">
        <v>243</v>
      </c>
      <c r="C348" t="s">
        <v>286</v>
      </c>
      <c r="D348" s="4">
        <v>13541</v>
      </c>
      <c r="E348" s="4">
        <v>185</v>
      </c>
      <c r="F348" s="4">
        <v>28</v>
      </c>
      <c r="G348" s="5">
        <v>94</v>
      </c>
      <c r="H348" s="5">
        <v>448</v>
      </c>
      <c r="I348" s="6">
        <f>IFERROR(ad_data[[#This Row],[clicks]]/ad_data[[#This Row],[impressions]],0)</f>
        <v>1.3662211062698472E-2</v>
      </c>
      <c r="J348" s="6">
        <f>IFERROR(ad_data[[#This Row],[conversions]]/ad_data[[#This Row],[impressions]],0)</f>
        <v>2.0677941067867955E-3</v>
      </c>
      <c r="K348" s="6">
        <f>IFERROR(ad_data[[#This Row],[conversions]]/ad_data[[#This Row],[clicks]],0)</f>
        <v>0.15135135135135136</v>
      </c>
      <c r="L348" s="9">
        <f>IFERROR(ad_data[[#This Row],[spend_usd]]/ad_data[[#This Row],[clicks]],0)</f>
        <v>0.50810810810810814</v>
      </c>
      <c r="M348" s="3">
        <f>IFERROR(ad_data[[#This Row],[revenue_usd]]/ad_data[[#This Row],[conversions]],0)</f>
        <v>16</v>
      </c>
      <c r="N348" s="3">
        <f>IFERROR(ad_data[[#This Row],[revenue_usd]]/ad_data[[#This Row],[spend_usd]],0)</f>
        <v>4.7659574468085104</v>
      </c>
      <c r="O348" s="6">
        <f>IFERROR((ad_data[[#This Row],[revenue_usd]]-ad_data[[#This Row],[spend_usd]])/ad_data[[#This Row],[spend_usd]],0)</f>
        <v>3.7659574468085109</v>
      </c>
    </row>
    <row r="349" spans="1:15">
      <c r="A349" s="2">
        <v>45300</v>
      </c>
      <c r="B349" t="s">
        <v>36</v>
      </c>
      <c r="C349" t="s">
        <v>288</v>
      </c>
      <c r="D349" s="4">
        <v>10751</v>
      </c>
      <c r="E349" s="4">
        <v>252</v>
      </c>
      <c r="F349" s="4">
        <v>20</v>
      </c>
      <c r="G349" s="5">
        <v>138</v>
      </c>
      <c r="H349" s="5">
        <v>447</v>
      </c>
      <c r="I349" s="6">
        <f>IFERROR(ad_data[[#This Row],[clicks]]/ad_data[[#This Row],[impressions]],0)</f>
        <v>2.3439680029764674E-2</v>
      </c>
      <c r="J349" s="6">
        <f>IFERROR(ad_data[[#This Row],[conversions]]/ad_data[[#This Row],[impressions]],0)</f>
        <v>1.8602920658543391E-3</v>
      </c>
      <c r="K349" s="6">
        <f>IFERROR(ad_data[[#This Row],[conversions]]/ad_data[[#This Row],[clicks]],0)</f>
        <v>7.9365079365079361E-2</v>
      </c>
      <c r="L349" s="9">
        <f>IFERROR(ad_data[[#This Row],[spend_usd]]/ad_data[[#This Row],[clicks]],0)</f>
        <v>0.54761904761904767</v>
      </c>
      <c r="M349" s="3">
        <f>IFERROR(ad_data[[#This Row],[revenue_usd]]/ad_data[[#This Row],[conversions]],0)</f>
        <v>22.35</v>
      </c>
      <c r="N349" s="3">
        <f>IFERROR(ad_data[[#This Row],[revenue_usd]]/ad_data[[#This Row],[spend_usd]],0)</f>
        <v>3.2391304347826089</v>
      </c>
      <c r="O349" s="6">
        <f>IFERROR((ad_data[[#This Row],[revenue_usd]]-ad_data[[#This Row],[spend_usd]])/ad_data[[#This Row],[spend_usd]],0)</f>
        <v>2.2391304347826089</v>
      </c>
    </row>
    <row r="350" spans="1:15">
      <c r="A350" s="2">
        <v>45543</v>
      </c>
      <c r="B350" t="s">
        <v>238</v>
      </c>
      <c r="C350" t="s">
        <v>288</v>
      </c>
      <c r="D350" s="4">
        <v>8279</v>
      </c>
      <c r="E350" s="4">
        <v>174</v>
      </c>
      <c r="F350" s="4">
        <v>53</v>
      </c>
      <c r="G350" s="5">
        <v>44</v>
      </c>
      <c r="H350" s="5">
        <v>438</v>
      </c>
      <c r="I350" s="6">
        <f>IFERROR(ad_data[[#This Row],[clicks]]/ad_data[[#This Row],[impressions]],0)</f>
        <v>2.1017031042396425E-2</v>
      </c>
      <c r="J350" s="6">
        <f>IFERROR(ad_data[[#This Row],[conversions]]/ad_data[[#This Row],[impressions]],0)</f>
        <v>6.4017393405000605E-3</v>
      </c>
      <c r="K350" s="6">
        <f>IFERROR(ad_data[[#This Row],[conversions]]/ad_data[[#This Row],[clicks]],0)</f>
        <v>0.3045977011494253</v>
      </c>
      <c r="L350" s="9">
        <f>IFERROR(ad_data[[#This Row],[spend_usd]]/ad_data[[#This Row],[clicks]],0)</f>
        <v>0.25287356321839083</v>
      </c>
      <c r="M350" s="3">
        <f>IFERROR(ad_data[[#This Row],[revenue_usd]]/ad_data[[#This Row],[conversions]],0)</f>
        <v>8.2641509433962259</v>
      </c>
      <c r="N350" s="3">
        <f>IFERROR(ad_data[[#This Row],[revenue_usd]]/ad_data[[#This Row],[spend_usd]],0)</f>
        <v>9.954545454545455</v>
      </c>
      <c r="O350" s="6">
        <f>IFERROR((ad_data[[#This Row],[revenue_usd]]-ad_data[[#This Row],[spend_usd]])/ad_data[[#This Row],[spend_usd]],0)</f>
        <v>8.954545454545455</v>
      </c>
    </row>
    <row r="351" spans="1:15">
      <c r="A351" s="2">
        <v>45561</v>
      </c>
      <c r="B351" t="s">
        <v>152</v>
      </c>
      <c r="C351" t="s">
        <v>287</v>
      </c>
      <c r="D351" s="4">
        <v>11308</v>
      </c>
      <c r="E351" s="4">
        <v>230</v>
      </c>
      <c r="F351" s="4">
        <v>37</v>
      </c>
      <c r="G351" s="5">
        <v>143</v>
      </c>
      <c r="H351" s="5">
        <v>437</v>
      </c>
      <c r="I351" s="6">
        <f>IFERROR(ad_data[[#This Row],[clicks]]/ad_data[[#This Row],[impressions]],0)</f>
        <v>2.0339582596391934E-2</v>
      </c>
      <c r="J351" s="6">
        <f>IFERROR(ad_data[[#This Row],[conversions]]/ad_data[[#This Row],[impressions]],0)</f>
        <v>3.2720198089847895E-3</v>
      </c>
      <c r="K351" s="6">
        <f>IFERROR(ad_data[[#This Row],[conversions]]/ad_data[[#This Row],[clicks]],0)</f>
        <v>0.16086956521739129</v>
      </c>
      <c r="L351" s="9">
        <f>IFERROR(ad_data[[#This Row],[spend_usd]]/ad_data[[#This Row],[clicks]],0)</f>
        <v>0.62173913043478257</v>
      </c>
      <c r="M351" s="3">
        <f>IFERROR(ad_data[[#This Row],[revenue_usd]]/ad_data[[#This Row],[conversions]],0)</f>
        <v>11.810810810810811</v>
      </c>
      <c r="N351" s="3">
        <f>IFERROR(ad_data[[#This Row],[revenue_usd]]/ad_data[[#This Row],[spend_usd]],0)</f>
        <v>3.0559440559440558</v>
      </c>
      <c r="O351" s="6">
        <f>IFERROR((ad_data[[#This Row],[revenue_usd]]-ad_data[[#This Row],[spend_usd]])/ad_data[[#This Row],[spend_usd]],0)</f>
        <v>2.0559440559440558</v>
      </c>
    </row>
    <row r="352" spans="1:15">
      <c r="A352" s="2">
        <v>45556</v>
      </c>
      <c r="B352" t="s">
        <v>21</v>
      </c>
      <c r="C352" t="s">
        <v>287</v>
      </c>
      <c r="D352" s="4">
        <v>9451</v>
      </c>
      <c r="E352" s="4">
        <v>318</v>
      </c>
      <c r="F352" s="4">
        <v>27</v>
      </c>
      <c r="G352" s="5">
        <v>108</v>
      </c>
      <c r="H352" s="5">
        <v>436</v>
      </c>
      <c r="I352" s="6">
        <f>IFERROR(ad_data[[#This Row],[clicks]]/ad_data[[#This Row],[impressions]],0)</f>
        <v>3.3647233097026767E-2</v>
      </c>
      <c r="J352" s="6">
        <f>IFERROR(ad_data[[#This Row],[conversions]]/ad_data[[#This Row],[impressions]],0)</f>
        <v>2.8568405459739711E-3</v>
      </c>
      <c r="K352" s="6">
        <f>IFERROR(ad_data[[#This Row],[conversions]]/ad_data[[#This Row],[clicks]],0)</f>
        <v>8.4905660377358486E-2</v>
      </c>
      <c r="L352" s="9">
        <f>IFERROR(ad_data[[#This Row],[spend_usd]]/ad_data[[#This Row],[clicks]],0)</f>
        <v>0.33962264150943394</v>
      </c>
      <c r="M352" s="3">
        <f>IFERROR(ad_data[[#This Row],[revenue_usd]]/ad_data[[#This Row],[conversions]],0)</f>
        <v>16.148148148148149</v>
      </c>
      <c r="N352" s="3">
        <f>IFERROR(ad_data[[#This Row],[revenue_usd]]/ad_data[[#This Row],[spend_usd]],0)</f>
        <v>4.0370370370370372</v>
      </c>
      <c r="O352" s="6">
        <f>IFERROR((ad_data[[#This Row],[revenue_usd]]-ad_data[[#This Row],[spend_usd]])/ad_data[[#This Row],[spend_usd]],0)</f>
        <v>3.0370370370370372</v>
      </c>
    </row>
    <row r="353" spans="1:15">
      <c r="A353" s="2">
        <v>45391</v>
      </c>
      <c r="B353" t="s">
        <v>76</v>
      </c>
      <c r="C353" t="s">
        <v>286</v>
      </c>
      <c r="D353" s="4">
        <v>10052</v>
      </c>
      <c r="E353" s="4">
        <v>102</v>
      </c>
      <c r="F353" s="4">
        <v>28</v>
      </c>
      <c r="G353" s="5">
        <v>65</v>
      </c>
      <c r="H353" s="5">
        <v>436</v>
      </c>
      <c r="I353" s="6">
        <f>IFERROR(ad_data[[#This Row],[clicks]]/ad_data[[#This Row],[impressions]],0)</f>
        <v>1.0147234381217668E-2</v>
      </c>
      <c r="J353" s="6">
        <f>IFERROR(ad_data[[#This Row],[conversions]]/ad_data[[#This Row],[impressions]],0)</f>
        <v>2.7855153203342618E-3</v>
      </c>
      <c r="K353" s="6">
        <f>IFERROR(ad_data[[#This Row],[conversions]]/ad_data[[#This Row],[clicks]],0)</f>
        <v>0.27450980392156865</v>
      </c>
      <c r="L353" s="9">
        <f>IFERROR(ad_data[[#This Row],[spend_usd]]/ad_data[[#This Row],[clicks]],0)</f>
        <v>0.63725490196078427</v>
      </c>
      <c r="M353" s="3">
        <f>IFERROR(ad_data[[#This Row],[revenue_usd]]/ad_data[[#This Row],[conversions]],0)</f>
        <v>15.571428571428571</v>
      </c>
      <c r="N353" s="3">
        <f>IFERROR(ad_data[[#This Row],[revenue_usd]]/ad_data[[#This Row],[spend_usd]],0)</f>
        <v>6.7076923076923078</v>
      </c>
      <c r="O353" s="6">
        <f>IFERROR((ad_data[[#This Row],[revenue_usd]]-ad_data[[#This Row],[spend_usd]])/ad_data[[#This Row],[spend_usd]],0)</f>
        <v>5.7076923076923078</v>
      </c>
    </row>
    <row r="354" spans="1:15">
      <c r="A354" s="2">
        <v>45560</v>
      </c>
      <c r="B354" t="s">
        <v>99</v>
      </c>
      <c r="C354" t="s">
        <v>288</v>
      </c>
      <c r="D354" s="4">
        <v>8549</v>
      </c>
      <c r="E354" s="4">
        <v>118</v>
      </c>
      <c r="F354" s="4">
        <v>23</v>
      </c>
      <c r="G354" s="5">
        <v>51</v>
      </c>
      <c r="H354" s="5">
        <v>434</v>
      </c>
      <c r="I354" s="6">
        <f>IFERROR(ad_data[[#This Row],[clicks]]/ad_data[[#This Row],[impressions]],0)</f>
        <v>1.3802783951339338E-2</v>
      </c>
      <c r="J354" s="6">
        <f>IFERROR(ad_data[[#This Row],[conversions]]/ad_data[[#This Row],[impressions]],0)</f>
        <v>2.6903731430576675E-3</v>
      </c>
      <c r="K354" s="6">
        <f>IFERROR(ad_data[[#This Row],[conversions]]/ad_data[[#This Row],[clicks]],0)</f>
        <v>0.19491525423728814</v>
      </c>
      <c r="L354" s="9">
        <f>IFERROR(ad_data[[#This Row],[spend_usd]]/ad_data[[#This Row],[clicks]],0)</f>
        <v>0.43220338983050849</v>
      </c>
      <c r="M354" s="3">
        <f>IFERROR(ad_data[[#This Row],[revenue_usd]]/ad_data[[#This Row],[conversions]],0)</f>
        <v>18.869565217391305</v>
      </c>
      <c r="N354" s="3">
        <f>IFERROR(ad_data[[#This Row],[revenue_usd]]/ad_data[[#This Row],[spend_usd]],0)</f>
        <v>8.5098039215686274</v>
      </c>
      <c r="O354" s="6">
        <f>IFERROR((ad_data[[#This Row],[revenue_usd]]-ad_data[[#This Row],[spend_usd]])/ad_data[[#This Row],[spend_usd]],0)</f>
        <v>7.5098039215686274</v>
      </c>
    </row>
    <row r="355" spans="1:15">
      <c r="A355" s="2">
        <v>45559</v>
      </c>
      <c r="B355" t="s">
        <v>207</v>
      </c>
      <c r="C355" t="s">
        <v>286</v>
      </c>
      <c r="D355" s="4">
        <v>10797</v>
      </c>
      <c r="E355" s="4">
        <v>168</v>
      </c>
      <c r="F355" s="4">
        <v>24</v>
      </c>
      <c r="G355" s="5">
        <v>155</v>
      </c>
      <c r="H355" s="5">
        <v>433</v>
      </c>
      <c r="I355" s="6">
        <f>IFERROR(ad_data[[#This Row],[clicks]]/ad_data[[#This Row],[impressions]],0)</f>
        <v>1.5559877743817728E-2</v>
      </c>
      <c r="J355" s="6">
        <f>IFERROR(ad_data[[#This Row],[conversions]]/ad_data[[#This Row],[impressions]],0)</f>
        <v>2.2228396776882466E-3</v>
      </c>
      <c r="K355" s="6">
        <f>IFERROR(ad_data[[#This Row],[conversions]]/ad_data[[#This Row],[clicks]],0)</f>
        <v>0.14285714285714285</v>
      </c>
      <c r="L355" s="9">
        <f>IFERROR(ad_data[[#This Row],[spend_usd]]/ad_data[[#This Row],[clicks]],0)</f>
        <v>0.92261904761904767</v>
      </c>
      <c r="M355" s="3">
        <f>IFERROR(ad_data[[#This Row],[revenue_usd]]/ad_data[[#This Row],[conversions]],0)</f>
        <v>18.041666666666668</v>
      </c>
      <c r="N355" s="3">
        <f>IFERROR(ad_data[[#This Row],[revenue_usd]]/ad_data[[#This Row],[spend_usd]],0)</f>
        <v>2.7935483870967741</v>
      </c>
      <c r="O355" s="6">
        <f>IFERROR((ad_data[[#This Row],[revenue_usd]]-ad_data[[#This Row],[spend_usd]])/ad_data[[#This Row],[spend_usd]],0)</f>
        <v>1.7935483870967741</v>
      </c>
    </row>
    <row r="356" spans="1:15">
      <c r="A356" s="2">
        <v>45551</v>
      </c>
      <c r="B356" t="s">
        <v>100</v>
      </c>
      <c r="C356" t="s">
        <v>286</v>
      </c>
      <c r="D356" s="4">
        <v>7036</v>
      </c>
      <c r="E356" s="4">
        <v>81</v>
      </c>
      <c r="F356" s="4">
        <v>22</v>
      </c>
      <c r="G356" s="5">
        <v>53</v>
      </c>
      <c r="H356" s="5">
        <v>433</v>
      </c>
      <c r="I356" s="6">
        <f>IFERROR(ad_data[[#This Row],[clicks]]/ad_data[[#This Row],[impressions]],0)</f>
        <v>1.1512222853894258E-2</v>
      </c>
      <c r="J356" s="6">
        <f>IFERROR(ad_data[[#This Row],[conversions]]/ad_data[[#This Row],[impressions]],0)</f>
        <v>3.1267765776009098E-3</v>
      </c>
      <c r="K356" s="6">
        <f>IFERROR(ad_data[[#This Row],[conversions]]/ad_data[[#This Row],[clicks]],0)</f>
        <v>0.27160493827160492</v>
      </c>
      <c r="L356" s="9">
        <f>IFERROR(ad_data[[#This Row],[spend_usd]]/ad_data[[#This Row],[clicks]],0)</f>
        <v>0.65432098765432101</v>
      </c>
      <c r="M356" s="3">
        <f>IFERROR(ad_data[[#This Row],[revenue_usd]]/ad_data[[#This Row],[conversions]],0)</f>
        <v>19.681818181818183</v>
      </c>
      <c r="N356" s="3">
        <f>IFERROR(ad_data[[#This Row],[revenue_usd]]/ad_data[[#This Row],[spend_usd]],0)</f>
        <v>8.1698113207547163</v>
      </c>
      <c r="O356" s="6">
        <f>IFERROR((ad_data[[#This Row],[revenue_usd]]-ad_data[[#This Row],[spend_usd]])/ad_data[[#This Row],[spend_usd]],0)</f>
        <v>7.1698113207547172</v>
      </c>
    </row>
    <row r="357" spans="1:15">
      <c r="A357" s="2">
        <v>45550</v>
      </c>
      <c r="B357" t="s">
        <v>221</v>
      </c>
      <c r="C357" t="s">
        <v>287</v>
      </c>
      <c r="D357" s="4">
        <v>6682</v>
      </c>
      <c r="E357" s="4">
        <v>119</v>
      </c>
      <c r="F357" s="4">
        <v>14</v>
      </c>
      <c r="G357" s="5">
        <v>78</v>
      </c>
      <c r="H357" s="5">
        <v>427</v>
      </c>
      <c r="I357" s="6">
        <f>IFERROR(ad_data[[#This Row],[clicks]]/ad_data[[#This Row],[impressions]],0)</f>
        <v>1.7809039209817419E-2</v>
      </c>
      <c r="J357" s="6">
        <f>IFERROR(ad_data[[#This Row],[conversions]]/ad_data[[#This Row],[impressions]],0)</f>
        <v>2.0951810835079317E-3</v>
      </c>
      <c r="K357" s="6">
        <f>IFERROR(ad_data[[#This Row],[conversions]]/ad_data[[#This Row],[clicks]],0)</f>
        <v>0.11764705882352941</v>
      </c>
      <c r="L357" s="9">
        <f>IFERROR(ad_data[[#This Row],[spend_usd]]/ad_data[[#This Row],[clicks]],0)</f>
        <v>0.65546218487394958</v>
      </c>
      <c r="M357" s="3">
        <f>IFERROR(ad_data[[#This Row],[revenue_usd]]/ad_data[[#This Row],[conversions]],0)</f>
        <v>30.5</v>
      </c>
      <c r="N357" s="3">
        <f>IFERROR(ad_data[[#This Row],[revenue_usd]]/ad_data[[#This Row],[spend_usd]],0)</f>
        <v>5.4743589743589745</v>
      </c>
      <c r="O357" s="6">
        <f>IFERROR((ad_data[[#This Row],[revenue_usd]]-ad_data[[#This Row],[spend_usd]])/ad_data[[#This Row],[spend_usd]],0)</f>
        <v>4.4743589743589745</v>
      </c>
    </row>
    <row r="358" spans="1:15">
      <c r="A358" s="2">
        <v>45539</v>
      </c>
      <c r="B358" t="s">
        <v>236</v>
      </c>
      <c r="C358" t="s">
        <v>288</v>
      </c>
      <c r="D358" s="4">
        <v>11249</v>
      </c>
      <c r="E358" s="4">
        <v>218</v>
      </c>
      <c r="F358" s="4">
        <v>11</v>
      </c>
      <c r="G358" s="5">
        <v>158</v>
      </c>
      <c r="H358" s="5">
        <v>424</v>
      </c>
      <c r="I358" s="6">
        <f>IFERROR(ad_data[[#This Row],[clicks]]/ad_data[[#This Row],[impressions]],0)</f>
        <v>1.9379500400035558E-2</v>
      </c>
      <c r="J358" s="6">
        <f>IFERROR(ad_data[[#This Row],[conversions]]/ad_data[[#This Row],[impressions]],0)</f>
        <v>9.7786469908436304E-4</v>
      </c>
      <c r="K358" s="6">
        <f>IFERROR(ad_data[[#This Row],[conversions]]/ad_data[[#This Row],[clicks]],0)</f>
        <v>5.0458715596330278E-2</v>
      </c>
      <c r="L358" s="9">
        <f>IFERROR(ad_data[[#This Row],[spend_usd]]/ad_data[[#This Row],[clicks]],0)</f>
        <v>0.72477064220183485</v>
      </c>
      <c r="M358" s="3">
        <f>IFERROR(ad_data[[#This Row],[revenue_usd]]/ad_data[[#This Row],[conversions]],0)</f>
        <v>38.545454545454547</v>
      </c>
      <c r="N358" s="3">
        <f>IFERROR(ad_data[[#This Row],[revenue_usd]]/ad_data[[#This Row],[spend_usd]],0)</f>
        <v>2.6835443037974684</v>
      </c>
      <c r="O358" s="6">
        <f>IFERROR((ad_data[[#This Row],[revenue_usd]]-ad_data[[#This Row],[spend_usd]])/ad_data[[#This Row],[spend_usd]],0)</f>
        <v>1.6835443037974684</v>
      </c>
    </row>
    <row r="359" spans="1:15">
      <c r="A359" s="2">
        <v>45552</v>
      </c>
      <c r="B359" t="s">
        <v>137</v>
      </c>
      <c r="C359" t="s">
        <v>286</v>
      </c>
      <c r="D359" s="4">
        <v>6641</v>
      </c>
      <c r="E359" s="4">
        <v>106</v>
      </c>
      <c r="F359" s="4">
        <v>17</v>
      </c>
      <c r="G359" s="5">
        <v>79</v>
      </c>
      <c r="H359" s="5">
        <v>422</v>
      </c>
      <c r="I359" s="6">
        <f>IFERROR(ad_data[[#This Row],[clicks]]/ad_data[[#This Row],[impressions]],0)</f>
        <v>1.5961451588616171E-2</v>
      </c>
      <c r="J359" s="6">
        <f>IFERROR(ad_data[[#This Row],[conversions]]/ad_data[[#This Row],[impressions]],0)</f>
        <v>2.5598554434573106E-3</v>
      </c>
      <c r="K359" s="6">
        <f>IFERROR(ad_data[[#This Row],[conversions]]/ad_data[[#This Row],[clicks]],0)</f>
        <v>0.16037735849056603</v>
      </c>
      <c r="L359" s="9">
        <f>IFERROR(ad_data[[#This Row],[spend_usd]]/ad_data[[#This Row],[clicks]],0)</f>
        <v>0.74528301886792447</v>
      </c>
      <c r="M359" s="3">
        <f>IFERROR(ad_data[[#This Row],[revenue_usd]]/ad_data[[#This Row],[conversions]],0)</f>
        <v>24.823529411764707</v>
      </c>
      <c r="N359" s="3">
        <f>IFERROR(ad_data[[#This Row],[revenue_usd]]/ad_data[[#This Row],[spend_usd]],0)</f>
        <v>5.3417721518987342</v>
      </c>
      <c r="O359" s="6">
        <f>IFERROR((ad_data[[#This Row],[revenue_usd]]-ad_data[[#This Row],[spend_usd]])/ad_data[[#This Row],[spend_usd]],0)</f>
        <v>4.3417721518987342</v>
      </c>
    </row>
    <row r="360" spans="1:15">
      <c r="A360" s="2">
        <v>45553</v>
      </c>
      <c r="B360" t="s">
        <v>262</v>
      </c>
      <c r="C360" t="s">
        <v>287</v>
      </c>
      <c r="D360" s="4">
        <v>14418</v>
      </c>
      <c r="E360" s="4">
        <v>201</v>
      </c>
      <c r="F360" s="4">
        <v>25</v>
      </c>
      <c r="G360" s="5">
        <v>35</v>
      </c>
      <c r="H360" s="5">
        <v>422</v>
      </c>
      <c r="I360" s="6">
        <f>IFERROR(ad_data[[#This Row],[clicks]]/ad_data[[#This Row],[impressions]],0)</f>
        <v>1.3940907199334166E-2</v>
      </c>
      <c r="J360" s="6">
        <f>IFERROR(ad_data[[#This Row],[conversions]]/ad_data[[#This Row],[impressions]],0)</f>
        <v>1.7339436815092246E-3</v>
      </c>
      <c r="K360" s="6">
        <f>IFERROR(ad_data[[#This Row],[conversions]]/ad_data[[#This Row],[clicks]],0)</f>
        <v>0.12437810945273632</v>
      </c>
      <c r="L360" s="9">
        <f>IFERROR(ad_data[[#This Row],[spend_usd]]/ad_data[[#This Row],[clicks]],0)</f>
        <v>0.17412935323383086</v>
      </c>
      <c r="M360" s="3">
        <f>IFERROR(ad_data[[#This Row],[revenue_usd]]/ad_data[[#This Row],[conversions]],0)</f>
        <v>16.88</v>
      </c>
      <c r="N360" s="3">
        <f>IFERROR(ad_data[[#This Row],[revenue_usd]]/ad_data[[#This Row],[spend_usd]],0)</f>
        <v>12.057142857142857</v>
      </c>
      <c r="O360" s="6">
        <f>IFERROR((ad_data[[#This Row],[revenue_usd]]-ad_data[[#This Row],[spend_usd]])/ad_data[[#This Row],[spend_usd]],0)</f>
        <v>11.057142857142857</v>
      </c>
    </row>
    <row r="361" spans="1:15">
      <c r="A361" s="2">
        <v>45549</v>
      </c>
      <c r="B361" t="s">
        <v>79</v>
      </c>
      <c r="C361" t="s">
        <v>286</v>
      </c>
      <c r="D361" s="4">
        <v>12661</v>
      </c>
      <c r="E361" s="4">
        <v>156</v>
      </c>
      <c r="F361" s="4">
        <v>23</v>
      </c>
      <c r="G361" s="5">
        <v>99</v>
      </c>
      <c r="H361" s="5">
        <v>421</v>
      </c>
      <c r="I361" s="6">
        <f>IFERROR(ad_data[[#This Row],[clicks]]/ad_data[[#This Row],[impressions]],0)</f>
        <v>1.2321301634941948E-2</v>
      </c>
      <c r="J361" s="6">
        <f>IFERROR(ad_data[[#This Row],[conversions]]/ad_data[[#This Row],[impressions]],0)</f>
        <v>1.8166021641260563E-3</v>
      </c>
      <c r="K361" s="6">
        <f>IFERROR(ad_data[[#This Row],[conversions]]/ad_data[[#This Row],[clicks]],0)</f>
        <v>0.14743589743589744</v>
      </c>
      <c r="L361" s="9">
        <f>IFERROR(ad_data[[#This Row],[spend_usd]]/ad_data[[#This Row],[clicks]],0)</f>
        <v>0.63461538461538458</v>
      </c>
      <c r="M361" s="3">
        <f>IFERROR(ad_data[[#This Row],[revenue_usd]]/ad_data[[#This Row],[conversions]],0)</f>
        <v>18.304347826086957</v>
      </c>
      <c r="N361" s="3">
        <f>IFERROR(ad_data[[#This Row],[revenue_usd]]/ad_data[[#This Row],[spend_usd]],0)</f>
        <v>4.2525252525252526</v>
      </c>
      <c r="O361" s="6">
        <f>IFERROR((ad_data[[#This Row],[revenue_usd]]-ad_data[[#This Row],[spend_usd]])/ad_data[[#This Row],[spend_usd]],0)</f>
        <v>3.2525252525252526</v>
      </c>
    </row>
    <row r="362" spans="1:15">
      <c r="A362" s="2">
        <v>45555</v>
      </c>
      <c r="B362" t="s">
        <v>56</v>
      </c>
      <c r="C362" t="s">
        <v>286</v>
      </c>
      <c r="D362" s="4">
        <v>9054</v>
      </c>
      <c r="E362" s="4">
        <v>129</v>
      </c>
      <c r="F362" s="4">
        <v>23</v>
      </c>
      <c r="G362" s="5">
        <v>89</v>
      </c>
      <c r="H362" s="5">
        <v>419</v>
      </c>
      <c r="I362" s="6">
        <f>IFERROR(ad_data[[#This Row],[clicks]]/ad_data[[#This Row],[impressions]],0)</f>
        <v>1.4247846255798542E-2</v>
      </c>
      <c r="J362" s="6">
        <f>IFERROR(ad_data[[#This Row],[conversions]]/ad_data[[#This Row],[impressions]],0)</f>
        <v>2.5403136735144688E-3</v>
      </c>
      <c r="K362" s="6">
        <f>IFERROR(ad_data[[#This Row],[conversions]]/ad_data[[#This Row],[clicks]],0)</f>
        <v>0.17829457364341086</v>
      </c>
      <c r="L362" s="9">
        <f>IFERROR(ad_data[[#This Row],[spend_usd]]/ad_data[[#This Row],[clicks]],0)</f>
        <v>0.68992248062015504</v>
      </c>
      <c r="M362" s="3">
        <f>IFERROR(ad_data[[#This Row],[revenue_usd]]/ad_data[[#This Row],[conversions]],0)</f>
        <v>18.217391304347824</v>
      </c>
      <c r="N362" s="3">
        <f>IFERROR(ad_data[[#This Row],[revenue_usd]]/ad_data[[#This Row],[spend_usd]],0)</f>
        <v>4.7078651685393256</v>
      </c>
      <c r="O362" s="6">
        <f>IFERROR((ad_data[[#This Row],[revenue_usd]]-ad_data[[#This Row],[spend_usd]])/ad_data[[#This Row],[spend_usd]],0)</f>
        <v>3.707865168539326</v>
      </c>
    </row>
    <row r="363" spans="1:15">
      <c r="A363" s="2">
        <v>45560</v>
      </c>
      <c r="B363" t="s">
        <v>81</v>
      </c>
      <c r="C363" t="s">
        <v>287</v>
      </c>
      <c r="D363" s="4">
        <v>7909</v>
      </c>
      <c r="E363" s="4">
        <v>204</v>
      </c>
      <c r="F363" s="4">
        <v>35</v>
      </c>
      <c r="G363" s="5">
        <v>80</v>
      </c>
      <c r="H363" s="5">
        <v>418</v>
      </c>
      <c r="I363" s="6">
        <f>IFERROR(ad_data[[#This Row],[clicks]]/ad_data[[#This Row],[impressions]],0)</f>
        <v>2.579339992413706E-2</v>
      </c>
      <c r="J363" s="6">
        <f>IFERROR(ad_data[[#This Row],[conversions]]/ad_data[[#This Row],[impressions]],0)</f>
        <v>4.425338222278417E-3</v>
      </c>
      <c r="K363" s="6">
        <f>IFERROR(ad_data[[#This Row],[conversions]]/ad_data[[#This Row],[clicks]],0)</f>
        <v>0.17156862745098039</v>
      </c>
      <c r="L363" s="9">
        <f>IFERROR(ad_data[[#This Row],[spend_usd]]/ad_data[[#This Row],[clicks]],0)</f>
        <v>0.39215686274509803</v>
      </c>
      <c r="M363" s="3">
        <f>IFERROR(ad_data[[#This Row],[revenue_usd]]/ad_data[[#This Row],[conversions]],0)</f>
        <v>11.942857142857143</v>
      </c>
      <c r="N363" s="3">
        <f>IFERROR(ad_data[[#This Row],[revenue_usd]]/ad_data[[#This Row],[spend_usd]],0)</f>
        <v>5.2249999999999996</v>
      </c>
      <c r="O363" s="6">
        <f>IFERROR((ad_data[[#This Row],[revenue_usd]]-ad_data[[#This Row],[spend_usd]])/ad_data[[#This Row],[spend_usd]],0)</f>
        <v>4.2249999999999996</v>
      </c>
    </row>
    <row r="364" spans="1:15">
      <c r="A364" s="2">
        <v>45562</v>
      </c>
      <c r="B364" t="s">
        <v>55</v>
      </c>
      <c r="C364" t="s">
        <v>288</v>
      </c>
      <c r="D364" s="4">
        <v>11420</v>
      </c>
      <c r="E364" s="4">
        <v>122</v>
      </c>
      <c r="F364" s="4">
        <v>25</v>
      </c>
      <c r="G364" s="5">
        <v>39</v>
      </c>
      <c r="H364" s="5">
        <v>417</v>
      </c>
      <c r="I364" s="6">
        <f>IFERROR(ad_data[[#This Row],[clicks]]/ad_data[[#This Row],[impressions]],0)</f>
        <v>1.0683012259194396E-2</v>
      </c>
      <c r="J364" s="6">
        <f>IFERROR(ad_data[[#This Row],[conversions]]/ad_data[[#This Row],[impressions]],0)</f>
        <v>2.1891418563922942E-3</v>
      </c>
      <c r="K364" s="6">
        <f>IFERROR(ad_data[[#This Row],[conversions]]/ad_data[[#This Row],[clicks]],0)</f>
        <v>0.20491803278688525</v>
      </c>
      <c r="L364" s="9">
        <f>IFERROR(ad_data[[#This Row],[spend_usd]]/ad_data[[#This Row],[clicks]],0)</f>
        <v>0.31967213114754101</v>
      </c>
      <c r="M364" s="3">
        <f>IFERROR(ad_data[[#This Row],[revenue_usd]]/ad_data[[#This Row],[conversions]],0)</f>
        <v>16.68</v>
      </c>
      <c r="N364" s="3">
        <f>IFERROR(ad_data[[#This Row],[revenue_usd]]/ad_data[[#This Row],[spend_usd]],0)</f>
        <v>10.692307692307692</v>
      </c>
      <c r="O364" s="6">
        <f>IFERROR((ad_data[[#This Row],[revenue_usd]]-ad_data[[#This Row],[spend_usd]])/ad_data[[#This Row],[spend_usd]],0)</f>
        <v>9.6923076923076916</v>
      </c>
    </row>
    <row r="365" spans="1:15">
      <c r="A365" s="2">
        <v>45550</v>
      </c>
      <c r="B365" t="s">
        <v>175</v>
      </c>
      <c r="C365" t="s">
        <v>286</v>
      </c>
      <c r="D365" s="4">
        <v>13273</v>
      </c>
      <c r="E365" s="4">
        <v>346</v>
      </c>
      <c r="F365" s="4">
        <v>14</v>
      </c>
      <c r="G365" s="5">
        <v>151</v>
      </c>
      <c r="H365" s="5">
        <v>416</v>
      </c>
      <c r="I365" s="6">
        <f>IFERROR(ad_data[[#This Row],[clicks]]/ad_data[[#This Row],[impressions]],0)</f>
        <v>2.6067957507722443E-2</v>
      </c>
      <c r="J365" s="6">
        <f>IFERROR(ad_data[[#This Row],[conversions]]/ad_data[[#This Row],[impressions]],0)</f>
        <v>1.0547728471332781E-3</v>
      </c>
      <c r="K365" s="6">
        <f>IFERROR(ad_data[[#This Row],[conversions]]/ad_data[[#This Row],[clicks]],0)</f>
        <v>4.046242774566474E-2</v>
      </c>
      <c r="L365" s="9">
        <f>IFERROR(ad_data[[#This Row],[spend_usd]]/ad_data[[#This Row],[clicks]],0)</f>
        <v>0.43641618497109824</v>
      </c>
      <c r="M365" s="3">
        <f>IFERROR(ad_data[[#This Row],[revenue_usd]]/ad_data[[#This Row],[conversions]],0)</f>
        <v>29.714285714285715</v>
      </c>
      <c r="N365" s="3">
        <f>IFERROR(ad_data[[#This Row],[revenue_usd]]/ad_data[[#This Row],[spend_usd]],0)</f>
        <v>2.7549668874172184</v>
      </c>
      <c r="O365" s="6">
        <f>IFERROR((ad_data[[#This Row],[revenue_usd]]-ad_data[[#This Row],[spend_usd]])/ad_data[[#This Row],[spend_usd]],0)</f>
        <v>1.7549668874172186</v>
      </c>
    </row>
    <row r="366" spans="1:15">
      <c r="A366" s="2">
        <v>45552</v>
      </c>
      <c r="B366" t="s">
        <v>108</v>
      </c>
      <c r="C366" t="s">
        <v>286</v>
      </c>
      <c r="D366" s="4">
        <v>9392</v>
      </c>
      <c r="E366" s="4">
        <v>138</v>
      </c>
      <c r="F366" s="4">
        <v>34</v>
      </c>
      <c r="G366" s="5">
        <v>30</v>
      </c>
      <c r="H366" s="5">
        <v>416</v>
      </c>
      <c r="I366" s="6">
        <f>IFERROR(ad_data[[#This Row],[clicks]]/ad_data[[#This Row],[impressions]],0)</f>
        <v>1.469335604770017E-2</v>
      </c>
      <c r="J366" s="6">
        <f>IFERROR(ad_data[[#This Row],[conversions]]/ad_data[[#This Row],[impressions]],0)</f>
        <v>3.6201022146507668E-3</v>
      </c>
      <c r="K366" s="6">
        <f>IFERROR(ad_data[[#This Row],[conversions]]/ad_data[[#This Row],[clicks]],0)</f>
        <v>0.24637681159420291</v>
      </c>
      <c r="L366" s="9">
        <f>IFERROR(ad_data[[#This Row],[spend_usd]]/ad_data[[#This Row],[clicks]],0)</f>
        <v>0.21739130434782608</v>
      </c>
      <c r="M366" s="3">
        <f>IFERROR(ad_data[[#This Row],[revenue_usd]]/ad_data[[#This Row],[conversions]],0)</f>
        <v>12.235294117647058</v>
      </c>
      <c r="N366" s="3">
        <f>IFERROR(ad_data[[#This Row],[revenue_usd]]/ad_data[[#This Row],[spend_usd]],0)</f>
        <v>13.866666666666667</v>
      </c>
      <c r="O366" s="6">
        <f>IFERROR((ad_data[[#This Row],[revenue_usd]]-ad_data[[#This Row],[spend_usd]])/ad_data[[#This Row],[spend_usd]],0)</f>
        <v>12.866666666666667</v>
      </c>
    </row>
    <row r="367" spans="1:15">
      <c r="A367" s="2">
        <v>45545</v>
      </c>
      <c r="B367" t="s">
        <v>51</v>
      </c>
      <c r="C367" t="s">
        <v>287</v>
      </c>
      <c r="D367" s="4">
        <v>6657</v>
      </c>
      <c r="E367" s="4">
        <v>150</v>
      </c>
      <c r="F367" s="4">
        <v>25</v>
      </c>
      <c r="G367" s="5">
        <v>98</v>
      </c>
      <c r="H367" s="5">
        <v>414</v>
      </c>
      <c r="I367" s="6">
        <f>IFERROR(ad_data[[#This Row],[clicks]]/ad_data[[#This Row],[impressions]],0)</f>
        <v>2.253267237494367E-2</v>
      </c>
      <c r="J367" s="6">
        <f>IFERROR(ad_data[[#This Row],[conversions]]/ad_data[[#This Row],[impressions]],0)</f>
        <v>3.7554453958239449E-3</v>
      </c>
      <c r="K367" s="6">
        <f>IFERROR(ad_data[[#This Row],[conversions]]/ad_data[[#This Row],[clicks]],0)</f>
        <v>0.16666666666666666</v>
      </c>
      <c r="L367" s="9">
        <f>IFERROR(ad_data[[#This Row],[spend_usd]]/ad_data[[#This Row],[clicks]],0)</f>
        <v>0.65333333333333332</v>
      </c>
      <c r="M367" s="3">
        <f>IFERROR(ad_data[[#This Row],[revenue_usd]]/ad_data[[#This Row],[conversions]],0)</f>
        <v>16.559999999999999</v>
      </c>
      <c r="N367" s="3">
        <f>IFERROR(ad_data[[#This Row],[revenue_usd]]/ad_data[[#This Row],[spend_usd]],0)</f>
        <v>4.2244897959183669</v>
      </c>
      <c r="O367" s="6">
        <f>IFERROR((ad_data[[#This Row],[revenue_usd]]-ad_data[[#This Row],[spend_usd]])/ad_data[[#This Row],[spend_usd]],0)</f>
        <v>3.2244897959183674</v>
      </c>
    </row>
    <row r="368" spans="1:15">
      <c r="A368" s="2">
        <v>45545</v>
      </c>
      <c r="B368" t="s">
        <v>142</v>
      </c>
      <c r="C368" t="s">
        <v>286</v>
      </c>
      <c r="D368" s="4">
        <v>3850</v>
      </c>
      <c r="E368" s="4">
        <v>121</v>
      </c>
      <c r="F368" s="4">
        <v>14</v>
      </c>
      <c r="G368" s="5">
        <v>71</v>
      </c>
      <c r="H368" s="5">
        <v>414</v>
      </c>
      <c r="I368" s="6">
        <f>IFERROR(ad_data[[#This Row],[clicks]]/ad_data[[#This Row],[impressions]],0)</f>
        <v>3.1428571428571431E-2</v>
      </c>
      <c r="J368" s="6">
        <f>IFERROR(ad_data[[#This Row],[conversions]]/ad_data[[#This Row],[impressions]],0)</f>
        <v>3.6363636363636364E-3</v>
      </c>
      <c r="K368" s="6">
        <f>IFERROR(ad_data[[#This Row],[conversions]]/ad_data[[#This Row],[clicks]],0)</f>
        <v>0.11570247933884298</v>
      </c>
      <c r="L368" s="9">
        <f>IFERROR(ad_data[[#This Row],[spend_usd]]/ad_data[[#This Row],[clicks]],0)</f>
        <v>0.58677685950413228</v>
      </c>
      <c r="M368" s="3">
        <f>IFERROR(ad_data[[#This Row],[revenue_usd]]/ad_data[[#This Row],[conversions]],0)</f>
        <v>29.571428571428573</v>
      </c>
      <c r="N368" s="3">
        <f>IFERROR(ad_data[[#This Row],[revenue_usd]]/ad_data[[#This Row],[spend_usd]],0)</f>
        <v>5.830985915492958</v>
      </c>
      <c r="O368" s="6">
        <f>IFERROR((ad_data[[#This Row],[revenue_usd]]-ad_data[[#This Row],[spend_usd]])/ad_data[[#This Row],[spend_usd]],0)</f>
        <v>4.830985915492958</v>
      </c>
    </row>
    <row r="369" spans="1:15">
      <c r="A369" s="2">
        <v>45547</v>
      </c>
      <c r="B369" t="s">
        <v>145</v>
      </c>
      <c r="C369" t="s">
        <v>286</v>
      </c>
      <c r="D369" s="4">
        <v>8165</v>
      </c>
      <c r="E369" s="4">
        <v>155</v>
      </c>
      <c r="F369" s="4">
        <v>19</v>
      </c>
      <c r="G369" s="5">
        <v>112</v>
      </c>
      <c r="H369" s="5">
        <v>408</v>
      </c>
      <c r="I369" s="6">
        <f>IFERROR(ad_data[[#This Row],[clicks]]/ad_data[[#This Row],[impressions]],0)</f>
        <v>1.8983466013472138E-2</v>
      </c>
      <c r="J369" s="6">
        <f>IFERROR(ad_data[[#This Row],[conversions]]/ad_data[[#This Row],[impressions]],0)</f>
        <v>2.3270055113288426E-3</v>
      </c>
      <c r="K369" s="6">
        <f>IFERROR(ad_data[[#This Row],[conversions]]/ad_data[[#This Row],[clicks]],0)</f>
        <v>0.12258064516129032</v>
      </c>
      <c r="L369" s="9">
        <f>IFERROR(ad_data[[#This Row],[spend_usd]]/ad_data[[#This Row],[clicks]],0)</f>
        <v>0.72258064516129028</v>
      </c>
      <c r="M369" s="3">
        <f>IFERROR(ad_data[[#This Row],[revenue_usd]]/ad_data[[#This Row],[conversions]],0)</f>
        <v>21.473684210526315</v>
      </c>
      <c r="N369" s="3">
        <f>IFERROR(ad_data[[#This Row],[revenue_usd]]/ad_data[[#This Row],[spend_usd]],0)</f>
        <v>3.6428571428571428</v>
      </c>
      <c r="O369" s="6">
        <f>IFERROR((ad_data[[#This Row],[revenue_usd]]-ad_data[[#This Row],[spend_usd]])/ad_data[[#This Row],[spend_usd]],0)</f>
        <v>2.6428571428571428</v>
      </c>
    </row>
    <row r="370" spans="1:15">
      <c r="A370" s="2">
        <v>45554</v>
      </c>
      <c r="B370" t="s">
        <v>24</v>
      </c>
      <c r="C370" t="s">
        <v>287</v>
      </c>
      <c r="D370" s="4">
        <v>10291</v>
      </c>
      <c r="E370" s="4">
        <v>305</v>
      </c>
      <c r="F370" s="4">
        <v>24</v>
      </c>
      <c r="G370" s="5">
        <v>133</v>
      </c>
      <c r="H370" s="5">
        <v>405</v>
      </c>
      <c r="I370" s="6">
        <f>IFERROR(ad_data[[#This Row],[clicks]]/ad_data[[#This Row],[impressions]],0)</f>
        <v>2.9637547371489652E-2</v>
      </c>
      <c r="J370" s="6">
        <f>IFERROR(ad_data[[#This Row],[conversions]]/ad_data[[#This Row],[impressions]],0)</f>
        <v>2.3321348751336119E-3</v>
      </c>
      <c r="K370" s="6">
        <f>IFERROR(ad_data[[#This Row],[conversions]]/ad_data[[#This Row],[clicks]],0)</f>
        <v>7.8688524590163941E-2</v>
      </c>
      <c r="L370" s="9">
        <f>IFERROR(ad_data[[#This Row],[spend_usd]]/ad_data[[#This Row],[clicks]],0)</f>
        <v>0.43606557377049182</v>
      </c>
      <c r="M370" s="3">
        <f>IFERROR(ad_data[[#This Row],[revenue_usd]]/ad_data[[#This Row],[conversions]],0)</f>
        <v>16.875</v>
      </c>
      <c r="N370" s="3">
        <f>IFERROR(ad_data[[#This Row],[revenue_usd]]/ad_data[[#This Row],[spend_usd]],0)</f>
        <v>3.0451127819548871</v>
      </c>
      <c r="O370" s="6">
        <f>IFERROR((ad_data[[#This Row],[revenue_usd]]-ad_data[[#This Row],[spend_usd]])/ad_data[[#This Row],[spend_usd]],0)</f>
        <v>2.0451127819548871</v>
      </c>
    </row>
    <row r="371" spans="1:15">
      <c r="A371" s="2">
        <v>45421</v>
      </c>
      <c r="B371" t="s">
        <v>14</v>
      </c>
      <c r="C371" t="s">
        <v>286</v>
      </c>
      <c r="D371" s="4">
        <v>13141</v>
      </c>
      <c r="E371" s="4">
        <v>416</v>
      </c>
      <c r="F371" s="4">
        <v>52</v>
      </c>
      <c r="G371" s="5">
        <v>204</v>
      </c>
      <c r="H371" s="5">
        <v>403</v>
      </c>
      <c r="I371" s="6">
        <f>IFERROR(ad_data[[#This Row],[clicks]]/ad_data[[#This Row],[impressions]],0)</f>
        <v>3.1656647134921237E-2</v>
      </c>
      <c r="J371" s="6">
        <f>IFERROR(ad_data[[#This Row],[conversions]]/ad_data[[#This Row],[impressions]],0)</f>
        <v>3.9570808918651546E-3</v>
      </c>
      <c r="K371" s="6">
        <f>IFERROR(ad_data[[#This Row],[conversions]]/ad_data[[#This Row],[clicks]],0)</f>
        <v>0.125</v>
      </c>
      <c r="L371" s="9">
        <f>IFERROR(ad_data[[#This Row],[spend_usd]]/ad_data[[#This Row],[clicks]],0)</f>
        <v>0.49038461538461536</v>
      </c>
      <c r="M371" s="3">
        <f>IFERROR(ad_data[[#This Row],[revenue_usd]]/ad_data[[#This Row],[conversions]],0)</f>
        <v>7.75</v>
      </c>
      <c r="N371" s="3">
        <f>IFERROR(ad_data[[#This Row],[revenue_usd]]/ad_data[[#This Row],[spend_usd]],0)</f>
        <v>1.9754901960784315</v>
      </c>
      <c r="O371" s="6">
        <f>IFERROR((ad_data[[#This Row],[revenue_usd]]-ad_data[[#This Row],[spend_usd]])/ad_data[[#This Row],[spend_usd]],0)</f>
        <v>0.97549019607843135</v>
      </c>
    </row>
    <row r="372" spans="1:15">
      <c r="A372" s="2">
        <v>45557</v>
      </c>
      <c r="B372" t="s">
        <v>226</v>
      </c>
      <c r="C372" t="s">
        <v>287</v>
      </c>
      <c r="D372" s="4">
        <v>9903</v>
      </c>
      <c r="E372" s="4">
        <v>261</v>
      </c>
      <c r="F372" s="4">
        <v>42</v>
      </c>
      <c r="G372" s="5">
        <v>125</v>
      </c>
      <c r="H372" s="5">
        <v>403</v>
      </c>
      <c r="I372" s="6">
        <f>IFERROR(ad_data[[#This Row],[clicks]]/ad_data[[#This Row],[impressions]],0)</f>
        <v>2.6355649803089971E-2</v>
      </c>
      <c r="J372" s="6">
        <f>IFERROR(ad_data[[#This Row],[conversions]]/ad_data[[#This Row],[impressions]],0)</f>
        <v>4.2411390487730989E-3</v>
      </c>
      <c r="K372" s="6">
        <f>IFERROR(ad_data[[#This Row],[conversions]]/ad_data[[#This Row],[clicks]],0)</f>
        <v>0.16091954022988506</v>
      </c>
      <c r="L372" s="9">
        <f>IFERROR(ad_data[[#This Row],[spend_usd]]/ad_data[[#This Row],[clicks]],0)</f>
        <v>0.47892720306513409</v>
      </c>
      <c r="M372" s="3">
        <f>IFERROR(ad_data[[#This Row],[revenue_usd]]/ad_data[[#This Row],[conversions]],0)</f>
        <v>9.5952380952380949</v>
      </c>
      <c r="N372" s="3">
        <f>IFERROR(ad_data[[#This Row],[revenue_usd]]/ad_data[[#This Row],[spend_usd]],0)</f>
        <v>3.2240000000000002</v>
      </c>
      <c r="O372" s="6">
        <f>IFERROR((ad_data[[#This Row],[revenue_usd]]-ad_data[[#This Row],[spend_usd]])/ad_data[[#This Row],[spend_usd]],0)</f>
        <v>2.2240000000000002</v>
      </c>
    </row>
    <row r="373" spans="1:15">
      <c r="A373" s="2">
        <v>45548</v>
      </c>
      <c r="B373" t="s">
        <v>93</v>
      </c>
      <c r="C373" t="s">
        <v>287</v>
      </c>
      <c r="D373" s="4">
        <v>10811</v>
      </c>
      <c r="E373" s="4">
        <v>210</v>
      </c>
      <c r="F373" s="4">
        <v>26</v>
      </c>
      <c r="G373" s="5">
        <v>67</v>
      </c>
      <c r="H373" s="5">
        <v>400</v>
      </c>
      <c r="I373" s="6">
        <f>IFERROR(ad_data[[#This Row],[clicks]]/ad_data[[#This Row],[impressions]],0)</f>
        <v>1.9424660068448802E-2</v>
      </c>
      <c r="J373" s="6">
        <f>IFERROR(ad_data[[#This Row],[conversions]]/ad_data[[#This Row],[impressions]],0)</f>
        <v>2.4049579132365182E-3</v>
      </c>
      <c r="K373" s="6">
        <f>IFERROR(ad_data[[#This Row],[conversions]]/ad_data[[#This Row],[clicks]],0)</f>
        <v>0.12380952380952381</v>
      </c>
      <c r="L373" s="9">
        <f>IFERROR(ad_data[[#This Row],[spend_usd]]/ad_data[[#This Row],[clicks]],0)</f>
        <v>0.31904761904761902</v>
      </c>
      <c r="M373" s="3">
        <f>IFERROR(ad_data[[#This Row],[revenue_usd]]/ad_data[[#This Row],[conversions]],0)</f>
        <v>15.384615384615385</v>
      </c>
      <c r="N373" s="3">
        <f>IFERROR(ad_data[[#This Row],[revenue_usd]]/ad_data[[#This Row],[spend_usd]],0)</f>
        <v>5.9701492537313436</v>
      </c>
      <c r="O373" s="6">
        <f>IFERROR((ad_data[[#This Row],[revenue_usd]]-ad_data[[#This Row],[spend_usd]])/ad_data[[#This Row],[spend_usd]],0)</f>
        <v>4.9701492537313436</v>
      </c>
    </row>
    <row r="374" spans="1:15">
      <c r="A374" s="2">
        <v>45331</v>
      </c>
      <c r="B374" t="s">
        <v>267</v>
      </c>
      <c r="C374" t="s">
        <v>287</v>
      </c>
      <c r="D374" s="4">
        <v>7627</v>
      </c>
      <c r="E374" s="4">
        <v>93</v>
      </c>
      <c r="F374" s="4">
        <v>24</v>
      </c>
      <c r="G374" s="5">
        <v>21</v>
      </c>
      <c r="H374" s="5">
        <v>400</v>
      </c>
      <c r="I374" s="6">
        <f>IFERROR(ad_data[[#This Row],[clicks]]/ad_data[[#This Row],[impressions]],0)</f>
        <v>1.219352301035794E-2</v>
      </c>
      <c r="J374" s="6">
        <f>IFERROR(ad_data[[#This Row],[conversions]]/ad_data[[#This Row],[impressions]],0)</f>
        <v>3.1467156155762423E-3</v>
      </c>
      <c r="K374" s="6">
        <f>IFERROR(ad_data[[#This Row],[conversions]]/ad_data[[#This Row],[clicks]],0)</f>
        <v>0.25806451612903225</v>
      </c>
      <c r="L374" s="9">
        <f>IFERROR(ad_data[[#This Row],[spend_usd]]/ad_data[[#This Row],[clicks]],0)</f>
        <v>0.22580645161290322</v>
      </c>
      <c r="M374" s="3">
        <f>IFERROR(ad_data[[#This Row],[revenue_usd]]/ad_data[[#This Row],[conversions]],0)</f>
        <v>16.666666666666668</v>
      </c>
      <c r="N374" s="3">
        <f>IFERROR(ad_data[[#This Row],[revenue_usd]]/ad_data[[#This Row],[spend_usd]],0)</f>
        <v>19.047619047619047</v>
      </c>
      <c r="O374" s="6">
        <f>IFERROR((ad_data[[#This Row],[revenue_usd]]-ad_data[[#This Row],[spend_usd]])/ad_data[[#This Row],[spend_usd]],0)</f>
        <v>18.047619047619047</v>
      </c>
    </row>
    <row r="375" spans="1:15">
      <c r="A375" s="2">
        <v>45555</v>
      </c>
      <c r="B375" t="s">
        <v>25</v>
      </c>
      <c r="C375" t="s">
        <v>286</v>
      </c>
      <c r="D375" s="4">
        <v>5609</v>
      </c>
      <c r="E375" s="4">
        <v>128</v>
      </c>
      <c r="F375" s="4">
        <v>22</v>
      </c>
      <c r="G375" s="5">
        <v>64</v>
      </c>
      <c r="H375" s="5">
        <v>399</v>
      </c>
      <c r="I375" s="6">
        <f>IFERROR(ad_data[[#This Row],[clicks]]/ad_data[[#This Row],[impressions]],0)</f>
        <v>2.2820467106436086E-2</v>
      </c>
      <c r="J375" s="6">
        <f>IFERROR(ad_data[[#This Row],[conversions]]/ad_data[[#This Row],[impressions]],0)</f>
        <v>3.9222677839187018E-3</v>
      </c>
      <c r="K375" s="6">
        <f>IFERROR(ad_data[[#This Row],[conversions]]/ad_data[[#This Row],[clicks]],0)</f>
        <v>0.171875</v>
      </c>
      <c r="L375" s="9">
        <f>IFERROR(ad_data[[#This Row],[spend_usd]]/ad_data[[#This Row],[clicks]],0)</f>
        <v>0.5</v>
      </c>
      <c r="M375" s="3">
        <f>IFERROR(ad_data[[#This Row],[revenue_usd]]/ad_data[[#This Row],[conversions]],0)</f>
        <v>18.136363636363637</v>
      </c>
      <c r="N375" s="3">
        <f>IFERROR(ad_data[[#This Row],[revenue_usd]]/ad_data[[#This Row],[spend_usd]],0)</f>
        <v>6.234375</v>
      </c>
      <c r="O375" s="6">
        <f>IFERROR((ad_data[[#This Row],[revenue_usd]]-ad_data[[#This Row],[spend_usd]])/ad_data[[#This Row],[spend_usd]],0)</f>
        <v>5.234375</v>
      </c>
    </row>
    <row r="376" spans="1:15">
      <c r="A376" s="2">
        <v>45540</v>
      </c>
      <c r="B376" t="s">
        <v>242</v>
      </c>
      <c r="C376" t="s">
        <v>286</v>
      </c>
      <c r="D376" s="4">
        <v>9725</v>
      </c>
      <c r="E376" s="4">
        <v>186</v>
      </c>
      <c r="F376" s="4">
        <v>28</v>
      </c>
      <c r="G376" s="5">
        <v>54</v>
      </c>
      <c r="H376" s="5">
        <v>399</v>
      </c>
      <c r="I376" s="6">
        <f>IFERROR(ad_data[[#This Row],[clicks]]/ad_data[[#This Row],[impressions]],0)</f>
        <v>1.9125964010282777E-2</v>
      </c>
      <c r="J376" s="6">
        <f>IFERROR(ad_data[[#This Row],[conversions]]/ad_data[[#This Row],[impressions]],0)</f>
        <v>2.8791773778920307E-3</v>
      </c>
      <c r="K376" s="6">
        <f>IFERROR(ad_data[[#This Row],[conversions]]/ad_data[[#This Row],[clicks]],0)</f>
        <v>0.15053763440860216</v>
      </c>
      <c r="L376" s="9">
        <f>IFERROR(ad_data[[#This Row],[spend_usd]]/ad_data[[#This Row],[clicks]],0)</f>
        <v>0.29032258064516131</v>
      </c>
      <c r="M376" s="3">
        <f>IFERROR(ad_data[[#This Row],[revenue_usd]]/ad_data[[#This Row],[conversions]],0)</f>
        <v>14.25</v>
      </c>
      <c r="N376" s="3">
        <f>IFERROR(ad_data[[#This Row],[revenue_usd]]/ad_data[[#This Row],[spend_usd]],0)</f>
        <v>7.3888888888888893</v>
      </c>
      <c r="O376" s="6">
        <f>IFERROR((ad_data[[#This Row],[revenue_usd]]-ad_data[[#This Row],[spend_usd]])/ad_data[[#This Row],[spend_usd]],0)</f>
        <v>6.3888888888888893</v>
      </c>
    </row>
    <row r="377" spans="1:15">
      <c r="A377" s="2">
        <v>45605</v>
      </c>
      <c r="B377" t="s">
        <v>17</v>
      </c>
      <c r="C377" t="s">
        <v>287</v>
      </c>
      <c r="D377" s="4">
        <v>10972</v>
      </c>
      <c r="E377" s="4">
        <v>177</v>
      </c>
      <c r="F377" s="4">
        <v>14</v>
      </c>
      <c r="G377" s="5">
        <v>110</v>
      </c>
      <c r="H377" s="5">
        <v>395</v>
      </c>
      <c r="I377" s="6">
        <f>IFERROR(ad_data[[#This Row],[clicks]]/ad_data[[#This Row],[impressions]],0)</f>
        <v>1.6131972293109732E-2</v>
      </c>
      <c r="J377" s="6">
        <f>IFERROR(ad_data[[#This Row],[conversions]]/ad_data[[#This Row],[impressions]],0)</f>
        <v>1.2759752096244987E-3</v>
      </c>
      <c r="K377" s="6">
        <f>IFERROR(ad_data[[#This Row],[conversions]]/ad_data[[#This Row],[clicks]],0)</f>
        <v>7.909604519774012E-2</v>
      </c>
      <c r="L377" s="9">
        <f>IFERROR(ad_data[[#This Row],[spend_usd]]/ad_data[[#This Row],[clicks]],0)</f>
        <v>0.62146892655367236</v>
      </c>
      <c r="M377" s="3">
        <f>IFERROR(ad_data[[#This Row],[revenue_usd]]/ad_data[[#This Row],[conversions]],0)</f>
        <v>28.214285714285715</v>
      </c>
      <c r="N377" s="3">
        <f>IFERROR(ad_data[[#This Row],[revenue_usd]]/ad_data[[#This Row],[spend_usd]],0)</f>
        <v>3.5909090909090908</v>
      </c>
      <c r="O377" s="6">
        <f>IFERROR((ad_data[[#This Row],[revenue_usd]]-ad_data[[#This Row],[spend_usd]])/ad_data[[#This Row],[spend_usd]],0)</f>
        <v>2.5909090909090908</v>
      </c>
    </row>
    <row r="378" spans="1:15">
      <c r="A378" s="2">
        <v>45547</v>
      </c>
      <c r="B378" t="s">
        <v>42</v>
      </c>
      <c r="C378" t="s">
        <v>288</v>
      </c>
      <c r="D378" s="4">
        <v>11102</v>
      </c>
      <c r="E378" s="4">
        <v>323</v>
      </c>
      <c r="F378" s="4">
        <v>22</v>
      </c>
      <c r="G378" s="5">
        <v>258</v>
      </c>
      <c r="H378" s="5">
        <v>392</v>
      </c>
      <c r="I378" s="6">
        <f>IFERROR(ad_data[[#This Row],[clicks]]/ad_data[[#This Row],[impressions]],0)</f>
        <v>2.909385696270942E-2</v>
      </c>
      <c r="J378" s="6">
        <f>IFERROR(ad_data[[#This Row],[conversions]]/ad_data[[#This Row],[impressions]],0)</f>
        <v>1.9816249324446046E-3</v>
      </c>
      <c r="K378" s="6">
        <f>IFERROR(ad_data[[#This Row],[conversions]]/ad_data[[#This Row],[clicks]],0)</f>
        <v>6.8111455108359129E-2</v>
      </c>
      <c r="L378" s="9">
        <f>IFERROR(ad_data[[#This Row],[spend_usd]]/ad_data[[#This Row],[clicks]],0)</f>
        <v>0.79876160990712075</v>
      </c>
      <c r="M378" s="3">
        <f>IFERROR(ad_data[[#This Row],[revenue_usd]]/ad_data[[#This Row],[conversions]],0)</f>
        <v>17.818181818181817</v>
      </c>
      <c r="N378" s="3">
        <f>IFERROR(ad_data[[#This Row],[revenue_usd]]/ad_data[[#This Row],[spend_usd]],0)</f>
        <v>1.5193798449612403</v>
      </c>
      <c r="O378" s="6">
        <f>IFERROR((ad_data[[#This Row],[revenue_usd]]-ad_data[[#This Row],[spend_usd]])/ad_data[[#This Row],[spend_usd]],0)</f>
        <v>0.51937984496124034</v>
      </c>
    </row>
    <row r="379" spans="1:15">
      <c r="A379" s="2">
        <v>45482</v>
      </c>
      <c r="B379" t="s">
        <v>159</v>
      </c>
      <c r="C379" t="s">
        <v>288</v>
      </c>
      <c r="D379" s="4">
        <v>8954</v>
      </c>
      <c r="E379" s="4">
        <v>147</v>
      </c>
      <c r="F379" s="4">
        <v>17</v>
      </c>
      <c r="G379" s="5">
        <v>135</v>
      </c>
      <c r="H379" s="5">
        <v>392</v>
      </c>
      <c r="I379" s="6">
        <f>IFERROR(ad_data[[#This Row],[clicks]]/ad_data[[#This Row],[impressions]],0)</f>
        <v>1.6417243689970964E-2</v>
      </c>
      <c r="J379" s="6">
        <f>IFERROR(ad_data[[#This Row],[conversions]]/ad_data[[#This Row],[impressions]],0)</f>
        <v>1.8985928076837167E-3</v>
      </c>
      <c r="K379" s="6">
        <f>IFERROR(ad_data[[#This Row],[conversions]]/ad_data[[#This Row],[clicks]],0)</f>
        <v>0.11564625850340136</v>
      </c>
      <c r="L379" s="9">
        <f>IFERROR(ad_data[[#This Row],[spend_usd]]/ad_data[[#This Row],[clicks]],0)</f>
        <v>0.91836734693877553</v>
      </c>
      <c r="M379" s="3">
        <f>IFERROR(ad_data[[#This Row],[revenue_usd]]/ad_data[[#This Row],[conversions]],0)</f>
        <v>23.058823529411764</v>
      </c>
      <c r="N379" s="3">
        <f>IFERROR(ad_data[[#This Row],[revenue_usd]]/ad_data[[#This Row],[spend_usd]],0)</f>
        <v>2.9037037037037039</v>
      </c>
      <c r="O379" s="6">
        <f>IFERROR((ad_data[[#This Row],[revenue_usd]]-ad_data[[#This Row],[spend_usd]])/ad_data[[#This Row],[spend_usd]],0)</f>
        <v>1.9037037037037037</v>
      </c>
    </row>
    <row r="380" spans="1:15">
      <c r="A380" s="2">
        <v>45549</v>
      </c>
      <c r="B380" t="s">
        <v>94</v>
      </c>
      <c r="C380" t="s">
        <v>287</v>
      </c>
      <c r="D380" s="4">
        <v>12266</v>
      </c>
      <c r="E380" s="4">
        <v>306</v>
      </c>
      <c r="F380" s="4">
        <v>15</v>
      </c>
      <c r="G380" s="5">
        <v>159</v>
      </c>
      <c r="H380" s="5">
        <v>390</v>
      </c>
      <c r="I380" s="6">
        <f>IFERROR(ad_data[[#This Row],[clicks]]/ad_data[[#This Row],[impressions]],0)</f>
        <v>2.4947007989564649E-2</v>
      </c>
      <c r="J380" s="6">
        <f>IFERROR(ad_data[[#This Row],[conversions]]/ad_data[[#This Row],[impressions]],0)</f>
        <v>1.2228925485080712E-3</v>
      </c>
      <c r="K380" s="6">
        <f>IFERROR(ad_data[[#This Row],[conversions]]/ad_data[[#This Row],[clicks]],0)</f>
        <v>4.9019607843137254E-2</v>
      </c>
      <c r="L380" s="9">
        <f>IFERROR(ad_data[[#This Row],[spend_usd]]/ad_data[[#This Row],[clicks]],0)</f>
        <v>0.51960784313725494</v>
      </c>
      <c r="M380" s="3">
        <f>IFERROR(ad_data[[#This Row],[revenue_usd]]/ad_data[[#This Row],[conversions]],0)</f>
        <v>26</v>
      </c>
      <c r="N380" s="3">
        <f>IFERROR(ad_data[[#This Row],[revenue_usd]]/ad_data[[#This Row],[spend_usd]],0)</f>
        <v>2.4528301886792452</v>
      </c>
      <c r="O380" s="6">
        <f>IFERROR((ad_data[[#This Row],[revenue_usd]]-ad_data[[#This Row],[spend_usd]])/ad_data[[#This Row],[spend_usd]],0)</f>
        <v>1.4528301886792452</v>
      </c>
    </row>
    <row r="381" spans="1:15">
      <c r="A381" s="2">
        <v>45550</v>
      </c>
      <c r="B381" t="s">
        <v>187</v>
      </c>
      <c r="C381" t="s">
        <v>288</v>
      </c>
      <c r="D381" s="4">
        <v>12962</v>
      </c>
      <c r="E381" s="4">
        <v>249</v>
      </c>
      <c r="F381" s="4">
        <v>29</v>
      </c>
      <c r="G381" s="5">
        <v>132</v>
      </c>
      <c r="H381" s="5">
        <v>386</v>
      </c>
      <c r="I381" s="6">
        <f>IFERROR(ad_data[[#This Row],[clicks]]/ad_data[[#This Row],[impressions]],0)</f>
        <v>1.9209998457028237E-2</v>
      </c>
      <c r="J381" s="6">
        <f>IFERROR(ad_data[[#This Row],[conversions]]/ad_data[[#This Row],[impressions]],0)</f>
        <v>2.2373090572442526E-3</v>
      </c>
      <c r="K381" s="6">
        <f>IFERROR(ad_data[[#This Row],[conversions]]/ad_data[[#This Row],[clicks]],0)</f>
        <v>0.11646586345381527</v>
      </c>
      <c r="L381" s="9">
        <f>IFERROR(ad_data[[#This Row],[spend_usd]]/ad_data[[#This Row],[clicks]],0)</f>
        <v>0.53012048192771088</v>
      </c>
      <c r="M381" s="3">
        <f>IFERROR(ad_data[[#This Row],[revenue_usd]]/ad_data[[#This Row],[conversions]],0)</f>
        <v>13.310344827586206</v>
      </c>
      <c r="N381" s="3">
        <f>IFERROR(ad_data[[#This Row],[revenue_usd]]/ad_data[[#This Row],[spend_usd]],0)</f>
        <v>2.9242424242424243</v>
      </c>
      <c r="O381" s="6">
        <f>IFERROR((ad_data[[#This Row],[revenue_usd]]-ad_data[[#This Row],[spend_usd]])/ad_data[[#This Row],[spend_usd]],0)</f>
        <v>1.9242424242424243</v>
      </c>
    </row>
    <row r="382" spans="1:15">
      <c r="A382" s="2">
        <v>45547</v>
      </c>
      <c r="B382" t="s">
        <v>65</v>
      </c>
      <c r="C382" t="s">
        <v>286</v>
      </c>
      <c r="D382" s="4">
        <v>10639</v>
      </c>
      <c r="E382" s="4">
        <v>212</v>
      </c>
      <c r="F382" s="4">
        <v>14</v>
      </c>
      <c r="G382" s="5">
        <v>134</v>
      </c>
      <c r="H382" s="5">
        <v>385</v>
      </c>
      <c r="I382" s="6">
        <f>IFERROR(ad_data[[#This Row],[clicks]]/ad_data[[#This Row],[impressions]],0)</f>
        <v>1.992668483880064E-2</v>
      </c>
      <c r="J382" s="6">
        <f>IFERROR(ad_data[[#This Row],[conversions]]/ad_data[[#This Row],[impressions]],0)</f>
        <v>1.3159131497321177E-3</v>
      </c>
      <c r="K382" s="6">
        <f>IFERROR(ad_data[[#This Row],[conversions]]/ad_data[[#This Row],[clicks]],0)</f>
        <v>6.6037735849056603E-2</v>
      </c>
      <c r="L382" s="9">
        <f>IFERROR(ad_data[[#This Row],[spend_usd]]/ad_data[[#This Row],[clicks]],0)</f>
        <v>0.63207547169811318</v>
      </c>
      <c r="M382" s="3">
        <f>IFERROR(ad_data[[#This Row],[revenue_usd]]/ad_data[[#This Row],[conversions]],0)</f>
        <v>27.5</v>
      </c>
      <c r="N382" s="3">
        <f>IFERROR(ad_data[[#This Row],[revenue_usd]]/ad_data[[#This Row],[spend_usd]],0)</f>
        <v>2.8731343283582089</v>
      </c>
      <c r="O382" s="6">
        <f>IFERROR((ad_data[[#This Row],[revenue_usd]]-ad_data[[#This Row],[spend_usd]])/ad_data[[#This Row],[spend_usd]],0)</f>
        <v>1.8731343283582089</v>
      </c>
    </row>
    <row r="383" spans="1:15">
      <c r="A383" s="2">
        <v>45564</v>
      </c>
      <c r="B383" t="s">
        <v>124</v>
      </c>
      <c r="C383" t="s">
        <v>286</v>
      </c>
      <c r="D383" s="4">
        <v>6949</v>
      </c>
      <c r="E383" s="4">
        <v>122</v>
      </c>
      <c r="F383" s="4">
        <v>17</v>
      </c>
      <c r="G383" s="5">
        <v>58</v>
      </c>
      <c r="H383" s="5">
        <v>385</v>
      </c>
      <c r="I383" s="6">
        <f>IFERROR(ad_data[[#This Row],[clicks]]/ad_data[[#This Row],[impressions]],0)</f>
        <v>1.7556482947186647E-2</v>
      </c>
      <c r="J383" s="6">
        <f>IFERROR(ad_data[[#This Row],[conversions]]/ad_data[[#This Row],[impressions]],0)</f>
        <v>2.4463951647719097E-3</v>
      </c>
      <c r="K383" s="6">
        <f>IFERROR(ad_data[[#This Row],[conversions]]/ad_data[[#This Row],[clicks]],0)</f>
        <v>0.13934426229508196</v>
      </c>
      <c r="L383" s="9">
        <f>IFERROR(ad_data[[#This Row],[spend_usd]]/ad_data[[#This Row],[clicks]],0)</f>
        <v>0.47540983606557374</v>
      </c>
      <c r="M383" s="3">
        <f>IFERROR(ad_data[[#This Row],[revenue_usd]]/ad_data[[#This Row],[conversions]],0)</f>
        <v>22.647058823529413</v>
      </c>
      <c r="N383" s="3">
        <f>IFERROR(ad_data[[#This Row],[revenue_usd]]/ad_data[[#This Row],[spend_usd]],0)</f>
        <v>6.6379310344827589</v>
      </c>
      <c r="O383" s="6">
        <f>IFERROR((ad_data[[#This Row],[revenue_usd]]-ad_data[[#This Row],[spend_usd]])/ad_data[[#This Row],[spend_usd]],0)</f>
        <v>5.6379310344827589</v>
      </c>
    </row>
    <row r="384" spans="1:15">
      <c r="A384" s="2">
        <v>45560</v>
      </c>
      <c r="B384" t="s">
        <v>156</v>
      </c>
      <c r="C384" t="s">
        <v>286</v>
      </c>
      <c r="D384" s="4">
        <v>8924</v>
      </c>
      <c r="E384" s="4">
        <v>120</v>
      </c>
      <c r="F384" s="4">
        <v>26</v>
      </c>
      <c r="G384" s="5">
        <v>56</v>
      </c>
      <c r="H384" s="5">
        <v>385</v>
      </c>
      <c r="I384" s="6">
        <f>IFERROR(ad_data[[#This Row],[clicks]]/ad_data[[#This Row],[impressions]],0)</f>
        <v>1.344688480502017E-2</v>
      </c>
      <c r="J384" s="6">
        <f>IFERROR(ad_data[[#This Row],[conversions]]/ad_data[[#This Row],[impressions]],0)</f>
        <v>2.9134917077543701E-3</v>
      </c>
      <c r="K384" s="6">
        <f>IFERROR(ad_data[[#This Row],[conversions]]/ad_data[[#This Row],[clicks]],0)</f>
        <v>0.21666666666666667</v>
      </c>
      <c r="L384" s="9">
        <f>IFERROR(ad_data[[#This Row],[spend_usd]]/ad_data[[#This Row],[clicks]],0)</f>
        <v>0.46666666666666667</v>
      </c>
      <c r="M384" s="3">
        <f>IFERROR(ad_data[[#This Row],[revenue_usd]]/ad_data[[#This Row],[conversions]],0)</f>
        <v>14.807692307692308</v>
      </c>
      <c r="N384" s="3">
        <f>IFERROR(ad_data[[#This Row],[revenue_usd]]/ad_data[[#This Row],[spend_usd]],0)</f>
        <v>6.875</v>
      </c>
      <c r="O384" s="6">
        <f>IFERROR((ad_data[[#This Row],[revenue_usd]]-ad_data[[#This Row],[spend_usd]])/ad_data[[#This Row],[spend_usd]],0)</f>
        <v>5.875</v>
      </c>
    </row>
    <row r="385" spans="1:15">
      <c r="A385" s="2">
        <v>45548</v>
      </c>
      <c r="B385" t="s">
        <v>261</v>
      </c>
      <c r="C385" t="s">
        <v>287</v>
      </c>
      <c r="D385" s="4">
        <v>8393</v>
      </c>
      <c r="E385" s="4">
        <v>197</v>
      </c>
      <c r="F385" s="4">
        <v>15</v>
      </c>
      <c r="G385" s="5">
        <v>128</v>
      </c>
      <c r="H385" s="5">
        <v>382</v>
      </c>
      <c r="I385" s="6">
        <f>IFERROR(ad_data[[#This Row],[clicks]]/ad_data[[#This Row],[impressions]],0)</f>
        <v>2.3471940903133565E-2</v>
      </c>
      <c r="J385" s="6">
        <f>IFERROR(ad_data[[#This Row],[conversions]]/ad_data[[#This Row],[impressions]],0)</f>
        <v>1.7872036220660074E-3</v>
      </c>
      <c r="K385" s="6">
        <f>IFERROR(ad_data[[#This Row],[conversions]]/ad_data[[#This Row],[clicks]],0)</f>
        <v>7.6142131979695438E-2</v>
      </c>
      <c r="L385" s="9">
        <f>IFERROR(ad_data[[#This Row],[spend_usd]]/ad_data[[#This Row],[clicks]],0)</f>
        <v>0.64974619289340096</v>
      </c>
      <c r="M385" s="3">
        <f>IFERROR(ad_data[[#This Row],[revenue_usd]]/ad_data[[#This Row],[conversions]],0)</f>
        <v>25.466666666666665</v>
      </c>
      <c r="N385" s="3">
        <f>IFERROR(ad_data[[#This Row],[revenue_usd]]/ad_data[[#This Row],[spend_usd]],0)</f>
        <v>2.984375</v>
      </c>
      <c r="O385" s="6">
        <f>IFERROR((ad_data[[#This Row],[revenue_usd]]-ad_data[[#This Row],[spend_usd]])/ad_data[[#This Row],[spend_usd]],0)</f>
        <v>1.984375</v>
      </c>
    </row>
    <row r="386" spans="1:15">
      <c r="A386" s="2">
        <v>45539</v>
      </c>
      <c r="B386" t="s">
        <v>110</v>
      </c>
      <c r="C386" t="s">
        <v>286</v>
      </c>
      <c r="D386" s="4">
        <v>12203</v>
      </c>
      <c r="E386" s="4">
        <v>123</v>
      </c>
      <c r="F386" s="4">
        <v>14</v>
      </c>
      <c r="G386" s="5">
        <v>91</v>
      </c>
      <c r="H386" s="5">
        <v>380</v>
      </c>
      <c r="I386" s="6">
        <f>IFERROR(ad_data[[#This Row],[clicks]]/ad_data[[#This Row],[impressions]],0)</f>
        <v>1.0079488650331885E-2</v>
      </c>
      <c r="J386" s="6">
        <f>IFERROR(ad_data[[#This Row],[conversions]]/ad_data[[#This Row],[impressions]],0)</f>
        <v>1.147258870769483E-3</v>
      </c>
      <c r="K386" s="6">
        <f>IFERROR(ad_data[[#This Row],[conversions]]/ad_data[[#This Row],[clicks]],0)</f>
        <v>0.11382113821138211</v>
      </c>
      <c r="L386" s="9">
        <f>IFERROR(ad_data[[#This Row],[spend_usd]]/ad_data[[#This Row],[clicks]],0)</f>
        <v>0.73983739837398377</v>
      </c>
      <c r="M386" s="3">
        <f>IFERROR(ad_data[[#This Row],[revenue_usd]]/ad_data[[#This Row],[conversions]],0)</f>
        <v>27.142857142857142</v>
      </c>
      <c r="N386" s="3">
        <f>IFERROR(ad_data[[#This Row],[revenue_usd]]/ad_data[[#This Row],[spend_usd]],0)</f>
        <v>4.1758241758241761</v>
      </c>
      <c r="O386" s="6">
        <f>IFERROR((ad_data[[#This Row],[revenue_usd]]-ad_data[[#This Row],[spend_usd]])/ad_data[[#This Row],[spend_usd]],0)</f>
        <v>3.1758241758241756</v>
      </c>
    </row>
    <row r="387" spans="1:15">
      <c r="A387" s="2">
        <v>45550</v>
      </c>
      <c r="B387" t="s">
        <v>56</v>
      </c>
      <c r="C387" t="s">
        <v>286</v>
      </c>
      <c r="D387" s="4">
        <v>12382</v>
      </c>
      <c r="E387" s="4">
        <v>92</v>
      </c>
      <c r="F387" s="4">
        <v>16</v>
      </c>
      <c r="G387" s="5">
        <v>21</v>
      </c>
      <c r="H387" s="5">
        <v>380</v>
      </c>
      <c r="I387" s="6">
        <f>IFERROR(ad_data[[#This Row],[clicks]]/ad_data[[#This Row],[impressions]],0)</f>
        <v>7.4301405265708286E-3</v>
      </c>
      <c r="J387" s="6">
        <f>IFERROR(ad_data[[#This Row],[conversions]]/ad_data[[#This Row],[impressions]],0)</f>
        <v>1.2921983524471006E-3</v>
      </c>
      <c r="K387" s="6">
        <f>IFERROR(ad_data[[#This Row],[conversions]]/ad_data[[#This Row],[clicks]],0)</f>
        <v>0.17391304347826086</v>
      </c>
      <c r="L387" s="9">
        <f>IFERROR(ad_data[[#This Row],[spend_usd]]/ad_data[[#This Row],[clicks]],0)</f>
        <v>0.22826086956521738</v>
      </c>
      <c r="M387" s="3">
        <f>IFERROR(ad_data[[#This Row],[revenue_usd]]/ad_data[[#This Row],[conversions]],0)</f>
        <v>23.75</v>
      </c>
      <c r="N387" s="3">
        <f>IFERROR(ad_data[[#This Row],[revenue_usd]]/ad_data[[#This Row],[spend_usd]],0)</f>
        <v>18.095238095238095</v>
      </c>
      <c r="O387" s="6">
        <f>IFERROR((ad_data[[#This Row],[revenue_usd]]-ad_data[[#This Row],[spend_usd]])/ad_data[[#This Row],[spend_usd]],0)</f>
        <v>17.095238095238095</v>
      </c>
    </row>
    <row r="388" spans="1:15">
      <c r="A388" s="2">
        <v>45563</v>
      </c>
      <c r="B388" t="s">
        <v>234</v>
      </c>
      <c r="C388" t="s">
        <v>288</v>
      </c>
      <c r="D388" s="4">
        <v>6337</v>
      </c>
      <c r="E388" s="4">
        <v>94</v>
      </c>
      <c r="F388" s="4">
        <v>12</v>
      </c>
      <c r="G388" s="5">
        <v>38</v>
      </c>
      <c r="H388" s="5">
        <v>379</v>
      </c>
      <c r="I388" s="6">
        <f>IFERROR(ad_data[[#This Row],[clicks]]/ad_data[[#This Row],[impressions]],0)</f>
        <v>1.4833517437273158E-2</v>
      </c>
      <c r="J388" s="6">
        <f>IFERROR(ad_data[[#This Row],[conversions]]/ad_data[[#This Row],[impressions]],0)</f>
        <v>1.8936405239072117E-3</v>
      </c>
      <c r="K388" s="6">
        <f>IFERROR(ad_data[[#This Row],[conversions]]/ad_data[[#This Row],[clicks]],0)</f>
        <v>0.1276595744680851</v>
      </c>
      <c r="L388" s="9">
        <f>IFERROR(ad_data[[#This Row],[spend_usd]]/ad_data[[#This Row],[clicks]],0)</f>
        <v>0.40425531914893614</v>
      </c>
      <c r="M388" s="3">
        <f>IFERROR(ad_data[[#This Row],[revenue_usd]]/ad_data[[#This Row],[conversions]],0)</f>
        <v>31.583333333333332</v>
      </c>
      <c r="N388" s="3">
        <f>IFERROR(ad_data[[#This Row],[revenue_usd]]/ad_data[[#This Row],[spend_usd]],0)</f>
        <v>9.973684210526315</v>
      </c>
      <c r="O388" s="6">
        <f>IFERROR((ad_data[[#This Row],[revenue_usd]]-ad_data[[#This Row],[spend_usd]])/ad_data[[#This Row],[spend_usd]],0)</f>
        <v>8.973684210526315</v>
      </c>
    </row>
    <row r="389" spans="1:15">
      <c r="A389" s="2">
        <v>45565</v>
      </c>
      <c r="B389" t="s">
        <v>275</v>
      </c>
      <c r="C389" t="s">
        <v>286</v>
      </c>
      <c r="D389" s="4">
        <v>6774</v>
      </c>
      <c r="E389" s="4">
        <v>249</v>
      </c>
      <c r="F389" s="4">
        <v>13</v>
      </c>
      <c r="G389" s="5">
        <v>67</v>
      </c>
      <c r="H389" s="5">
        <v>378</v>
      </c>
      <c r="I389" s="6">
        <f>IFERROR(ad_data[[#This Row],[clicks]]/ad_data[[#This Row],[impressions]],0)</f>
        <v>3.6758193091231177E-2</v>
      </c>
      <c r="J389" s="6">
        <f>IFERROR(ad_data[[#This Row],[conversions]]/ad_data[[#This Row],[impressions]],0)</f>
        <v>1.919102450546206E-3</v>
      </c>
      <c r="K389" s="6">
        <f>IFERROR(ad_data[[#This Row],[conversions]]/ad_data[[#This Row],[clicks]],0)</f>
        <v>5.2208835341365459E-2</v>
      </c>
      <c r="L389" s="9">
        <f>IFERROR(ad_data[[#This Row],[spend_usd]]/ad_data[[#This Row],[clicks]],0)</f>
        <v>0.26907630522088355</v>
      </c>
      <c r="M389" s="3">
        <f>IFERROR(ad_data[[#This Row],[revenue_usd]]/ad_data[[#This Row],[conversions]],0)</f>
        <v>29.076923076923077</v>
      </c>
      <c r="N389" s="3">
        <f>IFERROR(ad_data[[#This Row],[revenue_usd]]/ad_data[[#This Row],[spend_usd]],0)</f>
        <v>5.6417910447761193</v>
      </c>
      <c r="O389" s="6">
        <f>IFERROR((ad_data[[#This Row],[revenue_usd]]-ad_data[[#This Row],[spend_usd]])/ad_data[[#This Row],[spend_usd]],0)</f>
        <v>4.6417910447761193</v>
      </c>
    </row>
    <row r="390" spans="1:15">
      <c r="A390" s="2">
        <v>45558</v>
      </c>
      <c r="B390" t="s">
        <v>8</v>
      </c>
      <c r="C390" t="s">
        <v>286</v>
      </c>
      <c r="D390" s="4">
        <v>10633</v>
      </c>
      <c r="E390" s="4">
        <v>202</v>
      </c>
      <c r="F390" s="4">
        <v>19</v>
      </c>
      <c r="G390" s="5">
        <v>117</v>
      </c>
      <c r="H390" s="5">
        <v>374</v>
      </c>
      <c r="I390" s="6">
        <f>IFERROR(ad_data[[#This Row],[clicks]]/ad_data[[#This Row],[impressions]],0)</f>
        <v>1.8997460735446253E-2</v>
      </c>
      <c r="J390" s="6">
        <f>IFERROR(ad_data[[#This Row],[conversions]]/ad_data[[#This Row],[impressions]],0)</f>
        <v>1.7868898711558357E-3</v>
      </c>
      <c r="K390" s="6">
        <f>IFERROR(ad_data[[#This Row],[conversions]]/ad_data[[#This Row],[clicks]],0)</f>
        <v>9.405940594059406E-2</v>
      </c>
      <c r="L390" s="9">
        <f>IFERROR(ad_data[[#This Row],[spend_usd]]/ad_data[[#This Row],[clicks]],0)</f>
        <v>0.57920792079207917</v>
      </c>
      <c r="M390" s="3">
        <f>IFERROR(ad_data[[#This Row],[revenue_usd]]/ad_data[[#This Row],[conversions]],0)</f>
        <v>19.684210526315791</v>
      </c>
      <c r="N390" s="3">
        <f>IFERROR(ad_data[[#This Row],[revenue_usd]]/ad_data[[#This Row],[spend_usd]],0)</f>
        <v>3.1965811965811968</v>
      </c>
      <c r="O390" s="6">
        <f>IFERROR((ad_data[[#This Row],[revenue_usd]]-ad_data[[#This Row],[spend_usd]])/ad_data[[#This Row],[spend_usd]],0)</f>
        <v>2.1965811965811968</v>
      </c>
    </row>
    <row r="391" spans="1:15">
      <c r="A391" s="2">
        <v>45561</v>
      </c>
      <c r="B391" t="s">
        <v>58</v>
      </c>
      <c r="C391" t="s">
        <v>286</v>
      </c>
      <c r="D391" s="4">
        <v>11386</v>
      </c>
      <c r="E391" s="4">
        <v>250</v>
      </c>
      <c r="F391" s="4">
        <v>22</v>
      </c>
      <c r="G391" s="5">
        <v>128</v>
      </c>
      <c r="H391" s="5">
        <v>372</v>
      </c>
      <c r="I391" s="6">
        <f>IFERROR(ad_data[[#This Row],[clicks]]/ad_data[[#This Row],[impressions]],0)</f>
        <v>2.195678903917091E-2</v>
      </c>
      <c r="J391" s="6">
        <f>IFERROR(ad_data[[#This Row],[conversions]]/ad_data[[#This Row],[impressions]],0)</f>
        <v>1.9321974354470403E-3</v>
      </c>
      <c r="K391" s="6">
        <f>IFERROR(ad_data[[#This Row],[conversions]]/ad_data[[#This Row],[clicks]],0)</f>
        <v>8.7999999999999995E-2</v>
      </c>
      <c r="L391" s="9">
        <f>IFERROR(ad_data[[#This Row],[spend_usd]]/ad_data[[#This Row],[clicks]],0)</f>
        <v>0.51200000000000001</v>
      </c>
      <c r="M391" s="3">
        <f>IFERROR(ad_data[[#This Row],[revenue_usd]]/ad_data[[#This Row],[conversions]],0)</f>
        <v>16.90909090909091</v>
      </c>
      <c r="N391" s="3">
        <f>IFERROR(ad_data[[#This Row],[revenue_usd]]/ad_data[[#This Row],[spend_usd]],0)</f>
        <v>2.90625</v>
      </c>
      <c r="O391" s="6">
        <f>IFERROR((ad_data[[#This Row],[revenue_usd]]-ad_data[[#This Row],[spend_usd]])/ad_data[[#This Row],[spend_usd]],0)</f>
        <v>1.90625</v>
      </c>
    </row>
    <row r="392" spans="1:15">
      <c r="A392" s="2">
        <v>45549</v>
      </c>
      <c r="B392" t="s">
        <v>49</v>
      </c>
      <c r="C392" t="s">
        <v>286</v>
      </c>
      <c r="D392" s="4">
        <v>12276</v>
      </c>
      <c r="E392" s="4">
        <v>150</v>
      </c>
      <c r="F392" s="4">
        <v>18</v>
      </c>
      <c r="G392" s="5">
        <v>60</v>
      </c>
      <c r="H392" s="5">
        <v>372</v>
      </c>
      <c r="I392" s="6">
        <f>IFERROR(ad_data[[#This Row],[clicks]]/ad_data[[#This Row],[impressions]],0)</f>
        <v>1.2218963831867057E-2</v>
      </c>
      <c r="J392" s="6">
        <f>IFERROR(ad_data[[#This Row],[conversions]]/ad_data[[#This Row],[impressions]],0)</f>
        <v>1.4662756598240469E-3</v>
      </c>
      <c r="K392" s="6">
        <f>IFERROR(ad_data[[#This Row],[conversions]]/ad_data[[#This Row],[clicks]],0)</f>
        <v>0.12</v>
      </c>
      <c r="L392" s="9">
        <f>IFERROR(ad_data[[#This Row],[spend_usd]]/ad_data[[#This Row],[clicks]],0)</f>
        <v>0.4</v>
      </c>
      <c r="M392" s="3">
        <f>IFERROR(ad_data[[#This Row],[revenue_usd]]/ad_data[[#This Row],[conversions]],0)</f>
        <v>20.666666666666668</v>
      </c>
      <c r="N392" s="3">
        <f>IFERROR(ad_data[[#This Row],[revenue_usd]]/ad_data[[#This Row],[spend_usd]],0)</f>
        <v>6.2</v>
      </c>
      <c r="O392" s="6">
        <f>IFERROR((ad_data[[#This Row],[revenue_usd]]-ad_data[[#This Row],[spend_usd]])/ad_data[[#This Row],[spend_usd]],0)</f>
        <v>5.2</v>
      </c>
    </row>
    <row r="393" spans="1:15">
      <c r="A393" s="2">
        <v>45547</v>
      </c>
      <c r="B393" t="s">
        <v>226</v>
      </c>
      <c r="C393" t="s">
        <v>286</v>
      </c>
      <c r="D393" s="4">
        <v>8150</v>
      </c>
      <c r="E393" s="4">
        <v>132</v>
      </c>
      <c r="F393" s="4">
        <v>15</v>
      </c>
      <c r="G393" s="5">
        <v>100</v>
      </c>
      <c r="H393" s="5">
        <v>367</v>
      </c>
      <c r="I393" s="6">
        <f>IFERROR(ad_data[[#This Row],[clicks]]/ad_data[[#This Row],[impressions]],0)</f>
        <v>1.6196319018404907E-2</v>
      </c>
      <c r="J393" s="6">
        <f>IFERROR(ad_data[[#This Row],[conversions]]/ad_data[[#This Row],[impressions]],0)</f>
        <v>1.8404907975460123E-3</v>
      </c>
      <c r="K393" s="6">
        <f>IFERROR(ad_data[[#This Row],[conversions]]/ad_data[[#This Row],[clicks]],0)</f>
        <v>0.11363636363636363</v>
      </c>
      <c r="L393" s="9">
        <f>IFERROR(ad_data[[#This Row],[spend_usd]]/ad_data[[#This Row],[clicks]],0)</f>
        <v>0.75757575757575757</v>
      </c>
      <c r="M393" s="3">
        <f>IFERROR(ad_data[[#This Row],[revenue_usd]]/ad_data[[#This Row],[conversions]],0)</f>
        <v>24.466666666666665</v>
      </c>
      <c r="N393" s="3">
        <f>IFERROR(ad_data[[#This Row],[revenue_usd]]/ad_data[[#This Row],[spend_usd]],0)</f>
        <v>3.67</v>
      </c>
      <c r="O393" s="6">
        <f>IFERROR((ad_data[[#This Row],[revenue_usd]]-ad_data[[#This Row],[spend_usd]])/ad_data[[#This Row],[spend_usd]],0)</f>
        <v>2.67</v>
      </c>
    </row>
    <row r="394" spans="1:15">
      <c r="A394" s="2">
        <v>45557</v>
      </c>
      <c r="B394" t="s">
        <v>164</v>
      </c>
      <c r="C394" t="s">
        <v>288</v>
      </c>
      <c r="D394" s="4">
        <v>2403</v>
      </c>
      <c r="E394" s="4">
        <v>64</v>
      </c>
      <c r="F394" s="4">
        <v>10</v>
      </c>
      <c r="G394" s="5">
        <v>29</v>
      </c>
      <c r="H394" s="5">
        <v>364</v>
      </c>
      <c r="I394" s="6">
        <f>IFERROR(ad_data[[#This Row],[clicks]]/ad_data[[#This Row],[impressions]],0)</f>
        <v>2.6633374947981691E-2</v>
      </c>
      <c r="J394" s="6">
        <f>IFERROR(ad_data[[#This Row],[conversions]]/ad_data[[#This Row],[impressions]],0)</f>
        <v>4.1614648356221393E-3</v>
      </c>
      <c r="K394" s="6">
        <f>IFERROR(ad_data[[#This Row],[conversions]]/ad_data[[#This Row],[clicks]],0)</f>
        <v>0.15625</v>
      </c>
      <c r="L394" s="9">
        <f>IFERROR(ad_data[[#This Row],[spend_usd]]/ad_data[[#This Row],[clicks]],0)</f>
        <v>0.453125</v>
      </c>
      <c r="M394" s="3">
        <f>IFERROR(ad_data[[#This Row],[revenue_usd]]/ad_data[[#This Row],[conversions]],0)</f>
        <v>36.4</v>
      </c>
      <c r="N394" s="3">
        <f>IFERROR(ad_data[[#This Row],[revenue_usd]]/ad_data[[#This Row],[spend_usd]],0)</f>
        <v>12.551724137931034</v>
      </c>
      <c r="O394" s="6">
        <f>IFERROR((ad_data[[#This Row],[revenue_usd]]-ad_data[[#This Row],[spend_usd]])/ad_data[[#This Row],[spend_usd]],0)</f>
        <v>11.551724137931034</v>
      </c>
    </row>
    <row r="395" spans="1:15">
      <c r="A395" s="2">
        <v>45421</v>
      </c>
      <c r="B395" t="s">
        <v>34</v>
      </c>
      <c r="C395" t="s">
        <v>286</v>
      </c>
      <c r="D395" s="4">
        <v>15862</v>
      </c>
      <c r="E395" s="4">
        <v>237</v>
      </c>
      <c r="F395" s="4">
        <v>10</v>
      </c>
      <c r="G395" s="5">
        <v>189</v>
      </c>
      <c r="H395" s="5">
        <v>357</v>
      </c>
      <c r="I395" s="6">
        <f>IFERROR(ad_data[[#This Row],[clicks]]/ad_data[[#This Row],[impressions]],0)</f>
        <v>1.4941369310301348E-2</v>
      </c>
      <c r="J395" s="6">
        <f>IFERROR(ad_data[[#This Row],[conversions]]/ad_data[[#This Row],[impressions]],0)</f>
        <v>6.3043752364140711E-4</v>
      </c>
      <c r="K395" s="6">
        <f>IFERROR(ad_data[[#This Row],[conversions]]/ad_data[[#This Row],[clicks]],0)</f>
        <v>4.2194092827004218E-2</v>
      </c>
      <c r="L395" s="9">
        <f>IFERROR(ad_data[[#This Row],[spend_usd]]/ad_data[[#This Row],[clicks]],0)</f>
        <v>0.79746835443037978</v>
      </c>
      <c r="M395" s="3">
        <f>IFERROR(ad_data[[#This Row],[revenue_usd]]/ad_data[[#This Row],[conversions]],0)</f>
        <v>35.700000000000003</v>
      </c>
      <c r="N395" s="3">
        <f>IFERROR(ad_data[[#This Row],[revenue_usd]]/ad_data[[#This Row],[spend_usd]],0)</f>
        <v>1.8888888888888888</v>
      </c>
      <c r="O395" s="6">
        <f>IFERROR((ad_data[[#This Row],[revenue_usd]]-ad_data[[#This Row],[spend_usd]])/ad_data[[#This Row],[spend_usd]],0)</f>
        <v>0.88888888888888884</v>
      </c>
    </row>
    <row r="396" spans="1:15">
      <c r="A396" s="2">
        <v>45564</v>
      </c>
      <c r="B396" t="s">
        <v>107</v>
      </c>
      <c r="C396" t="s">
        <v>286</v>
      </c>
      <c r="D396" s="4">
        <v>12078</v>
      </c>
      <c r="E396" s="4">
        <v>311</v>
      </c>
      <c r="F396" s="4">
        <v>21</v>
      </c>
      <c r="G396" s="5">
        <v>37</v>
      </c>
      <c r="H396" s="5">
        <v>354</v>
      </c>
      <c r="I396" s="6">
        <f>IFERROR(ad_data[[#This Row],[clicks]]/ad_data[[#This Row],[impressions]],0)</f>
        <v>2.574929624109952E-2</v>
      </c>
      <c r="J396" s="6">
        <f>IFERROR(ad_data[[#This Row],[conversions]]/ad_data[[#This Row],[impressions]],0)</f>
        <v>1.7386984600099354E-3</v>
      </c>
      <c r="K396" s="6">
        <f>IFERROR(ad_data[[#This Row],[conversions]]/ad_data[[#This Row],[clicks]],0)</f>
        <v>6.7524115755627015E-2</v>
      </c>
      <c r="L396" s="9">
        <f>IFERROR(ad_data[[#This Row],[spend_usd]]/ad_data[[#This Row],[clicks]],0)</f>
        <v>0.11897106109324759</v>
      </c>
      <c r="M396" s="3">
        <f>IFERROR(ad_data[[#This Row],[revenue_usd]]/ad_data[[#This Row],[conversions]],0)</f>
        <v>16.857142857142858</v>
      </c>
      <c r="N396" s="3">
        <f>IFERROR(ad_data[[#This Row],[revenue_usd]]/ad_data[[#This Row],[spend_usd]],0)</f>
        <v>9.5675675675675684</v>
      </c>
      <c r="O396" s="6">
        <f>IFERROR((ad_data[[#This Row],[revenue_usd]]-ad_data[[#This Row],[spend_usd]])/ad_data[[#This Row],[spend_usd]],0)</f>
        <v>8.5675675675675684</v>
      </c>
    </row>
    <row r="397" spans="1:15">
      <c r="A397" s="2">
        <v>45551</v>
      </c>
      <c r="B397" t="s">
        <v>222</v>
      </c>
      <c r="C397" t="s">
        <v>286</v>
      </c>
      <c r="D397" s="4">
        <v>14187</v>
      </c>
      <c r="E397" s="4">
        <v>203</v>
      </c>
      <c r="F397" s="4">
        <v>26</v>
      </c>
      <c r="G397" s="5">
        <v>33</v>
      </c>
      <c r="H397" s="5">
        <v>352</v>
      </c>
      <c r="I397" s="6">
        <f>IFERROR(ad_data[[#This Row],[clicks]]/ad_data[[#This Row],[impressions]],0)</f>
        <v>1.4308874321561993E-2</v>
      </c>
      <c r="J397" s="6">
        <f>IFERROR(ad_data[[#This Row],[conversions]]/ad_data[[#This Row],[impressions]],0)</f>
        <v>1.8326637062099104E-3</v>
      </c>
      <c r="K397" s="6">
        <f>IFERROR(ad_data[[#This Row],[conversions]]/ad_data[[#This Row],[clicks]],0)</f>
        <v>0.12807881773399016</v>
      </c>
      <c r="L397" s="9">
        <f>IFERROR(ad_data[[#This Row],[spend_usd]]/ad_data[[#This Row],[clicks]],0)</f>
        <v>0.1625615763546798</v>
      </c>
      <c r="M397" s="3">
        <f>IFERROR(ad_data[[#This Row],[revenue_usd]]/ad_data[[#This Row],[conversions]],0)</f>
        <v>13.538461538461538</v>
      </c>
      <c r="N397" s="3">
        <f>IFERROR(ad_data[[#This Row],[revenue_usd]]/ad_data[[#This Row],[spend_usd]],0)</f>
        <v>10.666666666666666</v>
      </c>
      <c r="O397" s="6">
        <f>IFERROR((ad_data[[#This Row],[revenue_usd]]-ad_data[[#This Row],[spend_usd]])/ad_data[[#This Row],[spend_usd]],0)</f>
        <v>9.6666666666666661</v>
      </c>
    </row>
    <row r="398" spans="1:15">
      <c r="A398" s="2">
        <v>45547</v>
      </c>
      <c r="B398" t="s">
        <v>55</v>
      </c>
      <c r="C398" t="s">
        <v>286</v>
      </c>
      <c r="D398" s="4">
        <v>8645</v>
      </c>
      <c r="E398" s="4">
        <v>189</v>
      </c>
      <c r="F398" s="4">
        <v>14</v>
      </c>
      <c r="G398" s="5">
        <v>52</v>
      </c>
      <c r="H398" s="5">
        <v>350</v>
      </c>
      <c r="I398" s="6">
        <f>IFERROR(ad_data[[#This Row],[clicks]]/ad_data[[#This Row],[impressions]],0)</f>
        <v>2.1862348178137651E-2</v>
      </c>
      <c r="J398" s="6">
        <f>IFERROR(ad_data[[#This Row],[conversions]]/ad_data[[#This Row],[impressions]],0)</f>
        <v>1.6194331983805667E-3</v>
      </c>
      <c r="K398" s="6">
        <f>IFERROR(ad_data[[#This Row],[conversions]]/ad_data[[#This Row],[clicks]],0)</f>
        <v>7.407407407407407E-2</v>
      </c>
      <c r="L398" s="9">
        <f>IFERROR(ad_data[[#This Row],[spend_usd]]/ad_data[[#This Row],[clicks]],0)</f>
        <v>0.27513227513227512</v>
      </c>
      <c r="M398" s="3">
        <f>IFERROR(ad_data[[#This Row],[revenue_usd]]/ad_data[[#This Row],[conversions]],0)</f>
        <v>25</v>
      </c>
      <c r="N398" s="3">
        <f>IFERROR(ad_data[[#This Row],[revenue_usd]]/ad_data[[#This Row],[spend_usd]],0)</f>
        <v>6.7307692307692308</v>
      </c>
      <c r="O398" s="6">
        <f>IFERROR((ad_data[[#This Row],[revenue_usd]]-ad_data[[#This Row],[spend_usd]])/ad_data[[#This Row],[spend_usd]],0)</f>
        <v>5.7307692307692308</v>
      </c>
    </row>
    <row r="399" spans="1:15">
      <c r="A399" s="2">
        <v>45542</v>
      </c>
      <c r="B399" t="s">
        <v>214</v>
      </c>
      <c r="C399" t="s">
        <v>287</v>
      </c>
      <c r="D399" s="4">
        <v>11693</v>
      </c>
      <c r="E399" s="4">
        <v>114</v>
      </c>
      <c r="F399" s="4">
        <v>16</v>
      </c>
      <c r="G399" s="5">
        <v>53</v>
      </c>
      <c r="H399" s="5">
        <v>349</v>
      </c>
      <c r="I399" s="6">
        <f>IFERROR(ad_data[[#This Row],[clicks]]/ad_data[[#This Row],[impressions]],0)</f>
        <v>9.7494227315487892E-3</v>
      </c>
      <c r="J399" s="6">
        <f>IFERROR(ad_data[[#This Row],[conversions]]/ad_data[[#This Row],[impressions]],0)</f>
        <v>1.3683400324980759E-3</v>
      </c>
      <c r="K399" s="6">
        <f>IFERROR(ad_data[[#This Row],[conversions]]/ad_data[[#This Row],[clicks]],0)</f>
        <v>0.14035087719298245</v>
      </c>
      <c r="L399" s="9">
        <f>IFERROR(ad_data[[#This Row],[spend_usd]]/ad_data[[#This Row],[clicks]],0)</f>
        <v>0.46491228070175439</v>
      </c>
      <c r="M399" s="3">
        <f>IFERROR(ad_data[[#This Row],[revenue_usd]]/ad_data[[#This Row],[conversions]],0)</f>
        <v>21.8125</v>
      </c>
      <c r="N399" s="3">
        <f>IFERROR(ad_data[[#This Row],[revenue_usd]]/ad_data[[#This Row],[spend_usd]],0)</f>
        <v>6.5849056603773581</v>
      </c>
      <c r="O399" s="6">
        <f>IFERROR((ad_data[[#This Row],[revenue_usd]]-ad_data[[#This Row],[spend_usd]])/ad_data[[#This Row],[spend_usd]],0)</f>
        <v>5.5849056603773581</v>
      </c>
    </row>
    <row r="400" spans="1:15">
      <c r="A400" s="2">
        <v>45553</v>
      </c>
      <c r="B400" t="s">
        <v>106</v>
      </c>
      <c r="C400" t="s">
        <v>286</v>
      </c>
      <c r="D400" s="4">
        <v>10702</v>
      </c>
      <c r="E400" s="4">
        <v>379</v>
      </c>
      <c r="F400" s="4">
        <v>19</v>
      </c>
      <c r="G400" s="5">
        <v>264</v>
      </c>
      <c r="H400" s="5">
        <v>347</v>
      </c>
      <c r="I400" s="6">
        <f>IFERROR(ad_data[[#This Row],[clicks]]/ad_data[[#This Row],[impressions]],0)</f>
        <v>3.5413941319379555E-2</v>
      </c>
      <c r="J400" s="6">
        <f>IFERROR(ad_data[[#This Row],[conversions]]/ad_data[[#This Row],[impressions]],0)</f>
        <v>1.7753690898897401E-3</v>
      </c>
      <c r="K400" s="6">
        <f>IFERROR(ad_data[[#This Row],[conversions]]/ad_data[[#This Row],[clicks]],0)</f>
        <v>5.0131926121372031E-2</v>
      </c>
      <c r="L400" s="9">
        <f>IFERROR(ad_data[[#This Row],[spend_usd]]/ad_data[[#This Row],[clicks]],0)</f>
        <v>0.69656992084432723</v>
      </c>
      <c r="M400" s="3">
        <f>IFERROR(ad_data[[#This Row],[revenue_usd]]/ad_data[[#This Row],[conversions]],0)</f>
        <v>18.263157894736842</v>
      </c>
      <c r="N400" s="3">
        <f>IFERROR(ad_data[[#This Row],[revenue_usd]]/ad_data[[#This Row],[spend_usd]],0)</f>
        <v>1.3143939393939394</v>
      </c>
      <c r="O400" s="6">
        <f>IFERROR((ad_data[[#This Row],[revenue_usd]]-ad_data[[#This Row],[spend_usd]])/ad_data[[#This Row],[spend_usd]],0)</f>
        <v>0.31439393939393939</v>
      </c>
    </row>
    <row r="401" spans="1:15">
      <c r="A401" s="2">
        <v>45560</v>
      </c>
      <c r="B401" t="s">
        <v>193</v>
      </c>
      <c r="C401" t="s">
        <v>287</v>
      </c>
      <c r="D401" s="4">
        <v>13589</v>
      </c>
      <c r="E401" s="4">
        <v>188</v>
      </c>
      <c r="F401" s="4">
        <v>25</v>
      </c>
      <c r="G401" s="5">
        <v>95</v>
      </c>
      <c r="H401" s="5">
        <v>343</v>
      </c>
      <c r="I401" s="6">
        <f>IFERROR(ad_data[[#This Row],[clicks]]/ad_data[[#This Row],[impressions]],0)</f>
        <v>1.3834719258223563E-2</v>
      </c>
      <c r="J401" s="6">
        <f>IFERROR(ad_data[[#This Row],[conversions]]/ad_data[[#This Row],[impressions]],0)</f>
        <v>1.8397233056148354E-3</v>
      </c>
      <c r="K401" s="6">
        <f>IFERROR(ad_data[[#This Row],[conversions]]/ad_data[[#This Row],[clicks]],0)</f>
        <v>0.13297872340425532</v>
      </c>
      <c r="L401" s="9">
        <f>IFERROR(ad_data[[#This Row],[spend_usd]]/ad_data[[#This Row],[clicks]],0)</f>
        <v>0.50531914893617025</v>
      </c>
      <c r="M401" s="3">
        <f>IFERROR(ad_data[[#This Row],[revenue_usd]]/ad_data[[#This Row],[conversions]],0)</f>
        <v>13.72</v>
      </c>
      <c r="N401" s="3">
        <f>IFERROR(ad_data[[#This Row],[revenue_usd]]/ad_data[[#This Row],[spend_usd]],0)</f>
        <v>3.6105263157894738</v>
      </c>
      <c r="O401" s="6">
        <f>IFERROR((ad_data[[#This Row],[revenue_usd]]-ad_data[[#This Row],[spend_usd]])/ad_data[[#This Row],[spend_usd]],0)</f>
        <v>2.6105263157894738</v>
      </c>
    </row>
    <row r="402" spans="1:15">
      <c r="A402" s="2">
        <v>45554</v>
      </c>
      <c r="B402" t="s">
        <v>212</v>
      </c>
      <c r="C402" t="s">
        <v>286</v>
      </c>
      <c r="D402" s="4">
        <v>9686</v>
      </c>
      <c r="E402" s="4">
        <v>177</v>
      </c>
      <c r="F402" s="4">
        <v>27</v>
      </c>
      <c r="G402" s="5">
        <v>130</v>
      </c>
      <c r="H402" s="5">
        <v>340</v>
      </c>
      <c r="I402" s="6">
        <f>IFERROR(ad_data[[#This Row],[clicks]]/ad_data[[#This Row],[impressions]],0)</f>
        <v>1.8273797233119966E-2</v>
      </c>
      <c r="J402" s="6">
        <f>IFERROR(ad_data[[#This Row],[conversions]]/ad_data[[#This Row],[impressions]],0)</f>
        <v>2.7875283914928764E-3</v>
      </c>
      <c r="K402" s="6">
        <f>IFERROR(ad_data[[#This Row],[conversions]]/ad_data[[#This Row],[clicks]],0)</f>
        <v>0.15254237288135594</v>
      </c>
      <c r="L402" s="9">
        <f>IFERROR(ad_data[[#This Row],[spend_usd]]/ad_data[[#This Row],[clicks]],0)</f>
        <v>0.7344632768361582</v>
      </c>
      <c r="M402" s="3">
        <f>IFERROR(ad_data[[#This Row],[revenue_usd]]/ad_data[[#This Row],[conversions]],0)</f>
        <v>12.592592592592593</v>
      </c>
      <c r="N402" s="3">
        <f>IFERROR(ad_data[[#This Row],[revenue_usd]]/ad_data[[#This Row],[spend_usd]],0)</f>
        <v>2.6153846153846154</v>
      </c>
      <c r="O402" s="6">
        <f>IFERROR((ad_data[[#This Row],[revenue_usd]]-ad_data[[#This Row],[spend_usd]])/ad_data[[#This Row],[spend_usd]],0)</f>
        <v>1.6153846153846154</v>
      </c>
    </row>
    <row r="403" spans="1:15">
      <c r="A403" s="2">
        <v>45537</v>
      </c>
      <c r="B403" t="s">
        <v>69</v>
      </c>
      <c r="C403" t="s">
        <v>286</v>
      </c>
      <c r="D403" s="4">
        <v>10121</v>
      </c>
      <c r="E403" s="4">
        <v>131</v>
      </c>
      <c r="F403" s="4">
        <v>10</v>
      </c>
      <c r="G403" s="5">
        <v>29</v>
      </c>
      <c r="H403" s="5">
        <v>340</v>
      </c>
      <c r="I403" s="6">
        <f>IFERROR(ad_data[[#This Row],[clicks]]/ad_data[[#This Row],[impressions]],0)</f>
        <v>1.2943385041003853E-2</v>
      </c>
      <c r="J403" s="6">
        <f>IFERROR(ad_data[[#This Row],[conversions]]/ad_data[[#This Row],[impressions]],0)</f>
        <v>9.8804465961861471E-4</v>
      </c>
      <c r="K403" s="6">
        <f>IFERROR(ad_data[[#This Row],[conversions]]/ad_data[[#This Row],[clicks]],0)</f>
        <v>7.6335877862595422E-2</v>
      </c>
      <c r="L403" s="9">
        <f>IFERROR(ad_data[[#This Row],[spend_usd]]/ad_data[[#This Row],[clicks]],0)</f>
        <v>0.22137404580152673</v>
      </c>
      <c r="M403" s="3">
        <f>IFERROR(ad_data[[#This Row],[revenue_usd]]/ad_data[[#This Row],[conversions]],0)</f>
        <v>34</v>
      </c>
      <c r="N403" s="3">
        <f>IFERROR(ad_data[[#This Row],[revenue_usd]]/ad_data[[#This Row],[spend_usd]],0)</f>
        <v>11.724137931034482</v>
      </c>
      <c r="O403" s="6">
        <f>IFERROR((ad_data[[#This Row],[revenue_usd]]-ad_data[[#This Row],[spend_usd]])/ad_data[[#This Row],[spend_usd]],0)</f>
        <v>10.724137931034482</v>
      </c>
    </row>
    <row r="404" spans="1:15">
      <c r="A404" s="2">
        <v>45557</v>
      </c>
      <c r="B404" t="s">
        <v>77</v>
      </c>
      <c r="C404" t="s">
        <v>287</v>
      </c>
      <c r="D404" s="4">
        <v>11868</v>
      </c>
      <c r="E404" s="4">
        <v>110</v>
      </c>
      <c r="F404" s="4">
        <v>14</v>
      </c>
      <c r="G404" s="5">
        <v>58</v>
      </c>
      <c r="H404" s="5">
        <v>338</v>
      </c>
      <c r="I404" s="6">
        <f>IFERROR(ad_data[[#This Row],[clicks]]/ad_data[[#This Row],[impressions]],0)</f>
        <v>9.2686215032018876E-3</v>
      </c>
      <c r="J404" s="6">
        <f>IFERROR(ad_data[[#This Row],[conversions]]/ad_data[[#This Row],[impressions]],0)</f>
        <v>1.1796427367711494E-3</v>
      </c>
      <c r="K404" s="6">
        <f>IFERROR(ad_data[[#This Row],[conversions]]/ad_data[[#This Row],[clicks]],0)</f>
        <v>0.12727272727272726</v>
      </c>
      <c r="L404" s="9">
        <f>IFERROR(ad_data[[#This Row],[spend_usd]]/ad_data[[#This Row],[clicks]],0)</f>
        <v>0.52727272727272723</v>
      </c>
      <c r="M404" s="3">
        <f>IFERROR(ad_data[[#This Row],[revenue_usd]]/ad_data[[#This Row],[conversions]],0)</f>
        <v>24.142857142857142</v>
      </c>
      <c r="N404" s="3">
        <f>IFERROR(ad_data[[#This Row],[revenue_usd]]/ad_data[[#This Row],[spend_usd]],0)</f>
        <v>5.8275862068965516</v>
      </c>
      <c r="O404" s="6">
        <f>IFERROR((ad_data[[#This Row],[revenue_usd]]-ad_data[[#This Row],[spend_usd]])/ad_data[[#This Row],[spend_usd]],0)</f>
        <v>4.8275862068965516</v>
      </c>
    </row>
    <row r="405" spans="1:15">
      <c r="A405" s="2">
        <v>45543</v>
      </c>
      <c r="B405" t="s">
        <v>262</v>
      </c>
      <c r="C405" t="s">
        <v>288</v>
      </c>
      <c r="D405" s="4">
        <v>8348</v>
      </c>
      <c r="E405" s="4">
        <v>193</v>
      </c>
      <c r="F405" s="4">
        <v>11</v>
      </c>
      <c r="G405" s="5">
        <v>103</v>
      </c>
      <c r="H405" s="5">
        <v>335</v>
      </c>
      <c r="I405" s="6">
        <f>IFERROR(ad_data[[#This Row],[clicks]]/ad_data[[#This Row],[impressions]],0)</f>
        <v>2.31193100143747E-2</v>
      </c>
      <c r="J405" s="6">
        <f>IFERROR(ad_data[[#This Row],[conversions]]/ad_data[[#This Row],[impressions]],0)</f>
        <v>1.317680881648299E-3</v>
      </c>
      <c r="K405" s="6">
        <f>IFERROR(ad_data[[#This Row],[conversions]]/ad_data[[#This Row],[clicks]],0)</f>
        <v>5.6994818652849742E-2</v>
      </c>
      <c r="L405" s="9">
        <f>IFERROR(ad_data[[#This Row],[spend_usd]]/ad_data[[#This Row],[clicks]],0)</f>
        <v>0.53367875647668395</v>
      </c>
      <c r="M405" s="3">
        <f>IFERROR(ad_data[[#This Row],[revenue_usd]]/ad_data[[#This Row],[conversions]],0)</f>
        <v>30.454545454545453</v>
      </c>
      <c r="N405" s="3">
        <f>IFERROR(ad_data[[#This Row],[revenue_usd]]/ad_data[[#This Row],[spend_usd]],0)</f>
        <v>3.2524271844660193</v>
      </c>
      <c r="O405" s="6">
        <f>IFERROR((ad_data[[#This Row],[revenue_usd]]-ad_data[[#This Row],[spend_usd]])/ad_data[[#This Row],[spend_usd]],0)</f>
        <v>2.2524271844660193</v>
      </c>
    </row>
    <row r="406" spans="1:15">
      <c r="A406" s="2">
        <v>45555</v>
      </c>
      <c r="B406" t="s">
        <v>282</v>
      </c>
      <c r="C406" t="s">
        <v>288</v>
      </c>
      <c r="D406" s="4">
        <v>12484</v>
      </c>
      <c r="E406" s="4">
        <v>385</v>
      </c>
      <c r="F406" s="4">
        <v>39</v>
      </c>
      <c r="G406" s="5">
        <v>181</v>
      </c>
      <c r="H406" s="5">
        <v>333</v>
      </c>
      <c r="I406" s="6">
        <f>IFERROR(ad_data[[#This Row],[clicks]]/ad_data[[#This Row],[impressions]],0)</f>
        <v>3.0839474527395067E-2</v>
      </c>
      <c r="J406" s="6">
        <f>IFERROR(ad_data[[#This Row],[conversions]]/ad_data[[#This Row],[impressions]],0)</f>
        <v>3.1239987183595001E-3</v>
      </c>
      <c r="K406" s="6">
        <f>IFERROR(ad_data[[#This Row],[conversions]]/ad_data[[#This Row],[clicks]],0)</f>
        <v>0.1012987012987013</v>
      </c>
      <c r="L406" s="9">
        <f>IFERROR(ad_data[[#This Row],[spend_usd]]/ad_data[[#This Row],[clicks]],0)</f>
        <v>0.47012987012987012</v>
      </c>
      <c r="M406" s="3">
        <f>IFERROR(ad_data[[#This Row],[revenue_usd]]/ad_data[[#This Row],[conversions]],0)</f>
        <v>8.5384615384615383</v>
      </c>
      <c r="N406" s="3">
        <f>IFERROR(ad_data[[#This Row],[revenue_usd]]/ad_data[[#This Row],[spend_usd]],0)</f>
        <v>1.839779005524862</v>
      </c>
      <c r="O406" s="6">
        <f>IFERROR((ad_data[[#This Row],[revenue_usd]]-ad_data[[#This Row],[spend_usd]])/ad_data[[#This Row],[spend_usd]],0)</f>
        <v>0.83977900552486184</v>
      </c>
    </row>
    <row r="407" spans="1:15">
      <c r="A407" s="2">
        <v>45574</v>
      </c>
      <c r="B407" t="s">
        <v>128</v>
      </c>
      <c r="C407" t="s">
        <v>288</v>
      </c>
      <c r="D407" s="4">
        <v>9023</v>
      </c>
      <c r="E407" s="4">
        <v>165</v>
      </c>
      <c r="F407" s="4">
        <v>28</v>
      </c>
      <c r="G407" s="5">
        <v>50</v>
      </c>
      <c r="H407" s="5">
        <v>332</v>
      </c>
      <c r="I407" s="6">
        <f>IFERROR(ad_data[[#This Row],[clicks]]/ad_data[[#This Row],[impressions]],0)</f>
        <v>1.8286600908788652E-2</v>
      </c>
      <c r="J407" s="6">
        <f>IFERROR(ad_data[[#This Row],[conversions]]/ad_data[[#This Row],[impressions]],0)</f>
        <v>3.1031807602792862E-3</v>
      </c>
      <c r="K407" s="6">
        <f>IFERROR(ad_data[[#This Row],[conversions]]/ad_data[[#This Row],[clicks]],0)</f>
        <v>0.16969696969696971</v>
      </c>
      <c r="L407" s="9">
        <f>IFERROR(ad_data[[#This Row],[spend_usd]]/ad_data[[#This Row],[clicks]],0)</f>
        <v>0.30303030303030304</v>
      </c>
      <c r="M407" s="3">
        <f>IFERROR(ad_data[[#This Row],[revenue_usd]]/ad_data[[#This Row],[conversions]],0)</f>
        <v>11.857142857142858</v>
      </c>
      <c r="N407" s="3">
        <f>IFERROR(ad_data[[#This Row],[revenue_usd]]/ad_data[[#This Row],[spend_usd]],0)</f>
        <v>6.64</v>
      </c>
      <c r="O407" s="6">
        <f>IFERROR((ad_data[[#This Row],[revenue_usd]]-ad_data[[#This Row],[spend_usd]])/ad_data[[#This Row],[spend_usd]],0)</f>
        <v>5.64</v>
      </c>
    </row>
    <row r="408" spans="1:15">
      <c r="A408" s="2">
        <v>45558</v>
      </c>
      <c r="B408" t="s">
        <v>256</v>
      </c>
      <c r="C408" t="s">
        <v>288</v>
      </c>
      <c r="D408" s="4">
        <v>6473</v>
      </c>
      <c r="E408" s="4">
        <v>71</v>
      </c>
      <c r="F408" s="4">
        <v>14</v>
      </c>
      <c r="G408" s="5">
        <v>22</v>
      </c>
      <c r="H408" s="5">
        <v>332</v>
      </c>
      <c r="I408" s="6">
        <f>IFERROR(ad_data[[#This Row],[clicks]]/ad_data[[#This Row],[impressions]],0)</f>
        <v>1.0968638961841495E-2</v>
      </c>
      <c r="J408" s="6">
        <f>IFERROR(ad_data[[#This Row],[conversions]]/ad_data[[#This Row],[impressions]],0)</f>
        <v>2.1628302178279004E-3</v>
      </c>
      <c r="K408" s="6">
        <f>IFERROR(ad_data[[#This Row],[conversions]]/ad_data[[#This Row],[clicks]],0)</f>
        <v>0.19718309859154928</v>
      </c>
      <c r="L408" s="9">
        <f>IFERROR(ad_data[[#This Row],[spend_usd]]/ad_data[[#This Row],[clicks]],0)</f>
        <v>0.30985915492957744</v>
      </c>
      <c r="M408" s="3">
        <f>IFERROR(ad_data[[#This Row],[revenue_usd]]/ad_data[[#This Row],[conversions]],0)</f>
        <v>23.714285714285715</v>
      </c>
      <c r="N408" s="3">
        <f>IFERROR(ad_data[[#This Row],[revenue_usd]]/ad_data[[#This Row],[spend_usd]],0)</f>
        <v>15.090909090909092</v>
      </c>
      <c r="O408" s="6">
        <f>IFERROR((ad_data[[#This Row],[revenue_usd]]-ad_data[[#This Row],[spend_usd]])/ad_data[[#This Row],[spend_usd]],0)</f>
        <v>14.090909090909092</v>
      </c>
    </row>
    <row r="409" spans="1:15">
      <c r="A409" s="2">
        <v>45563</v>
      </c>
      <c r="B409" t="s">
        <v>18</v>
      </c>
      <c r="C409" t="s">
        <v>286</v>
      </c>
      <c r="D409" s="4">
        <v>12192</v>
      </c>
      <c r="E409" s="4">
        <v>245</v>
      </c>
      <c r="F409" s="4">
        <v>13</v>
      </c>
      <c r="G409" s="5">
        <v>103</v>
      </c>
      <c r="H409" s="5">
        <v>331</v>
      </c>
      <c r="I409" s="6">
        <f>IFERROR(ad_data[[#This Row],[clicks]]/ad_data[[#This Row],[impressions]],0)</f>
        <v>2.0095144356955381E-2</v>
      </c>
      <c r="J409" s="6">
        <f>IFERROR(ad_data[[#This Row],[conversions]]/ad_data[[#This Row],[impressions]],0)</f>
        <v>1.0662729658792651E-3</v>
      </c>
      <c r="K409" s="6">
        <f>IFERROR(ad_data[[#This Row],[conversions]]/ad_data[[#This Row],[clicks]],0)</f>
        <v>5.3061224489795916E-2</v>
      </c>
      <c r="L409" s="9">
        <f>IFERROR(ad_data[[#This Row],[spend_usd]]/ad_data[[#This Row],[clicks]],0)</f>
        <v>0.42040816326530611</v>
      </c>
      <c r="M409" s="3">
        <f>IFERROR(ad_data[[#This Row],[revenue_usd]]/ad_data[[#This Row],[conversions]],0)</f>
        <v>25.46153846153846</v>
      </c>
      <c r="N409" s="3">
        <f>IFERROR(ad_data[[#This Row],[revenue_usd]]/ad_data[[#This Row],[spend_usd]],0)</f>
        <v>3.2135922330097086</v>
      </c>
      <c r="O409" s="6">
        <f>IFERROR((ad_data[[#This Row],[revenue_usd]]-ad_data[[#This Row],[spend_usd]])/ad_data[[#This Row],[spend_usd]],0)</f>
        <v>2.2135922330097086</v>
      </c>
    </row>
    <row r="410" spans="1:15">
      <c r="A410" s="2">
        <v>45513</v>
      </c>
      <c r="B410" t="s">
        <v>43</v>
      </c>
      <c r="C410" t="s">
        <v>287</v>
      </c>
      <c r="D410" s="4">
        <v>12142</v>
      </c>
      <c r="E410" s="4">
        <v>300</v>
      </c>
      <c r="F410" s="4">
        <v>42</v>
      </c>
      <c r="G410" s="5">
        <v>99</v>
      </c>
      <c r="H410" s="5">
        <v>331</v>
      </c>
      <c r="I410" s="6">
        <f>IFERROR(ad_data[[#This Row],[clicks]]/ad_data[[#This Row],[impressions]],0)</f>
        <v>2.4707626420688519E-2</v>
      </c>
      <c r="J410" s="6">
        <f>IFERROR(ad_data[[#This Row],[conversions]]/ad_data[[#This Row],[impressions]],0)</f>
        <v>3.4590676988963927E-3</v>
      </c>
      <c r="K410" s="6">
        <f>IFERROR(ad_data[[#This Row],[conversions]]/ad_data[[#This Row],[clicks]],0)</f>
        <v>0.14000000000000001</v>
      </c>
      <c r="L410" s="9">
        <f>IFERROR(ad_data[[#This Row],[spend_usd]]/ad_data[[#This Row],[clicks]],0)</f>
        <v>0.33</v>
      </c>
      <c r="M410" s="3">
        <f>IFERROR(ad_data[[#This Row],[revenue_usd]]/ad_data[[#This Row],[conversions]],0)</f>
        <v>7.8809523809523814</v>
      </c>
      <c r="N410" s="3">
        <f>IFERROR(ad_data[[#This Row],[revenue_usd]]/ad_data[[#This Row],[spend_usd]],0)</f>
        <v>3.3434343434343434</v>
      </c>
      <c r="O410" s="6">
        <f>IFERROR((ad_data[[#This Row],[revenue_usd]]-ad_data[[#This Row],[spend_usd]])/ad_data[[#This Row],[spend_usd]],0)</f>
        <v>2.3434343434343434</v>
      </c>
    </row>
    <row r="411" spans="1:15">
      <c r="A411" s="2">
        <v>45545</v>
      </c>
      <c r="B411" t="s">
        <v>59</v>
      </c>
      <c r="C411" t="s">
        <v>286</v>
      </c>
      <c r="D411" s="4">
        <v>6916</v>
      </c>
      <c r="E411" s="4">
        <v>225</v>
      </c>
      <c r="F411" s="4">
        <v>14</v>
      </c>
      <c r="G411" s="5">
        <v>156</v>
      </c>
      <c r="H411" s="5">
        <v>328</v>
      </c>
      <c r="I411" s="6">
        <f>IFERROR(ad_data[[#This Row],[clicks]]/ad_data[[#This Row],[impressions]],0)</f>
        <v>3.2533256217466743E-2</v>
      </c>
      <c r="J411" s="6">
        <f>IFERROR(ad_data[[#This Row],[conversions]]/ad_data[[#This Row],[impressions]],0)</f>
        <v>2.0242914979757085E-3</v>
      </c>
      <c r="K411" s="6">
        <f>IFERROR(ad_data[[#This Row],[conversions]]/ad_data[[#This Row],[clicks]],0)</f>
        <v>6.222222222222222E-2</v>
      </c>
      <c r="L411" s="9">
        <f>IFERROR(ad_data[[#This Row],[spend_usd]]/ad_data[[#This Row],[clicks]],0)</f>
        <v>0.69333333333333336</v>
      </c>
      <c r="M411" s="3">
        <f>IFERROR(ad_data[[#This Row],[revenue_usd]]/ad_data[[#This Row],[conversions]],0)</f>
        <v>23.428571428571427</v>
      </c>
      <c r="N411" s="3">
        <f>IFERROR(ad_data[[#This Row],[revenue_usd]]/ad_data[[#This Row],[spend_usd]],0)</f>
        <v>2.1025641025641026</v>
      </c>
      <c r="O411" s="6">
        <f>IFERROR((ad_data[[#This Row],[revenue_usd]]-ad_data[[#This Row],[spend_usd]])/ad_data[[#This Row],[spend_usd]],0)</f>
        <v>1.1025641025641026</v>
      </c>
    </row>
    <row r="412" spans="1:15">
      <c r="A412" s="2">
        <v>45559</v>
      </c>
      <c r="B412" t="s">
        <v>151</v>
      </c>
      <c r="C412" t="s">
        <v>286</v>
      </c>
      <c r="D412" s="4">
        <v>10593</v>
      </c>
      <c r="E412" s="4">
        <v>142</v>
      </c>
      <c r="F412" s="4">
        <v>14</v>
      </c>
      <c r="G412" s="5">
        <v>62</v>
      </c>
      <c r="H412" s="5">
        <v>328</v>
      </c>
      <c r="I412" s="6">
        <f>IFERROR(ad_data[[#This Row],[clicks]]/ad_data[[#This Row],[impressions]],0)</f>
        <v>1.3405078825639573E-2</v>
      </c>
      <c r="J412" s="6">
        <f>IFERROR(ad_data[[#This Row],[conversions]]/ad_data[[#This Row],[impressions]],0)</f>
        <v>1.3216274898517888E-3</v>
      </c>
      <c r="K412" s="6">
        <f>IFERROR(ad_data[[#This Row],[conversions]]/ad_data[[#This Row],[clicks]],0)</f>
        <v>9.8591549295774641E-2</v>
      </c>
      <c r="L412" s="9">
        <f>IFERROR(ad_data[[#This Row],[spend_usd]]/ad_data[[#This Row],[clicks]],0)</f>
        <v>0.43661971830985913</v>
      </c>
      <c r="M412" s="3">
        <f>IFERROR(ad_data[[#This Row],[revenue_usd]]/ad_data[[#This Row],[conversions]],0)</f>
        <v>23.428571428571427</v>
      </c>
      <c r="N412" s="3">
        <f>IFERROR(ad_data[[#This Row],[revenue_usd]]/ad_data[[#This Row],[spend_usd]],0)</f>
        <v>5.290322580645161</v>
      </c>
      <c r="O412" s="6">
        <f>IFERROR((ad_data[[#This Row],[revenue_usd]]-ad_data[[#This Row],[spend_usd]])/ad_data[[#This Row],[spend_usd]],0)</f>
        <v>4.290322580645161</v>
      </c>
    </row>
    <row r="413" spans="1:15">
      <c r="A413" s="2">
        <v>45564</v>
      </c>
      <c r="B413" t="s">
        <v>50</v>
      </c>
      <c r="C413" t="s">
        <v>286</v>
      </c>
      <c r="D413" s="4">
        <v>10886</v>
      </c>
      <c r="E413" s="4">
        <v>52</v>
      </c>
      <c r="F413" s="4">
        <v>15</v>
      </c>
      <c r="G413" s="5">
        <v>14</v>
      </c>
      <c r="H413" s="5">
        <v>326</v>
      </c>
      <c r="I413" s="6">
        <f>IFERROR(ad_data[[#This Row],[clicks]]/ad_data[[#This Row],[impressions]],0)</f>
        <v>4.7767775124012493E-3</v>
      </c>
      <c r="J413" s="6">
        <f>IFERROR(ad_data[[#This Row],[conversions]]/ad_data[[#This Row],[impressions]],0)</f>
        <v>1.377916590115745E-3</v>
      </c>
      <c r="K413" s="6">
        <f>IFERROR(ad_data[[#This Row],[conversions]]/ad_data[[#This Row],[clicks]],0)</f>
        <v>0.28846153846153844</v>
      </c>
      <c r="L413" s="9">
        <f>IFERROR(ad_data[[#This Row],[spend_usd]]/ad_data[[#This Row],[clicks]],0)</f>
        <v>0.26923076923076922</v>
      </c>
      <c r="M413" s="3">
        <f>IFERROR(ad_data[[#This Row],[revenue_usd]]/ad_data[[#This Row],[conversions]],0)</f>
        <v>21.733333333333334</v>
      </c>
      <c r="N413" s="3">
        <f>IFERROR(ad_data[[#This Row],[revenue_usd]]/ad_data[[#This Row],[spend_usd]],0)</f>
        <v>23.285714285714285</v>
      </c>
      <c r="O413" s="6">
        <f>IFERROR((ad_data[[#This Row],[revenue_usd]]-ad_data[[#This Row],[spend_usd]])/ad_data[[#This Row],[spend_usd]],0)</f>
        <v>22.285714285714285</v>
      </c>
    </row>
    <row r="414" spans="1:15">
      <c r="A414" s="2">
        <v>45551</v>
      </c>
      <c r="B414" t="s">
        <v>209</v>
      </c>
      <c r="C414" t="s">
        <v>287</v>
      </c>
      <c r="D414" s="4">
        <v>12006</v>
      </c>
      <c r="E414" s="4">
        <v>109</v>
      </c>
      <c r="F414" s="4">
        <v>12</v>
      </c>
      <c r="G414" s="5">
        <v>70</v>
      </c>
      <c r="H414" s="5">
        <v>322</v>
      </c>
      <c r="I414" s="6">
        <f>IFERROR(ad_data[[#This Row],[clicks]]/ad_data[[#This Row],[impressions]],0)</f>
        <v>9.0787939363651503E-3</v>
      </c>
      <c r="J414" s="6">
        <f>IFERROR(ad_data[[#This Row],[conversions]]/ad_data[[#This Row],[impressions]],0)</f>
        <v>9.9950024987506244E-4</v>
      </c>
      <c r="K414" s="6">
        <f>IFERROR(ad_data[[#This Row],[conversions]]/ad_data[[#This Row],[clicks]],0)</f>
        <v>0.11009174311926606</v>
      </c>
      <c r="L414" s="9">
        <f>IFERROR(ad_data[[#This Row],[spend_usd]]/ad_data[[#This Row],[clicks]],0)</f>
        <v>0.64220183486238536</v>
      </c>
      <c r="M414" s="3">
        <f>IFERROR(ad_data[[#This Row],[revenue_usd]]/ad_data[[#This Row],[conversions]],0)</f>
        <v>26.833333333333332</v>
      </c>
      <c r="N414" s="3">
        <f>IFERROR(ad_data[[#This Row],[revenue_usd]]/ad_data[[#This Row],[spend_usd]],0)</f>
        <v>4.5999999999999996</v>
      </c>
      <c r="O414" s="6">
        <f>IFERROR((ad_data[[#This Row],[revenue_usd]]-ad_data[[#This Row],[spend_usd]])/ad_data[[#This Row],[spend_usd]],0)</f>
        <v>3.6</v>
      </c>
    </row>
    <row r="415" spans="1:15">
      <c r="A415" s="2">
        <v>45548</v>
      </c>
      <c r="B415" t="s">
        <v>253</v>
      </c>
      <c r="C415" t="s">
        <v>286</v>
      </c>
      <c r="D415" s="4">
        <v>11954</v>
      </c>
      <c r="E415" s="4">
        <v>103</v>
      </c>
      <c r="F415" s="4">
        <v>13</v>
      </c>
      <c r="G415" s="5">
        <v>51</v>
      </c>
      <c r="H415" s="5">
        <v>322</v>
      </c>
      <c r="I415" s="6">
        <f>IFERROR(ad_data[[#This Row],[clicks]]/ad_data[[#This Row],[impressions]],0)</f>
        <v>8.6163627237744681E-3</v>
      </c>
      <c r="J415" s="6">
        <f>IFERROR(ad_data[[#This Row],[conversions]]/ad_data[[#This Row],[impressions]],0)</f>
        <v>1.0875020913501756E-3</v>
      </c>
      <c r="K415" s="6">
        <f>IFERROR(ad_data[[#This Row],[conversions]]/ad_data[[#This Row],[clicks]],0)</f>
        <v>0.12621359223300971</v>
      </c>
      <c r="L415" s="9">
        <f>IFERROR(ad_data[[#This Row],[spend_usd]]/ad_data[[#This Row],[clicks]],0)</f>
        <v>0.49514563106796117</v>
      </c>
      <c r="M415" s="3">
        <f>IFERROR(ad_data[[#This Row],[revenue_usd]]/ad_data[[#This Row],[conversions]],0)</f>
        <v>24.76923076923077</v>
      </c>
      <c r="N415" s="3">
        <f>IFERROR(ad_data[[#This Row],[revenue_usd]]/ad_data[[#This Row],[spend_usd]],0)</f>
        <v>6.3137254901960782</v>
      </c>
      <c r="O415" s="6">
        <f>IFERROR((ad_data[[#This Row],[revenue_usd]]-ad_data[[#This Row],[spend_usd]])/ad_data[[#This Row],[spend_usd]],0)</f>
        <v>5.3137254901960782</v>
      </c>
    </row>
    <row r="416" spans="1:15">
      <c r="A416" s="2">
        <v>45550</v>
      </c>
      <c r="B416" t="s">
        <v>223</v>
      </c>
      <c r="C416" t="s">
        <v>286</v>
      </c>
      <c r="D416" s="4">
        <v>8808</v>
      </c>
      <c r="E416" s="4">
        <v>79</v>
      </c>
      <c r="F416" s="4">
        <v>14</v>
      </c>
      <c r="G416" s="5">
        <v>41</v>
      </c>
      <c r="H416" s="5">
        <v>320</v>
      </c>
      <c r="I416" s="6">
        <f>IFERROR(ad_data[[#This Row],[clicks]]/ad_data[[#This Row],[impressions]],0)</f>
        <v>8.9691189827429615E-3</v>
      </c>
      <c r="J416" s="6">
        <f>IFERROR(ad_data[[#This Row],[conversions]]/ad_data[[#This Row],[impressions]],0)</f>
        <v>1.5894641235240691E-3</v>
      </c>
      <c r="K416" s="6">
        <f>IFERROR(ad_data[[#This Row],[conversions]]/ad_data[[#This Row],[clicks]],0)</f>
        <v>0.17721518987341772</v>
      </c>
      <c r="L416" s="9">
        <f>IFERROR(ad_data[[#This Row],[spend_usd]]/ad_data[[#This Row],[clicks]],0)</f>
        <v>0.51898734177215189</v>
      </c>
      <c r="M416" s="3">
        <f>IFERROR(ad_data[[#This Row],[revenue_usd]]/ad_data[[#This Row],[conversions]],0)</f>
        <v>22.857142857142858</v>
      </c>
      <c r="N416" s="3">
        <f>IFERROR(ad_data[[#This Row],[revenue_usd]]/ad_data[[#This Row],[spend_usd]],0)</f>
        <v>7.8048780487804876</v>
      </c>
      <c r="O416" s="6">
        <f>IFERROR((ad_data[[#This Row],[revenue_usd]]-ad_data[[#This Row],[spend_usd]])/ad_data[[#This Row],[spend_usd]],0)</f>
        <v>6.8048780487804876</v>
      </c>
    </row>
    <row r="417" spans="1:15">
      <c r="A417" s="2">
        <v>45542</v>
      </c>
      <c r="B417" t="s">
        <v>128</v>
      </c>
      <c r="C417" t="s">
        <v>287</v>
      </c>
      <c r="D417" s="4">
        <v>10533</v>
      </c>
      <c r="E417" s="4">
        <v>70</v>
      </c>
      <c r="F417" s="4">
        <v>13</v>
      </c>
      <c r="G417" s="5">
        <v>44</v>
      </c>
      <c r="H417" s="5">
        <v>318</v>
      </c>
      <c r="I417" s="6">
        <f>IFERROR(ad_data[[#This Row],[clicks]]/ad_data[[#This Row],[impressions]],0)</f>
        <v>6.6457799297446121E-3</v>
      </c>
      <c r="J417" s="6">
        <f>IFERROR(ad_data[[#This Row],[conversions]]/ad_data[[#This Row],[impressions]],0)</f>
        <v>1.2342162726668565E-3</v>
      </c>
      <c r="K417" s="6">
        <f>IFERROR(ad_data[[#This Row],[conversions]]/ad_data[[#This Row],[clicks]],0)</f>
        <v>0.18571428571428572</v>
      </c>
      <c r="L417" s="9">
        <f>IFERROR(ad_data[[#This Row],[spend_usd]]/ad_data[[#This Row],[clicks]],0)</f>
        <v>0.62857142857142856</v>
      </c>
      <c r="M417" s="3">
        <f>IFERROR(ad_data[[#This Row],[revenue_usd]]/ad_data[[#This Row],[conversions]],0)</f>
        <v>24.46153846153846</v>
      </c>
      <c r="N417" s="3">
        <f>IFERROR(ad_data[[#This Row],[revenue_usd]]/ad_data[[#This Row],[spend_usd]],0)</f>
        <v>7.2272727272727275</v>
      </c>
      <c r="O417" s="6">
        <f>IFERROR((ad_data[[#This Row],[revenue_usd]]-ad_data[[#This Row],[spend_usd]])/ad_data[[#This Row],[spend_usd]],0)</f>
        <v>6.2272727272727275</v>
      </c>
    </row>
    <row r="418" spans="1:15">
      <c r="A418" s="2">
        <v>45560</v>
      </c>
      <c r="B418" t="s">
        <v>235</v>
      </c>
      <c r="C418" t="s">
        <v>286</v>
      </c>
      <c r="D418" s="4">
        <v>9352</v>
      </c>
      <c r="E418" s="4">
        <v>105</v>
      </c>
      <c r="F418" s="4">
        <v>25</v>
      </c>
      <c r="G418" s="5">
        <v>68</v>
      </c>
      <c r="H418" s="5">
        <v>317</v>
      </c>
      <c r="I418" s="6">
        <f>IFERROR(ad_data[[#This Row],[clicks]]/ad_data[[#This Row],[impressions]],0)</f>
        <v>1.1227544910179641E-2</v>
      </c>
      <c r="J418" s="6">
        <f>IFERROR(ad_data[[#This Row],[conversions]]/ad_data[[#This Row],[impressions]],0)</f>
        <v>2.6732249786142002E-3</v>
      </c>
      <c r="K418" s="6">
        <f>IFERROR(ad_data[[#This Row],[conversions]]/ad_data[[#This Row],[clicks]],0)</f>
        <v>0.23809523809523808</v>
      </c>
      <c r="L418" s="9">
        <f>IFERROR(ad_data[[#This Row],[spend_usd]]/ad_data[[#This Row],[clicks]],0)</f>
        <v>0.64761904761904765</v>
      </c>
      <c r="M418" s="3">
        <f>IFERROR(ad_data[[#This Row],[revenue_usd]]/ad_data[[#This Row],[conversions]],0)</f>
        <v>12.68</v>
      </c>
      <c r="N418" s="3">
        <f>IFERROR(ad_data[[#This Row],[revenue_usd]]/ad_data[[#This Row],[spend_usd]],0)</f>
        <v>4.6617647058823533</v>
      </c>
      <c r="O418" s="6">
        <f>IFERROR((ad_data[[#This Row],[revenue_usd]]-ad_data[[#This Row],[spend_usd]])/ad_data[[#This Row],[spend_usd]],0)</f>
        <v>3.6617647058823528</v>
      </c>
    </row>
    <row r="419" spans="1:15">
      <c r="A419" s="2">
        <v>45452</v>
      </c>
      <c r="B419" t="s">
        <v>26</v>
      </c>
      <c r="C419" t="s">
        <v>287</v>
      </c>
      <c r="D419" s="4">
        <v>8466</v>
      </c>
      <c r="E419" s="4">
        <v>85</v>
      </c>
      <c r="F419" s="4">
        <v>11</v>
      </c>
      <c r="G419" s="5">
        <v>43</v>
      </c>
      <c r="H419" s="5">
        <v>316</v>
      </c>
      <c r="I419" s="6">
        <f>IFERROR(ad_data[[#This Row],[clicks]]/ad_data[[#This Row],[impressions]],0)</f>
        <v>1.0040160642570281E-2</v>
      </c>
      <c r="J419" s="6">
        <f>IFERROR(ad_data[[#This Row],[conversions]]/ad_data[[#This Row],[impressions]],0)</f>
        <v>1.2993149066855658E-3</v>
      </c>
      <c r="K419" s="6">
        <f>IFERROR(ad_data[[#This Row],[conversions]]/ad_data[[#This Row],[clicks]],0)</f>
        <v>0.12941176470588237</v>
      </c>
      <c r="L419" s="9">
        <f>IFERROR(ad_data[[#This Row],[spend_usd]]/ad_data[[#This Row],[clicks]],0)</f>
        <v>0.50588235294117645</v>
      </c>
      <c r="M419" s="3">
        <f>IFERROR(ad_data[[#This Row],[revenue_usd]]/ad_data[[#This Row],[conversions]],0)</f>
        <v>28.727272727272727</v>
      </c>
      <c r="N419" s="3">
        <f>IFERROR(ad_data[[#This Row],[revenue_usd]]/ad_data[[#This Row],[spend_usd]],0)</f>
        <v>7.3488372093023253</v>
      </c>
      <c r="O419" s="6">
        <f>IFERROR((ad_data[[#This Row],[revenue_usd]]-ad_data[[#This Row],[spend_usd]])/ad_data[[#This Row],[spend_usd]],0)</f>
        <v>6.3488372093023253</v>
      </c>
    </row>
    <row r="420" spans="1:15">
      <c r="A420" s="2">
        <v>45549</v>
      </c>
      <c r="B420" t="s">
        <v>245</v>
      </c>
      <c r="C420" t="s">
        <v>286</v>
      </c>
      <c r="D420" s="4">
        <v>11264</v>
      </c>
      <c r="E420" s="4">
        <v>319</v>
      </c>
      <c r="F420" s="4">
        <v>28</v>
      </c>
      <c r="G420" s="5">
        <v>124</v>
      </c>
      <c r="H420" s="5">
        <v>314</v>
      </c>
      <c r="I420" s="6">
        <f>IFERROR(ad_data[[#This Row],[clicks]]/ad_data[[#This Row],[impressions]],0)</f>
        <v>2.83203125E-2</v>
      </c>
      <c r="J420" s="6">
        <f>IFERROR(ad_data[[#This Row],[conversions]]/ad_data[[#This Row],[impressions]],0)</f>
        <v>2.4857954545454545E-3</v>
      </c>
      <c r="K420" s="6">
        <f>IFERROR(ad_data[[#This Row],[conversions]]/ad_data[[#This Row],[clicks]],0)</f>
        <v>8.7774294670846395E-2</v>
      </c>
      <c r="L420" s="9">
        <f>IFERROR(ad_data[[#This Row],[spend_usd]]/ad_data[[#This Row],[clicks]],0)</f>
        <v>0.38871473354231972</v>
      </c>
      <c r="M420" s="3">
        <f>IFERROR(ad_data[[#This Row],[revenue_usd]]/ad_data[[#This Row],[conversions]],0)</f>
        <v>11.214285714285714</v>
      </c>
      <c r="N420" s="3">
        <f>IFERROR(ad_data[[#This Row],[revenue_usd]]/ad_data[[#This Row],[spend_usd]],0)</f>
        <v>2.532258064516129</v>
      </c>
      <c r="O420" s="6">
        <f>IFERROR((ad_data[[#This Row],[revenue_usd]]-ad_data[[#This Row],[spend_usd]])/ad_data[[#This Row],[spend_usd]],0)</f>
        <v>1.532258064516129</v>
      </c>
    </row>
    <row r="421" spans="1:15">
      <c r="A421" s="2">
        <v>45556</v>
      </c>
      <c r="B421" t="s">
        <v>133</v>
      </c>
      <c r="C421" t="s">
        <v>287</v>
      </c>
      <c r="D421" s="4">
        <v>8130</v>
      </c>
      <c r="E421" s="4">
        <v>117</v>
      </c>
      <c r="F421" s="4">
        <v>10</v>
      </c>
      <c r="G421" s="5">
        <v>86</v>
      </c>
      <c r="H421" s="5">
        <v>314</v>
      </c>
      <c r="I421" s="6">
        <f>IFERROR(ad_data[[#This Row],[clicks]]/ad_data[[#This Row],[impressions]],0)</f>
        <v>1.4391143911439114E-2</v>
      </c>
      <c r="J421" s="6">
        <f>IFERROR(ad_data[[#This Row],[conversions]]/ad_data[[#This Row],[impressions]],0)</f>
        <v>1.2300123001230013E-3</v>
      </c>
      <c r="K421" s="6">
        <f>IFERROR(ad_data[[#This Row],[conversions]]/ad_data[[#This Row],[clicks]],0)</f>
        <v>8.5470085470085472E-2</v>
      </c>
      <c r="L421" s="9">
        <f>IFERROR(ad_data[[#This Row],[spend_usd]]/ad_data[[#This Row],[clicks]],0)</f>
        <v>0.7350427350427351</v>
      </c>
      <c r="M421" s="3">
        <f>IFERROR(ad_data[[#This Row],[revenue_usd]]/ad_data[[#This Row],[conversions]],0)</f>
        <v>31.4</v>
      </c>
      <c r="N421" s="3">
        <f>IFERROR(ad_data[[#This Row],[revenue_usd]]/ad_data[[#This Row],[spend_usd]],0)</f>
        <v>3.6511627906976742</v>
      </c>
      <c r="O421" s="6">
        <f>IFERROR((ad_data[[#This Row],[revenue_usd]]-ad_data[[#This Row],[spend_usd]])/ad_data[[#This Row],[spend_usd]],0)</f>
        <v>2.6511627906976742</v>
      </c>
    </row>
    <row r="422" spans="1:15">
      <c r="A422" s="2">
        <v>45360</v>
      </c>
      <c r="B422" t="s">
        <v>236</v>
      </c>
      <c r="C422" t="s">
        <v>287</v>
      </c>
      <c r="D422" s="4">
        <v>10966</v>
      </c>
      <c r="E422" s="4">
        <v>218</v>
      </c>
      <c r="F422" s="4">
        <v>14</v>
      </c>
      <c r="G422" s="5">
        <v>145</v>
      </c>
      <c r="H422" s="5">
        <v>305</v>
      </c>
      <c r="I422" s="6">
        <f>IFERROR(ad_data[[#This Row],[clicks]]/ad_data[[#This Row],[impressions]],0)</f>
        <v>1.9879627940908261E-2</v>
      </c>
      <c r="J422" s="6">
        <f>IFERROR(ad_data[[#This Row],[conversions]]/ad_data[[#This Row],[impressions]],0)</f>
        <v>1.2766733540032829E-3</v>
      </c>
      <c r="K422" s="6">
        <f>IFERROR(ad_data[[#This Row],[conversions]]/ad_data[[#This Row],[clicks]],0)</f>
        <v>6.4220183486238536E-2</v>
      </c>
      <c r="L422" s="9">
        <f>IFERROR(ad_data[[#This Row],[spend_usd]]/ad_data[[#This Row],[clicks]],0)</f>
        <v>0.66513761467889909</v>
      </c>
      <c r="M422" s="3">
        <f>IFERROR(ad_data[[#This Row],[revenue_usd]]/ad_data[[#This Row],[conversions]],0)</f>
        <v>21.785714285714285</v>
      </c>
      <c r="N422" s="3">
        <f>IFERROR(ad_data[[#This Row],[revenue_usd]]/ad_data[[#This Row],[spend_usd]],0)</f>
        <v>2.103448275862069</v>
      </c>
      <c r="O422" s="6">
        <f>IFERROR((ad_data[[#This Row],[revenue_usd]]-ad_data[[#This Row],[spend_usd]])/ad_data[[#This Row],[spend_usd]],0)</f>
        <v>1.103448275862069</v>
      </c>
    </row>
    <row r="423" spans="1:15">
      <c r="A423" s="2">
        <v>45546</v>
      </c>
      <c r="B423" t="s">
        <v>80</v>
      </c>
      <c r="C423" t="s">
        <v>288</v>
      </c>
      <c r="D423" s="4">
        <v>7251</v>
      </c>
      <c r="E423" s="4">
        <v>84</v>
      </c>
      <c r="F423" s="4">
        <v>12</v>
      </c>
      <c r="G423" s="5">
        <v>30</v>
      </c>
      <c r="H423" s="5">
        <v>305</v>
      </c>
      <c r="I423" s="6">
        <f>IFERROR(ad_data[[#This Row],[clicks]]/ad_data[[#This Row],[impressions]],0)</f>
        <v>1.1584609019445594E-2</v>
      </c>
      <c r="J423" s="6">
        <f>IFERROR(ad_data[[#This Row],[conversions]]/ad_data[[#This Row],[impressions]],0)</f>
        <v>1.6549441456350847E-3</v>
      </c>
      <c r="K423" s="6">
        <f>IFERROR(ad_data[[#This Row],[conversions]]/ad_data[[#This Row],[clicks]],0)</f>
        <v>0.14285714285714285</v>
      </c>
      <c r="L423" s="9">
        <f>IFERROR(ad_data[[#This Row],[spend_usd]]/ad_data[[#This Row],[clicks]],0)</f>
        <v>0.35714285714285715</v>
      </c>
      <c r="M423" s="3">
        <f>IFERROR(ad_data[[#This Row],[revenue_usd]]/ad_data[[#This Row],[conversions]],0)</f>
        <v>25.416666666666668</v>
      </c>
      <c r="N423" s="3">
        <f>IFERROR(ad_data[[#This Row],[revenue_usd]]/ad_data[[#This Row],[spend_usd]],0)</f>
        <v>10.166666666666666</v>
      </c>
      <c r="O423" s="6">
        <f>IFERROR((ad_data[[#This Row],[revenue_usd]]-ad_data[[#This Row],[spend_usd]])/ad_data[[#This Row],[spend_usd]],0)</f>
        <v>9.1666666666666661</v>
      </c>
    </row>
    <row r="424" spans="1:15">
      <c r="A424" s="2">
        <v>45546</v>
      </c>
      <c r="B424" t="s">
        <v>186</v>
      </c>
      <c r="C424" t="s">
        <v>287</v>
      </c>
      <c r="D424" s="4">
        <v>5884</v>
      </c>
      <c r="E424" s="4">
        <v>75</v>
      </c>
      <c r="F424" s="4">
        <v>9</v>
      </c>
      <c r="G424" s="5">
        <v>26</v>
      </c>
      <c r="H424" s="5">
        <v>305</v>
      </c>
      <c r="I424" s="6">
        <f>IFERROR(ad_data[[#This Row],[clicks]]/ad_data[[#This Row],[impressions]],0)</f>
        <v>1.274643099932019E-2</v>
      </c>
      <c r="J424" s="6">
        <f>IFERROR(ad_data[[#This Row],[conversions]]/ad_data[[#This Row],[impressions]],0)</f>
        <v>1.5295717199184228E-3</v>
      </c>
      <c r="K424" s="6">
        <f>IFERROR(ad_data[[#This Row],[conversions]]/ad_data[[#This Row],[clicks]],0)</f>
        <v>0.12</v>
      </c>
      <c r="L424" s="9">
        <f>IFERROR(ad_data[[#This Row],[spend_usd]]/ad_data[[#This Row],[clicks]],0)</f>
        <v>0.34666666666666668</v>
      </c>
      <c r="M424" s="3">
        <f>IFERROR(ad_data[[#This Row],[revenue_usd]]/ad_data[[#This Row],[conversions]],0)</f>
        <v>33.888888888888886</v>
      </c>
      <c r="N424" s="3">
        <f>IFERROR(ad_data[[#This Row],[revenue_usd]]/ad_data[[#This Row],[spend_usd]],0)</f>
        <v>11.73076923076923</v>
      </c>
      <c r="O424" s="6">
        <f>IFERROR((ad_data[[#This Row],[revenue_usd]]-ad_data[[#This Row],[spend_usd]])/ad_data[[#This Row],[spend_usd]],0)</f>
        <v>10.73076923076923</v>
      </c>
    </row>
    <row r="425" spans="1:15">
      <c r="A425" s="2">
        <v>45547</v>
      </c>
      <c r="B425" t="s">
        <v>268</v>
      </c>
      <c r="C425" t="s">
        <v>286</v>
      </c>
      <c r="D425" s="4">
        <v>7429</v>
      </c>
      <c r="E425" s="4">
        <v>107</v>
      </c>
      <c r="F425" s="4">
        <v>18</v>
      </c>
      <c r="G425" s="5">
        <v>28</v>
      </c>
      <c r="H425" s="5">
        <v>303</v>
      </c>
      <c r="I425" s="6">
        <f>IFERROR(ad_data[[#This Row],[clicks]]/ad_data[[#This Row],[impressions]],0)</f>
        <v>1.4403015210660923E-2</v>
      </c>
      <c r="J425" s="6">
        <f>IFERROR(ad_data[[#This Row],[conversions]]/ad_data[[#This Row],[impressions]],0)</f>
        <v>2.4229371382420246E-3</v>
      </c>
      <c r="K425" s="6">
        <f>IFERROR(ad_data[[#This Row],[conversions]]/ad_data[[#This Row],[clicks]],0)</f>
        <v>0.16822429906542055</v>
      </c>
      <c r="L425" s="9">
        <f>IFERROR(ad_data[[#This Row],[spend_usd]]/ad_data[[#This Row],[clicks]],0)</f>
        <v>0.26168224299065418</v>
      </c>
      <c r="M425" s="3">
        <f>IFERROR(ad_data[[#This Row],[revenue_usd]]/ad_data[[#This Row],[conversions]],0)</f>
        <v>16.833333333333332</v>
      </c>
      <c r="N425" s="3">
        <f>IFERROR(ad_data[[#This Row],[revenue_usd]]/ad_data[[#This Row],[spend_usd]],0)</f>
        <v>10.821428571428571</v>
      </c>
      <c r="O425" s="6">
        <f>IFERROR((ad_data[[#This Row],[revenue_usd]]-ad_data[[#This Row],[spend_usd]])/ad_data[[#This Row],[spend_usd]],0)</f>
        <v>9.8214285714285712</v>
      </c>
    </row>
    <row r="426" spans="1:15">
      <c r="A426" s="2">
        <v>45552</v>
      </c>
      <c r="B426" t="s">
        <v>145</v>
      </c>
      <c r="C426" t="s">
        <v>287</v>
      </c>
      <c r="D426" s="4">
        <v>12357</v>
      </c>
      <c r="E426" s="4">
        <v>299</v>
      </c>
      <c r="F426" s="4">
        <v>15</v>
      </c>
      <c r="G426" s="5">
        <v>147</v>
      </c>
      <c r="H426" s="5">
        <v>300</v>
      </c>
      <c r="I426" s="6">
        <f>IFERROR(ad_data[[#This Row],[clicks]]/ad_data[[#This Row],[impressions]],0)</f>
        <v>2.4196811523832646E-2</v>
      </c>
      <c r="J426" s="6">
        <f>IFERROR(ad_data[[#This Row],[conversions]]/ad_data[[#This Row],[impressions]],0)</f>
        <v>1.2138868657441126E-3</v>
      </c>
      <c r="K426" s="6">
        <f>IFERROR(ad_data[[#This Row],[conversions]]/ad_data[[#This Row],[clicks]],0)</f>
        <v>5.016722408026756E-2</v>
      </c>
      <c r="L426" s="9">
        <f>IFERROR(ad_data[[#This Row],[spend_usd]]/ad_data[[#This Row],[clicks]],0)</f>
        <v>0.49163879598662208</v>
      </c>
      <c r="M426" s="3">
        <f>IFERROR(ad_data[[#This Row],[revenue_usd]]/ad_data[[#This Row],[conversions]],0)</f>
        <v>20</v>
      </c>
      <c r="N426" s="3">
        <f>IFERROR(ad_data[[#This Row],[revenue_usd]]/ad_data[[#This Row],[spend_usd]],0)</f>
        <v>2.0408163265306123</v>
      </c>
      <c r="O426" s="6">
        <f>IFERROR((ad_data[[#This Row],[revenue_usd]]-ad_data[[#This Row],[spend_usd]])/ad_data[[#This Row],[spend_usd]],0)</f>
        <v>1.0408163265306123</v>
      </c>
    </row>
    <row r="427" spans="1:15">
      <c r="A427" s="2">
        <v>45547</v>
      </c>
      <c r="B427" t="s">
        <v>157</v>
      </c>
      <c r="C427" t="s">
        <v>287</v>
      </c>
      <c r="D427" s="4">
        <v>5882</v>
      </c>
      <c r="E427" s="4">
        <v>136</v>
      </c>
      <c r="F427" s="4">
        <v>19</v>
      </c>
      <c r="G427" s="5">
        <v>82</v>
      </c>
      <c r="H427" s="5">
        <v>299</v>
      </c>
      <c r="I427" s="6">
        <f>IFERROR(ad_data[[#This Row],[clicks]]/ad_data[[#This Row],[impressions]],0)</f>
        <v>2.3121387283236993E-2</v>
      </c>
      <c r="J427" s="6">
        <f>IFERROR(ad_data[[#This Row],[conversions]]/ad_data[[#This Row],[impressions]],0)</f>
        <v>3.2301938116286975E-3</v>
      </c>
      <c r="K427" s="6">
        <f>IFERROR(ad_data[[#This Row],[conversions]]/ad_data[[#This Row],[clicks]],0)</f>
        <v>0.13970588235294118</v>
      </c>
      <c r="L427" s="9">
        <f>IFERROR(ad_data[[#This Row],[spend_usd]]/ad_data[[#This Row],[clicks]],0)</f>
        <v>0.6029411764705882</v>
      </c>
      <c r="M427" s="3">
        <f>IFERROR(ad_data[[#This Row],[revenue_usd]]/ad_data[[#This Row],[conversions]],0)</f>
        <v>15.736842105263158</v>
      </c>
      <c r="N427" s="3">
        <f>IFERROR(ad_data[[#This Row],[revenue_usd]]/ad_data[[#This Row],[spend_usd]],0)</f>
        <v>3.6463414634146343</v>
      </c>
      <c r="O427" s="6">
        <f>IFERROR((ad_data[[#This Row],[revenue_usd]]-ad_data[[#This Row],[spend_usd]])/ad_data[[#This Row],[spend_usd]],0)</f>
        <v>2.6463414634146343</v>
      </c>
    </row>
    <row r="428" spans="1:15">
      <c r="A428" s="2">
        <v>45563</v>
      </c>
      <c r="B428" t="s">
        <v>179</v>
      </c>
      <c r="C428" t="s">
        <v>288</v>
      </c>
      <c r="D428" s="4">
        <v>8988</v>
      </c>
      <c r="E428" s="4">
        <v>124</v>
      </c>
      <c r="F428" s="4">
        <v>14</v>
      </c>
      <c r="G428" s="5">
        <v>52</v>
      </c>
      <c r="H428" s="5">
        <v>299</v>
      </c>
      <c r="I428" s="6">
        <f>IFERROR(ad_data[[#This Row],[clicks]]/ad_data[[#This Row],[impressions]],0)</f>
        <v>1.3796172674677348E-2</v>
      </c>
      <c r="J428" s="6">
        <f>IFERROR(ad_data[[#This Row],[conversions]]/ad_data[[#This Row],[impressions]],0)</f>
        <v>1.557632398753894E-3</v>
      </c>
      <c r="K428" s="6">
        <f>IFERROR(ad_data[[#This Row],[conversions]]/ad_data[[#This Row],[clicks]],0)</f>
        <v>0.11290322580645161</v>
      </c>
      <c r="L428" s="9">
        <f>IFERROR(ad_data[[#This Row],[spend_usd]]/ad_data[[#This Row],[clicks]],0)</f>
        <v>0.41935483870967744</v>
      </c>
      <c r="M428" s="3">
        <f>IFERROR(ad_data[[#This Row],[revenue_usd]]/ad_data[[#This Row],[conversions]],0)</f>
        <v>21.357142857142858</v>
      </c>
      <c r="N428" s="3">
        <f>IFERROR(ad_data[[#This Row],[revenue_usd]]/ad_data[[#This Row],[spend_usd]],0)</f>
        <v>5.75</v>
      </c>
      <c r="O428" s="6">
        <f>IFERROR((ad_data[[#This Row],[revenue_usd]]-ad_data[[#This Row],[spend_usd]])/ad_data[[#This Row],[spend_usd]],0)</f>
        <v>4.75</v>
      </c>
    </row>
    <row r="429" spans="1:15">
      <c r="A429" s="2">
        <v>45558</v>
      </c>
      <c r="B429" t="s">
        <v>264</v>
      </c>
      <c r="C429" t="s">
        <v>287</v>
      </c>
      <c r="D429" s="4">
        <v>7526</v>
      </c>
      <c r="E429" s="4">
        <v>104</v>
      </c>
      <c r="F429" s="4">
        <v>10</v>
      </c>
      <c r="G429" s="5">
        <v>30</v>
      </c>
      <c r="H429" s="5">
        <v>298</v>
      </c>
      <c r="I429" s="6">
        <f>IFERROR(ad_data[[#This Row],[clicks]]/ad_data[[#This Row],[impressions]],0)</f>
        <v>1.3818761626361946E-2</v>
      </c>
      <c r="J429" s="6">
        <f>IFERROR(ad_data[[#This Row],[conversions]]/ad_data[[#This Row],[impressions]],0)</f>
        <v>1.3287270794578793E-3</v>
      </c>
      <c r="K429" s="6">
        <f>IFERROR(ad_data[[#This Row],[conversions]]/ad_data[[#This Row],[clicks]],0)</f>
        <v>9.6153846153846159E-2</v>
      </c>
      <c r="L429" s="9">
        <f>IFERROR(ad_data[[#This Row],[spend_usd]]/ad_data[[#This Row],[clicks]],0)</f>
        <v>0.28846153846153844</v>
      </c>
      <c r="M429" s="3">
        <f>IFERROR(ad_data[[#This Row],[revenue_usd]]/ad_data[[#This Row],[conversions]],0)</f>
        <v>29.8</v>
      </c>
      <c r="N429" s="3">
        <f>IFERROR(ad_data[[#This Row],[revenue_usd]]/ad_data[[#This Row],[spend_usd]],0)</f>
        <v>9.9333333333333336</v>
      </c>
      <c r="O429" s="6">
        <f>IFERROR((ad_data[[#This Row],[revenue_usd]]-ad_data[[#This Row],[spend_usd]])/ad_data[[#This Row],[spend_usd]],0)</f>
        <v>8.9333333333333336</v>
      </c>
    </row>
    <row r="430" spans="1:15">
      <c r="A430" s="2">
        <v>45552</v>
      </c>
      <c r="B430" t="s">
        <v>121</v>
      </c>
      <c r="C430" t="s">
        <v>288</v>
      </c>
      <c r="D430" s="4">
        <v>12607</v>
      </c>
      <c r="E430" s="4">
        <v>194</v>
      </c>
      <c r="F430" s="4">
        <v>11</v>
      </c>
      <c r="G430" s="5">
        <v>134</v>
      </c>
      <c r="H430" s="5">
        <v>297</v>
      </c>
      <c r="I430" s="6">
        <f>IFERROR(ad_data[[#This Row],[clicks]]/ad_data[[#This Row],[impressions]],0)</f>
        <v>1.5388276354406281E-2</v>
      </c>
      <c r="J430" s="6">
        <f>IFERROR(ad_data[[#This Row],[conversions]]/ad_data[[#This Row],[impressions]],0)</f>
        <v>8.7253113349726344E-4</v>
      </c>
      <c r="K430" s="6">
        <f>IFERROR(ad_data[[#This Row],[conversions]]/ad_data[[#This Row],[clicks]],0)</f>
        <v>5.6701030927835051E-2</v>
      </c>
      <c r="L430" s="9">
        <f>IFERROR(ad_data[[#This Row],[spend_usd]]/ad_data[[#This Row],[clicks]],0)</f>
        <v>0.69072164948453607</v>
      </c>
      <c r="M430" s="3">
        <f>IFERROR(ad_data[[#This Row],[revenue_usd]]/ad_data[[#This Row],[conversions]],0)</f>
        <v>27</v>
      </c>
      <c r="N430" s="3">
        <f>IFERROR(ad_data[[#This Row],[revenue_usd]]/ad_data[[#This Row],[spend_usd]],0)</f>
        <v>2.216417910447761</v>
      </c>
      <c r="O430" s="6">
        <f>IFERROR((ad_data[[#This Row],[revenue_usd]]-ad_data[[#This Row],[spend_usd]])/ad_data[[#This Row],[spend_usd]],0)</f>
        <v>1.2164179104477613</v>
      </c>
    </row>
    <row r="431" spans="1:15">
      <c r="A431" s="2">
        <v>45544</v>
      </c>
      <c r="B431" t="s">
        <v>11</v>
      </c>
      <c r="C431" t="s">
        <v>286</v>
      </c>
      <c r="D431" s="4">
        <v>12215</v>
      </c>
      <c r="E431" s="4">
        <v>265</v>
      </c>
      <c r="F431" s="4">
        <v>36</v>
      </c>
      <c r="G431" s="5">
        <v>117</v>
      </c>
      <c r="H431" s="5">
        <v>294</v>
      </c>
      <c r="I431" s="6">
        <f>IFERROR(ad_data[[#This Row],[clicks]]/ad_data[[#This Row],[impressions]],0)</f>
        <v>2.1694637740483011E-2</v>
      </c>
      <c r="J431" s="6">
        <f>IFERROR(ad_data[[#This Row],[conversions]]/ad_data[[#This Row],[impressions]],0)</f>
        <v>2.9471960704052394E-3</v>
      </c>
      <c r="K431" s="6">
        <f>IFERROR(ad_data[[#This Row],[conversions]]/ad_data[[#This Row],[clicks]],0)</f>
        <v>0.13584905660377358</v>
      </c>
      <c r="L431" s="9">
        <f>IFERROR(ad_data[[#This Row],[spend_usd]]/ad_data[[#This Row],[clicks]],0)</f>
        <v>0.44150943396226416</v>
      </c>
      <c r="M431" s="3">
        <f>IFERROR(ad_data[[#This Row],[revenue_usd]]/ad_data[[#This Row],[conversions]],0)</f>
        <v>8.1666666666666661</v>
      </c>
      <c r="N431" s="3">
        <f>IFERROR(ad_data[[#This Row],[revenue_usd]]/ad_data[[#This Row],[spend_usd]],0)</f>
        <v>2.5128205128205128</v>
      </c>
      <c r="O431" s="6">
        <f>IFERROR((ad_data[[#This Row],[revenue_usd]]-ad_data[[#This Row],[spend_usd]])/ad_data[[#This Row],[spend_usd]],0)</f>
        <v>1.5128205128205128</v>
      </c>
    </row>
    <row r="432" spans="1:15">
      <c r="A432" s="2">
        <v>45565</v>
      </c>
      <c r="B432" t="s">
        <v>236</v>
      </c>
      <c r="C432" t="s">
        <v>286</v>
      </c>
      <c r="D432" s="4">
        <v>9772</v>
      </c>
      <c r="E432" s="4">
        <v>260</v>
      </c>
      <c r="F432" s="4">
        <v>11</v>
      </c>
      <c r="G432" s="5">
        <v>49</v>
      </c>
      <c r="H432" s="5">
        <v>292</v>
      </c>
      <c r="I432" s="6">
        <f>IFERROR(ad_data[[#This Row],[clicks]]/ad_data[[#This Row],[impressions]],0)</f>
        <v>2.6606631191158411E-2</v>
      </c>
      <c r="J432" s="6">
        <f>IFERROR(ad_data[[#This Row],[conversions]]/ad_data[[#This Row],[impressions]],0)</f>
        <v>1.1256651657797789E-3</v>
      </c>
      <c r="K432" s="6">
        <f>IFERROR(ad_data[[#This Row],[conversions]]/ad_data[[#This Row],[clicks]],0)</f>
        <v>4.230769230769231E-2</v>
      </c>
      <c r="L432" s="9">
        <f>IFERROR(ad_data[[#This Row],[spend_usd]]/ad_data[[#This Row],[clicks]],0)</f>
        <v>0.18846153846153846</v>
      </c>
      <c r="M432" s="3">
        <f>IFERROR(ad_data[[#This Row],[revenue_usd]]/ad_data[[#This Row],[conversions]],0)</f>
        <v>26.545454545454547</v>
      </c>
      <c r="N432" s="3">
        <f>IFERROR(ad_data[[#This Row],[revenue_usd]]/ad_data[[#This Row],[spend_usd]],0)</f>
        <v>5.9591836734693882</v>
      </c>
      <c r="O432" s="6">
        <f>IFERROR((ad_data[[#This Row],[revenue_usd]]-ad_data[[#This Row],[spend_usd]])/ad_data[[#This Row],[spend_usd]],0)</f>
        <v>4.9591836734693882</v>
      </c>
    </row>
    <row r="433" spans="1:15">
      <c r="A433" s="2">
        <v>45554</v>
      </c>
      <c r="B433" t="s">
        <v>53</v>
      </c>
      <c r="C433" t="s">
        <v>286</v>
      </c>
      <c r="D433" s="4">
        <v>7622</v>
      </c>
      <c r="E433" s="4">
        <v>143</v>
      </c>
      <c r="F433" s="4">
        <v>28</v>
      </c>
      <c r="G433" s="5">
        <v>96</v>
      </c>
      <c r="H433" s="5">
        <v>291</v>
      </c>
      <c r="I433" s="6">
        <f>IFERROR(ad_data[[#This Row],[clicks]]/ad_data[[#This Row],[impressions]],0)</f>
        <v>1.876147992652847E-2</v>
      </c>
      <c r="J433" s="6">
        <f>IFERROR(ad_data[[#This Row],[conversions]]/ad_data[[#This Row],[impressions]],0)</f>
        <v>3.6735764891104696E-3</v>
      </c>
      <c r="K433" s="6">
        <f>IFERROR(ad_data[[#This Row],[conversions]]/ad_data[[#This Row],[clicks]],0)</f>
        <v>0.19580419580419581</v>
      </c>
      <c r="L433" s="9">
        <f>IFERROR(ad_data[[#This Row],[spend_usd]]/ad_data[[#This Row],[clicks]],0)</f>
        <v>0.67132867132867136</v>
      </c>
      <c r="M433" s="3">
        <f>IFERROR(ad_data[[#This Row],[revenue_usd]]/ad_data[[#This Row],[conversions]],0)</f>
        <v>10.392857142857142</v>
      </c>
      <c r="N433" s="3">
        <f>IFERROR(ad_data[[#This Row],[revenue_usd]]/ad_data[[#This Row],[spend_usd]],0)</f>
        <v>3.03125</v>
      </c>
      <c r="O433" s="6">
        <f>IFERROR((ad_data[[#This Row],[revenue_usd]]-ad_data[[#This Row],[spend_usd]])/ad_data[[#This Row],[spend_usd]],0)</f>
        <v>2.03125</v>
      </c>
    </row>
    <row r="434" spans="1:15">
      <c r="A434" s="2">
        <v>45554</v>
      </c>
      <c r="B434" t="s">
        <v>124</v>
      </c>
      <c r="C434" t="s">
        <v>287</v>
      </c>
      <c r="D434" s="4">
        <v>5269</v>
      </c>
      <c r="E434" s="4">
        <v>63</v>
      </c>
      <c r="F434" s="4">
        <v>8</v>
      </c>
      <c r="G434" s="5">
        <v>31</v>
      </c>
      <c r="H434" s="5">
        <v>286</v>
      </c>
      <c r="I434" s="6">
        <f>IFERROR(ad_data[[#This Row],[clicks]]/ad_data[[#This Row],[impressions]],0)</f>
        <v>1.1956728031884608E-2</v>
      </c>
      <c r="J434" s="6">
        <f>IFERROR(ad_data[[#This Row],[conversions]]/ad_data[[#This Row],[impressions]],0)</f>
        <v>1.5183146707155057E-3</v>
      </c>
      <c r="K434" s="6">
        <f>IFERROR(ad_data[[#This Row],[conversions]]/ad_data[[#This Row],[clicks]],0)</f>
        <v>0.12698412698412698</v>
      </c>
      <c r="L434" s="9">
        <f>IFERROR(ad_data[[#This Row],[spend_usd]]/ad_data[[#This Row],[clicks]],0)</f>
        <v>0.49206349206349204</v>
      </c>
      <c r="M434" s="3">
        <f>IFERROR(ad_data[[#This Row],[revenue_usd]]/ad_data[[#This Row],[conversions]],0)</f>
        <v>35.75</v>
      </c>
      <c r="N434" s="3">
        <f>IFERROR(ad_data[[#This Row],[revenue_usd]]/ad_data[[#This Row],[spend_usd]],0)</f>
        <v>9.2258064516129039</v>
      </c>
      <c r="O434" s="6">
        <f>IFERROR((ad_data[[#This Row],[revenue_usd]]-ad_data[[#This Row],[spend_usd]])/ad_data[[#This Row],[spend_usd]],0)</f>
        <v>8.2258064516129039</v>
      </c>
    </row>
    <row r="435" spans="1:15">
      <c r="A435" s="2">
        <v>45557</v>
      </c>
      <c r="B435" t="s">
        <v>255</v>
      </c>
      <c r="C435" t="s">
        <v>287</v>
      </c>
      <c r="D435" s="4">
        <v>10444</v>
      </c>
      <c r="E435" s="4">
        <v>116</v>
      </c>
      <c r="F435" s="4">
        <v>9</v>
      </c>
      <c r="G435" s="5">
        <v>86</v>
      </c>
      <c r="H435" s="5">
        <v>283</v>
      </c>
      <c r="I435" s="6">
        <f>IFERROR(ad_data[[#This Row],[clicks]]/ad_data[[#This Row],[impressions]],0)</f>
        <v>1.1106855610877058E-2</v>
      </c>
      <c r="J435" s="6">
        <f>IFERROR(ad_data[[#This Row],[conversions]]/ad_data[[#This Row],[impressions]],0)</f>
        <v>8.6173879739563381E-4</v>
      </c>
      <c r="K435" s="6">
        <f>IFERROR(ad_data[[#This Row],[conversions]]/ad_data[[#This Row],[clicks]],0)</f>
        <v>7.7586206896551727E-2</v>
      </c>
      <c r="L435" s="9">
        <f>IFERROR(ad_data[[#This Row],[spend_usd]]/ad_data[[#This Row],[clicks]],0)</f>
        <v>0.74137931034482762</v>
      </c>
      <c r="M435" s="3">
        <f>IFERROR(ad_data[[#This Row],[revenue_usd]]/ad_data[[#This Row],[conversions]],0)</f>
        <v>31.444444444444443</v>
      </c>
      <c r="N435" s="3">
        <f>IFERROR(ad_data[[#This Row],[revenue_usd]]/ad_data[[#This Row],[spend_usd]],0)</f>
        <v>3.2906976744186047</v>
      </c>
      <c r="O435" s="6">
        <f>IFERROR((ad_data[[#This Row],[revenue_usd]]-ad_data[[#This Row],[spend_usd]])/ad_data[[#This Row],[spend_usd]],0)</f>
        <v>2.2906976744186047</v>
      </c>
    </row>
    <row r="436" spans="1:15">
      <c r="A436" s="2">
        <v>45541</v>
      </c>
      <c r="B436" t="s">
        <v>13</v>
      </c>
      <c r="C436" t="s">
        <v>287</v>
      </c>
      <c r="D436" s="4">
        <v>10332</v>
      </c>
      <c r="E436" s="4">
        <v>87</v>
      </c>
      <c r="F436" s="4">
        <v>16</v>
      </c>
      <c r="G436" s="5">
        <v>33</v>
      </c>
      <c r="H436" s="5">
        <v>283</v>
      </c>
      <c r="I436" s="6">
        <f>IFERROR(ad_data[[#This Row],[clicks]]/ad_data[[#This Row],[impressions]],0)</f>
        <v>8.4204413472706158E-3</v>
      </c>
      <c r="J436" s="6">
        <f>IFERROR(ad_data[[#This Row],[conversions]]/ad_data[[#This Row],[impressions]],0)</f>
        <v>1.548586914440573E-3</v>
      </c>
      <c r="K436" s="6">
        <f>IFERROR(ad_data[[#This Row],[conversions]]/ad_data[[#This Row],[clicks]],0)</f>
        <v>0.18390804597701149</v>
      </c>
      <c r="L436" s="9">
        <f>IFERROR(ad_data[[#This Row],[spend_usd]]/ad_data[[#This Row],[clicks]],0)</f>
        <v>0.37931034482758619</v>
      </c>
      <c r="M436" s="3">
        <f>IFERROR(ad_data[[#This Row],[revenue_usd]]/ad_data[[#This Row],[conversions]],0)</f>
        <v>17.6875</v>
      </c>
      <c r="N436" s="3">
        <f>IFERROR(ad_data[[#This Row],[revenue_usd]]/ad_data[[#This Row],[spend_usd]],0)</f>
        <v>8.5757575757575761</v>
      </c>
      <c r="O436" s="6">
        <f>IFERROR((ad_data[[#This Row],[revenue_usd]]-ad_data[[#This Row],[spend_usd]])/ad_data[[#This Row],[spend_usd]],0)</f>
        <v>7.5757575757575761</v>
      </c>
    </row>
    <row r="437" spans="1:15">
      <c r="A437" s="2">
        <v>45553</v>
      </c>
      <c r="B437" t="s">
        <v>164</v>
      </c>
      <c r="C437" t="s">
        <v>287</v>
      </c>
      <c r="D437" s="4">
        <v>12892</v>
      </c>
      <c r="E437" s="4">
        <v>411</v>
      </c>
      <c r="F437" s="4">
        <v>11</v>
      </c>
      <c r="G437" s="5">
        <v>255</v>
      </c>
      <c r="H437" s="5">
        <v>282</v>
      </c>
      <c r="I437" s="6">
        <f>IFERROR(ad_data[[#This Row],[clicks]]/ad_data[[#This Row],[impressions]],0)</f>
        <v>3.1880235805150481E-2</v>
      </c>
      <c r="J437" s="6">
        <f>IFERROR(ad_data[[#This Row],[conversions]]/ad_data[[#This Row],[impressions]],0)</f>
        <v>8.5324232081911264E-4</v>
      </c>
      <c r="K437" s="6">
        <f>IFERROR(ad_data[[#This Row],[conversions]]/ad_data[[#This Row],[clicks]],0)</f>
        <v>2.6763990267639901E-2</v>
      </c>
      <c r="L437" s="9">
        <f>IFERROR(ad_data[[#This Row],[spend_usd]]/ad_data[[#This Row],[clicks]],0)</f>
        <v>0.62043795620437958</v>
      </c>
      <c r="M437" s="3">
        <f>IFERROR(ad_data[[#This Row],[revenue_usd]]/ad_data[[#This Row],[conversions]],0)</f>
        <v>25.636363636363637</v>
      </c>
      <c r="N437" s="3">
        <f>IFERROR(ad_data[[#This Row],[revenue_usd]]/ad_data[[#This Row],[spend_usd]],0)</f>
        <v>1.1058823529411765</v>
      </c>
      <c r="O437" s="6">
        <f>IFERROR((ad_data[[#This Row],[revenue_usd]]-ad_data[[#This Row],[spend_usd]])/ad_data[[#This Row],[spend_usd]],0)</f>
        <v>0.10588235294117647</v>
      </c>
    </row>
    <row r="438" spans="1:15">
      <c r="A438" s="2">
        <v>45551</v>
      </c>
      <c r="B438" t="s">
        <v>51</v>
      </c>
      <c r="C438" t="s">
        <v>287</v>
      </c>
      <c r="D438" s="4">
        <v>13266</v>
      </c>
      <c r="E438" s="4">
        <v>273</v>
      </c>
      <c r="F438" s="4">
        <v>11</v>
      </c>
      <c r="G438" s="5">
        <v>97</v>
      </c>
      <c r="H438" s="5">
        <v>280</v>
      </c>
      <c r="I438" s="6">
        <f>IFERROR(ad_data[[#This Row],[clicks]]/ad_data[[#This Row],[impressions]],0)</f>
        <v>2.0578923563998191E-2</v>
      </c>
      <c r="J438" s="6">
        <f>IFERROR(ad_data[[#This Row],[conversions]]/ad_data[[#This Row],[impressions]],0)</f>
        <v>8.2918739635157548E-4</v>
      </c>
      <c r="K438" s="6">
        <f>IFERROR(ad_data[[#This Row],[conversions]]/ad_data[[#This Row],[clicks]],0)</f>
        <v>4.0293040293040296E-2</v>
      </c>
      <c r="L438" s="9">
        <f>IFERROR(ad_data[[#This Row],[spend_usd]]/ad_data[[#This Row],[clicks]],0)</f>
        <v>0.35531135531135533</v>
      </c>
      <c r="M438" s="3">
        <f>IFERROR(ad_data[[#This Row],[revenue_usd]]/ad_data[[#This Row],[conversions]],0)</f>
        <v>25.454545454545453</v>
      </c>
      <c r="N438" s="3">
        <f>IFERROR(ad_data[[#This Row],[revenue_usd]]/ad_data[[#This Row],[spend_usd]],0)</f>
        <v>2.8865979381443299</v>
      </c>
      <c r="O438" s="6">
        <f>IFERROR((ad_data[[#This Row],[revenue_usd]]-ad_data[[#This Row],[spend_usd]])/ad_data[[#This Row],[spend_usd]],0)</f>
        <v>1.8865979381443299</v>
      </c>
    </row>
    <row r="439" spans="1:15">
      <c r="A439" s="2">
        <v>45558</v>
      </c>
      <c r="B439" t="s">
        <v>113</v>
      </c>
      <c r="C439" t="s">
        <v>286</v>
      </c>
      <c r="D439" s="4">
        <v>9285</v>
      </c>
      <c r="E439" s="4">
        <v>189</v>
      </c>
      <c r="F439" s="4">
        <v>11</v>
      </c>
      <c r="G439" s="5">
        <v>139</v>
      </c>
      <c r="H439" s="5">
        <v>279</v>
      </c>
      <c r="I439" s="6">
        <f>IFERROR(ad_data[[#This Row],[clicks]]/ad_data[[#This Row],[impressions]],0)</f>
        <v>2.0355411954765753E-2</v>
      </c>
      <c r="J439" s="6">
        <f>IFERROR(ad_data[[#This Row],[conversions]]/ad_data[[#This Row],[impressions]],0)</f>
        <v>1.1847065158858373E-3</v>
      </c>
      <c r="K439" s="6">
        <f>IFERROR(ad_data[[#This Row],[conversions]]/ad_data[[#This Row],[clicks]],0)</f>
        <v>5.8201058201058198E-2</v>
      </c>
      <c r="L439" s="9">
        <f>IFERROR(ad_data[[#This Row],[spend_usd]]/ad_data[[#This Row],[clicks]],0)</f>
        <v>0.73544973544973546</v>
      </c>
      <c r="M439" s="3">
        <f>IFERROR(ad_data[[#This Row],[revenue_usd]]/ad_data[[#This Row],[conversions]],0)</f>
        <v>25.363636363636363</v>
      </c>
      <c r="N439" s="3">
        <f>IFERROR(ad_data[[#This Row],[revenue_usd]]/ad_data[[#This Row],[spend_usd]],0)</f>
        <v>2.0071942446043165</v>
      </c>
      <c r="O439" s="6">
        <f>IFERROR((ad_data[[#This Row],[revenue_usd]]-ad_data[[#This Row],[spend_usd]])/ad_data[[#This Row],[spend_usd]],0)</f>
        <v>1.0071942446043165</v>
      </c>
    </row>
    <row r="440" spans="1:15">
      <c r="A440" s="2">
        <v>45564</v>
      </c>
      <c r="B440" t="s">
        <v>37</v>
      </c>
      <c r="C440" t="s">
        <v>286</v>
      </c>
      <c r="D440" s="4">
        <v>7871</v>
      </c>
      <c r="E440" s="4">
        <v>58</v>
      </c>
      <c r="F440" s="4">
        <v>7</v>
      </c>
      <c r="G440" s="5">
        <v>25</v>
      </c>
      <c r="H440" s="5">
        <v>276</v>
      </c>
      <c r="I440" s="6">
        <f>IFERROR(ad_data[[#This Row],[clicks]]/ad_data[[#This Row],[impressions]],0)</f>
        <v>7.3688222589251683E-3</v>
      </c>
      <c r="J440" s="6">
        <f>IFERROR(ad_data[[#This Row],[conversions]]/ad_data[[#This Row],[impressions]],0)</f>
        <v>8.8934061745648586E-4</v>
      </c>
      <c r="K440" s="6">
        <f>IFERROR(ad_data[[#This Row],[conversions]]/ad_data[[#This Row],[clicks]],0)</f>
        <v>0.1206896551724138</v>
      </c>
      <c r="L440" s="9">
        <f>IFERROR(ad_data[[#This Row],[spend_usd]]/ad_data[[#This Row],[clicks]],0)</f>
        <v>0.43103448275862066</v>
      </c>
      <c r="M440" s="3">
        <f>IFERROR(ad_data[[#This Row],[revenue_usd]]/ad_data[[#This Row],[conversions]],0)</f>
        <v>39.428571428571431</v>
      </c>
      <c r="N440" s="3">
        <f>IFERROR(ad_data[[#This Row],[revenue_usd]]/ad_data[[#This Row],[spend_usd]],0)</f>
        <v>11.04</v>
      </c>
      <c r="O440" s="6">
        <f>IFERROR((ad_data[[#This Row],[revenue_usd]]-ad_data[[#This Row],[spend_usd]])/ad_data[[#This Row],[spend_usd]],0)</f>
        <v>10.039999999999999</v>
      </c>
    </row>
    <row r="441" spans="1:15">
      <c r="A441" s="2">
        <v>45513</v>
      </c>
      <c r="B441" t="s">
        <v>176</v>
      </c>
      <c r="C441" t="s">
        <v>286</v>
      </c>
      <c r="D441" s="4">
        <v>11084</v>
      </c>
      <c r="E441" s="4">
        <v>94</v>
      </c>
      <c r="F441" s="4">
        <v>15</v>
      </c>
      <c r="G441" s="5">
        <v>46</v>
      </c>
      <c r="H441" s="5">
        <v>275</v>
      </c>
      <c r="I441" s="6">
        <f>IFERROR(ad_data[[#This Row],[clicks]]/ad_data[[#This Row],[impressions]],0)</f>
        <v>8.4806928906531933E-3</v>
      </c>
      <c r="J441" s="6">
        <f>IFERROR(ad_data[[#This Row],[conversions]]/ad_data[[#This Row],[impressions]],0)</f>
        <v>1.3533020570191266E-3</v>
      </c>
      <c r="K441" s="6">
        <f>IFERROR(ad_data[[#This Row],[conversions]]/ad_data[[#This Row],[clicks]],0)</f>
        <v>0.15957446808510639</v>
      </c>
      <c r="L441" s="9">
        <f>IFERROR(ad_data[[#This Row],[spend_usd]]/ad_data[[#This Row],[clicks]],0)</f>
        <v>0.48936170212765956</v>
      </c>
      <c r="M441" s="3">
        <f>IFERROR(ad_data[[#This Row],[revenue_usd]]/ad_data[[#This Row],[conversions]],0)</f>
        <v>18.333333333333332</v>
      </c>
      <c r="N441" s="3">
        <f>IFERROR(ad_data[[#This Row],[revenue_usd]]/ad_data[[#This Row],[spend_usd]],0)</f>
        <v>5.9782608695652177</v>
      </c>
      <c r="O441" s="6">
        <f>IFERROR((ad_data[[#This Row],[revenue_usd]]-ad_data[[#This Row],[spend_usd]])/ad_data[[#This Row],[spend_usd]],0)</f>
        <v>4.9782608695652177</v>
      </c>
    </row>
    <row r="442" spans="1:15">
      <c r="A442" s="2">
        <v>45564</v>
      </c>
      <c r="B442" t="s">
        <v>61</v>
      </c>
      <c r="C442" t="s">
        <v>286</v>
      </c>
      <c r="D442" s="4">
        <v>9375</v>
      </c>
      <c r="E442" s="4">
        <v>141</v>
      </c>
      <c r="F442" s="4">
        <v>12</v>
      </c>
      <c r="G442" s="5">
        <v>94</v>
      </c>
      <c r="H442" s="5">
        <v>274</v>
      </c>
      <c r="I442" s="6">
        <f>IFERROR(ad_data[[#This Row],[clicks]]/ad_data[[#This Row],[impressions]],0)</f>
        <v>1.504E-2</v>
      </c>
      <c r="J442" s="6">
        <f>IFERROR(ad_data[[#This Row],[conversions]]/ad_data[[#This Row],[impressions]],0)</f>
        <v>1.2800000000000001E-3</v>
      </c>
      <c r="K442" s="6">
        <f>IFERROR(ad_data[[#This Row],[conversions]]/ad_data[[#This Row],[clicks]],0)</f>
        <v>8.5106382978723402E-2</v>
      </c>
      <c r="L442" s="9">
        <f>IFERROR(ad_data[[#This Row],[spend_usd]]/ad_data[[#This Row],[clicks]],0)</f>
        <v>0.66666666666666663</v>
      </c>
      <c r="M442" s="3">
        <f>IFERROR(ad_data[[#This Row],[revenue_usd]]/ad_data[[#This Row],[conversions]],0)</f>
        <v>22.833333333333332</v>
      </c>
      <c r="N442" s="3">
        <f>IFERROR(ad_data[[#This Row],[revenue_usd]]/ad_data[[#This Row],[spend_usd]],0)</f>
        <v>2.9148936170212765</v>
      </c>
      <c r="O442" s="6">
        <f>IFERROR((ad_data[[#This Row],[revenue_usd]]-ad_data[[#This Row],[spend_usd]])/ad_data[[#This Row],[spend_usd]],0)</f>
        <v>1.9148936170212767</v>
      </c>
    </row>
    <row r="443" spans="1:15">
      <c r="A443" s="2">
        <v>45482</v>
      </c>
      <c r="B443" t="s">
        <v>110</v>
      </c>
      <c r="C443" t="s">
        <v>287</v>
      </c>
      <c r="D443" s="4">
        <v>4922</v>
      </c>
      <c r="E443" s="4">
        <v>173</v>
      </c>
      <c r="F443" s="4">
        <v>23</v>
      </c>
      <c r="G443" s="5">
        <v>72</v>
      </c>
      <c r="H443" s="5">
        <v>274</v>
      </c>
      <c r="I443" s="6">
        <f>IFERROR(ad_data[[#This Row],[clicks]]/ad_data[[#This Row],[impressions]],0)</f>
        <v>3.5148313693620481E-2</v>
      </c>
      <c r="J443" s="6">
        <f>IFERROR(ad_data[[#This Row],[conversions]]/ad_data[[#This Row],[impressions]],0)</f>
        <v>4.6728971962616819E-3</v>
      </c>
      <c r="K443" s="6">
        <f>IFERROR(ad_data[[#This Row],[conversions]]/ad_data[[#This Row],[clicks]],0)</f>
        <v>0.13294797687861271</v>
      </c>
      <c r="L443" s="9">
        <f>IFERROR(ad_data[[#This Row],[spend_usd]]/ad_data[[#This Row],[clicks]],0)</f>
        <v>0.41618497109826591</v>
      </c>
      <c r="M443" s="3">
        <f>IFERROR(ad_data[[#This Row],[revenue_usd]]/ad_data[[#This Row],[conversions]],0)</f>
        <v>11.913043478260869</v>
      </c>
      <c r="N443" s="3">
        <f>IFERROR(ad_data[[#This Row],[revenue_usd]]/ad_data[[#This Row],[spend_usd]],0)</f>
        <v>3.8055555555555554</v>
      </c>
      <c r="O443" s="6">
        <f>IFERROR((ad_data[[#This Row],[revenue_usd]]-ad_data[[#This Row],[spend_usd]])/ad_data[[#This Row],[spend_usd]],0)</f>
        <v>2.8055555555555554</v>
      </c>
    </row>
    <row r="444" spans="1:15">
      <c r="A444" s="2">
        <v>45539</v>
      </c>
      <c r="B444" t="s">
        <v>274</v>
      </c>
      <c r="C444" t="s">
        <v>286</v>
      </c>
      <c r="D444" s="4">
        <v>5989</v>
      </c>
      <c r="E444" s="4">
        <v>95</v>
      </c>
      <c r="F444" s="4">
        <v>15</v>
      </c>
      <c r="G444" s="5">
        <v>39</v>
      </c>
      <c r="H444" s="5">
        <v>274</v>
      </c>
      <c r="I444" s="6">
        <f>IFERROR(ad_data[[#This Row],[clicks]]/ad_data[[#This Row],[impressions]],0)</f>
        <v>1.5862414426448489E-2</v>
      </c>
      <c r="J444" s="6">
        <f>IFERROR(ad_data[[#This Row],[conversions]]/ad_data[[#This Row],[impressions]],0)</f>
        <v>2.5045917515444981E-3</v>
      </c>
      <c r="K444" s="6">
        <f>IFERROR(ad_data[[#This Row],[conversions]]/ad_data[[#This Row],[clicks]],0)</f>
        <v>0.15789473684210525</v>
      </c>
      <c r="L444" s="9">
        <f>IFERROR(ad_data[[#This Row],[spend_usd]]/ad_data[[#This Row],[clicks]],0)</f>
        <v>0.41052631578947368</v>
      </c>
      <c r="M444" s="3">
        <f>IFERROR(ad_data[[#This Row],[revenue_usd]]/ad_data[[#This Row],[conversions]],0)</f>
        <v>18.266666666666666</v>
      </c>
      <c r="N444" s="3">
        <f>IFERROR(ad_data[[#This Row],[revenue_usd]]/ad_data[[#This Row],[spend_usd]],0)</f>
        <v>7.0256410256410255</v>
      </c>
      <c r="O444" s="6">
        <f>IFERROR((ad_data[[#This Row],[revenue_usd]]-ad_data[[#This Row],[spend_usd]])/ad_data[[#This Row],[spend_usd]],0)</f>
        <v>6.0256410256410255</v>
      </c>
    </row>
    <row r="445" spans="1:15">
      <c r="A445" s="2">
        <v>45452</v>
      </c>
      <c r="B445" t="s">
        <v>119</v>
      </c>
      <c r="C445" t="s">
        <v>287</v>
      </c>
      <c r="D445" s="4">
        <v>5430</v>
      </c>
      <c r="E445" s="4">
        <v>78</v>
      </c>
      <c r="F445" s="4">
        <v>14</v>
      </c>
      <c r="G445" s="5">
        <v>63</v>
      </c>
      <c r="H445" s="5">
        <v>273</v>
      </c>
      <c r="I445" s="6">
        <f>IFERROR(ad_data[[#This Row],[clicks]]/ad_data[[#This Row],[impressions]],0)</f>
        <v>1.4364640883977901E-2</v>
      </c>
      <c r="J445" s="6">
        <f>IFERROR(ad_data[[#This Row],[conversions]]/ad_data[[#This Row],[impressions]],0)</f>
        <v>2.5782688766114179E-3</v>
      </c>
      <c r="K445" s="6">
        <f>IFERROR(ad_data[[#This Row],[conversions]]/ad_data[[#This Row],[clicks]],0)</f>
        <v>0.17948717948717949</v>
      </c>
      <c r="L445" s="9">
        <f>IFERROR(ad_data[[#This Row],[spend_usd]]/ad_data[[#This Row],[clicks]],0)</f>
        <v>0.80769230769230771</v>
      </c>
      <c r="M445" s="3">
        <f>IFERROR(ad_data[[#This Row],[revenue_usd]]/ad_data[[#This Row],[conversions]],0)</f>
        <v>19.5</v>
      </c>
      <c r="N445" s="3">
        <f>IFERROR(ad_data[[#This Row],[revenue_usd]]/ad_data[[#This Row],[spend_usd]],0)</f>
        <v>4.333333333333333</v>
      </c>
      <c r="O445" s="6">
        <f>IFERROR((ad_data[[#This Row],[revenue_usd]]-ad_data[[#This Row],[spend_usd]])/ad_data[[#This Row],[spend_usd]],0)</f>
        <v>3.3333333333333335</v>
      </c>
    </row>
    <row r="446" spans="1:15">
      <c r="A446" s="2">
        <v>45539</v>
      </c>
      <c r="B446" t="s">
        <v>49</v>
      </c>
      <c r="C446" t="s">
        <v>287</v>
      </c>
      <c r="D446" s="4">
        <v>6640</v>
      </c>
      <c r="E446" s="4">
        <v>46</v>
      </c>
      <c r="F446" s="4">
        <v>12</v>
      </c>
      <c r="G446" s="5">
        <v>19</v>
      </c>
      <c r="H446" s="5">
        <v>273</v>
      </c>
      <c r="I446" s="6">
        <f>IFERROR(ad_data[[#This Row],[clicks]]/ad_data[[#This Row],[impressions]],0)</f>
        <v>6.9277108433734936E-3</v>
      </c>
      <c r="J446" s="6">
        <f>IFERROR(ad_data[[#This Row],[conversions]]/ad_data[[#This Row],[impressions]],0)</f>
        <v>1.8072289156626507E-3</v>
      </c>
      <c r="K446" s="6">
        <f>IFERROR(ad_data[[#This Row],[conversions]]/ad_data[[#This Row],[clicks]],0)</f>
        <v>0.2608695652173913</v>
      </c>
      <c r="L446" s="9">
        <f>IFERROR(ad_data[[#This Row],[spend_usd]]/ad_data[[#This Row],[clicks]],0)</f>
        <v>0.41304347826086957</v>
      </c>
      <c r="M446" s="3">
        <f>IFERROR(ad_data[[#This Row],[revenue_usd]]/ad_data[[#This Row],[conversions]],0)</f>
        <v>22.75</v>
      </c>
      <c r="N446" s="3">
        <f>IFERROR(ad_data[[#This Row],[revenue_usd]]/ad_data[[#This Row],[spend_usd]],0)</f>
        <v>14.368421052631579</v>
      </c>
      <c r="O446" s="6">
        <f>IFERROR((ad_data[[#This Row],[revenue_usd]]-ad_data[[#This Row],[spend_usd]])/ad_data[[#This Row],[spend_usd]],0)</f>
        <v>13.368421052631579</v>
      </c>
    </row>
    <row r="447" spans="1:15">
      <c r="A447" s="2">
        <v>45554</v>
      </c>
      <c r="B447" t="s">
        <v>118</v>
      </c>
      <c r="C447" t="s">
        <v>288</v>
      </c>
      <c r="D447" s="4">
        <v>8917</v>
      </c>
      <c r="E447" s="4">
        <v>281</v>
      </c>
      <c r="F447" s="4">
        <v>11</v>
      </c>
      <c r="G447" s="5">
        <v>175</v>
      </c>
      <c r="H447" s="5">
        <v>272</v>
      </c>
      <c r="I447" s="6">
        <f>IFERROR(ad_data[[#This Row],[clicks]]/ad_data[[#This Row],[impressions]],0)</f>
        <v>3.1512840641471349E-2</v>
      </c>
      <c r="J447" s="6">
        <f>IFERROR(ad_data[[#This Row],[conversions]]/ad_data[[#This Row],[impressions]],0)</f>
        <v>1.2335987439721879E-3</v>
      </c>
      <c r="K447" s="6">
        <f>IFERROR(ad_data[[#This Row],[conversions]]/ad_data[[#This Row],[clicks]],0)</f>
        <v>3.9145907473309607E-2</v>
      </c>
      <c r="L447" s="9">
        <f>IFERROR(ad_data[[#This Row],[spend_usd]]/ad_data[[#This Row],[clicks]],0)</f>
        <v>0.62277580071174377</v>
      </c>
      <c r="M447" s="3">
        <f>IFERROR(ad_data[[#This Row],[revenue_usd]]/ad_data[[#This Row],[conversions]],0)</f>
        <v>24.727272727272727</v>
      </c>
      <c r="N447" s="3">
        <f>IFERROR(ad_data[[#This Row],[revenue_usd]]/ad_data[[#This Row],[spend_usd]],0)</f>
        <v>1.5542857142857143</v>
      </c>
      <c r="O447" s="6">
        <f>IFERROR((ad_data[[#This Row],[revenue_usd]]-ad_data[[#This Row],[spend_usd]])/ad_data[[#This Row],[spend_usd]],0)</f>
        <v>0.55428571428571427</v>
      </c>
    </row>
    <row r="448" spans="1:15">
      <c r="A448" s="2">
        <v>45543</v>
      </c>
      <c r="B448" t="s">
        <v>81</v>
      </c>
      <c r="C448" t="s">
        <v>286</v>
      </c>
      <c r="D448" s="4">
        <v>8891</v>
      </c>
      <c r="E448" s="4">
        <v>166</v>
      </c>
      <c r="F448" s="4">
        <v>38</v>
      </c>
      <c r="G448" s="5">
        <v>68</v>
      </c>
      <c r="H448" s="5">
        <v>272</v>
      </c>
      <c r="I448" s="6">
        <f>IFERROR(ad_data[[#This Row],[clicks]]/ad_data[[#This Row],[impressions]],0)</f>
        <v>1.8670565740636597E-2</v>
      </c>
      <c r="J448" s="6">
        <f>IFERROR(ad_data[[#This Row],[conversions]]/ad_data[[#This Row],[impressions]],0)</f>
        <v>4.2739849285794622E-3</v>
      </c>
      <c r="K448" s="6">
        <f>IFERROR(ad_data[[#This Row],[conversions]]/ad_data[[#This Row],[clicks]],0)</f>
        <v>0.2289156626506024</v>
      </c>
      <c r="L448" s="9">
        <f>IFERROR(ad_data[[#This Row],[spend_usd]]/ad_data[[#This Row],[clicks]],0)</f>
        <v>0.40963855421686746</v>
      </c>
      <c r="M448" s="3">
        <f>IFERROR(ad_data[[#This Row],[revenue_usd]]/ad_data[[#This Row],[conversions]],0)</f>
        <v>7.1578947368421053</v>
      </c>
      <c r="N448" s="3">
        <f>IFERROR(ad_data[[#This Row],[revenue_usd]]/ad_data[[#This Row],[spend_usd]],0)</f>
        <v>4</v>
      </c>
      <c r="O448" s="6">
        <f>IFERROR((ad_data[[#This Row],[revenue_usd]]-ad_data[[#This Row],[spend_usd]])/ad_data[[#This Row],[spend_usd]],0)</f>
        <v>3</v>
      </c>
    </row>
    <row r="449" spans="1:15">
      <c r="A449" s="2">
        <v>45562</v>
      </c>
      <c r="B449" t="s">
        <v>71</v>
      </c>
      <c r="C449" t="s">
        <v>286</v>
      </c>
      <c r="D449" s="4">
        <v>4888</v>
      </c>
      <c r="E449" s="4">
        <v>52</v>
      </c>
      <c r="F449" s="4">
        <v>15</v>
      </c>
      <c r="G449" s="5">
        <v>23</v>
      </c>
      <c r="H449" s="5">
        <v>271</v>
      </c>
      <c r="I449" s="6">
        <f>IFERROR(ad_data[[#This Row],[clicks]]/ad_data[[#This Row],[impressions]],0)</f>
        <v>1.0638297872340425E-2</v>
      </c>
      <c r="J449" s="6">
        <f>IFERROR(ad_data[[#This Row],[conversions]]/ad_data[[#This Row],[impressions]],0)</f>
        <v>3.0687397708674302E-3</v>
      </c>
      <c r="K449" s="6">
        <f>IFERROR(ad_data[[#This Row],[conversions]]/ad_data[[#This Row],[clicks]],0)</f>
        <v>0.28846153846153844</v>
      </c>
      <c r="L449" s="9">
        <f>IFERROR(ad_data[[#This Row],[spend_usd]]/ad_data[[#This Row],[clicks]],0)</f>
        <v>0.44230769230769229</v>
      </c>
      <c r="M449" s="3">
        <f>IFERROR(ad_data[[#This Row],[revenue_usd]]/ad_data[[#This Row],[conversions]],0)</f>
        <v>18.066666666666666</v>
      </c>
      <c r="N449" s="3">
        <f>IFERROR(ad_data[[#This Row],[revenue_usd]]/ad_data[[#This Row],[spend_usd]],0)</f>
        <v>11.782608695652174</v>
      </c>
      <c r="O449" s="6">
        <f>IFERROR((ad_data[[#This Row],[revenue_usd]]-ad_data[[#This Row],[spend_usd]])/ad_data[[#This Row],[spend_usd]],0)</f>
        <v>10.782608695652174</v>
      </c>
    </row>
    <row r="450" spans="1:15">
      <c r="A450" s="2">
        <v>45541</v>
      </c>
      <c r="B450" t="s">
        <v>9</v>
      </c>
      <c r="C450" t="s">
        <v>287</v>
      </c>
      <c r="D450" s="4">
        <v>7156</v>
      </c>
      <c r="E450" s="4">
        <v>83</v>
      </c>
      <c r="F450" s="4">
        <v>18</v>
      </c>
      <c r="G450" s="5">
        <v>16</v>
      </c>
      <c r="H450" s="5">
        <v>269</v>
      </c>
      <c r="I450" s="6">
        <f>IFERROR(ad_data[[#This Row],[clicks]]/ad_data[[#This Row],[impressions]],0)</f>
        <v>1.1598658468418111E-2</v>
      </c>
      <c r="J450" s="6">
        <f>IFERROR(ad_data[[#This Row],[conversions]]/ad_data[[#This Row],[impressions]],0)</f>
        <v>2.515371716042482E-3</v>
      </c>
      <c r="K450" s="6">
        <f>IFERROR(ad_data[[#This Row],[conversions]]/ad_data[[#This Row],[clicks]],0)</f>
        <v>0.21686746987951808</v>
      </c>
      <c r="L450" s="9">
        <f>IFERROR(ad_data[[#This Row],[spend_usd]]/ad_data[[#This Row],[clicks]],0)</f>
        <v>0.19277108433734941</v>
      </c>
      <c r="M450" s="3">
        <f>IFERROR(ad_data[[#This Row],[revenue_usd]]/ad_data[[#This Row],[conversions]],0)</f>
        <v>14.944444444444445</v>
      </c>
      <c r="N450" s="3">
        <f>IFERROR(ad_data[[#This Row],[revenue_usd]]/ad_data[[#This Row],[spend_usd]],0)</f>
        <v>16.8125</v>
      </c>
      <c r="O450" s="6">
        <f>IFERROR((ad_data[[#This Row],[revenue_usd]]-ad_data[[#This Row],[spend_usd]])/ad_data[[#This Row],[spend_usd]],0)</f>
        <v>15.8125</v>
      </c>
    </row>
    <row r="451" spans="1:15">
      <c r="A451" s="2">
        <v>45300</v>
      </c>
      <c r="B451" t="s">
        <v>259</v>
      </c>
      <c r="C451" t="s">
        <v>286</v>
      </c>
      <c r="D451" s="4">
        <v>8355</v>
      </c>
      <c r="E451" s="4">
        <v>236</v>
      </c>
      <c r="F451" s="4">
        <v>9</v>
      </c>
      <c r="G451" s="5">
        <v>128</v>
      </c>
      <c r="H451" s="5">
        <v>268</v>
      </c>
      <c r="I451" s="6">
        <f>IFERROR(ad_data[[#This Row],[clicks]]/ad_data[[#This Row],[impressions]],0)</f>
        <v>2.8246558946738481E-2</v>
      </c>
      <c r="J451" s="6">
        <f>IFERROR(ad_data[[#This Row],[conversions]]/ad_data[[#This Row],[impressions]],0)</f>
        <v>1.0771992818671453E-3</v>
      </c>
      <c r="K451" s="6">
        <f>IFERROR(ad_data[[#This Row],[conversions]]/ad_data[[#This Row],[clicks]],0)</f>
        <v>3.8135593220338986E-2</v>
      </c>
      <c r="L451" s="9">
        <f>IFERROR(ad_data[[#This Row],[spend_usd]]/ad_data[[#This Row],[clicks]],0)</f>
        <v>0.5423728813559322</v>
      </c>
      <c r="M451" s="3">
        <f>IFERROR(ad_data[[#This Row],[revenue_usd]]/ad_data[[#This Row],[conversions]],0)</f>
        <v>29.777777777777779</v>
      </c>
      <c r="N451" s="3">
        <f>IFERROR(ad_data[[#This Row],[revenue_usd]]/ad_data[[#This Row],[spend_usd]],0)</f>
        <v>2.09375</v>
      </c>
      <c r="O451" s="6">
        <f>IFERROR((ad_data[[#This Row],[revenue_usd]]-ad_data[[#This Row],[spend_usd]])/ad_data[[#This Row],[spend_usd]],0)</f>
        <v>1.09375</v>
      </c>
    </row>
    <row r="452" spans="1:15">
      <c r="A452" s="2">
        <v>45421</v>
      </c>
      <c r="B452" t="s">
        <v>40</v>
      </c>
      <c r="C452" t="s">
        <v>286</v>
      </c>
      <c r="D452" s="4">
        <v>7331</v>
      </c>
      <c r="E452" s="4">
        <v>86</v>
      </c>
      <c r="F452" s="4">
        <v>12</v>
      </c>
      <c r="G452" s="5">
        <v>49</v>
      </c>
      <c r="H452" s="5">
        <v>267</v>
      </c>
      <c r="I452" s="6">
        <f>IFERROR(ad_data[[#This Row],[clicks]]/ad_data[[#This Row],[impressions]],0)</f>
        <v>1.1731005319874506E-2</v>
      </c>
      <c r="J452" s="6">
        <f>IFERROR(ad_data[[#This Row],[conversions]]/ad_data[[#This Row],[impressions]],0)</f>
        <v>1.6368844632383031E-3</v>
      </c>
      <c r="K452" s="6">
        <f>IFERROR(ad_data[[#This Row],[conversions]]/ad_data[[#This Row],[clicks]],0)</f>
        <v>0.13953488372093023</v>
      </c>
      <c r="L452" s="9">
        <f>IFERROR(ad_data[[#This Row],[spend_usd]]/ad_data[[#This Row],[clicks]],0)</f>
        <v>0.56976744186046513</v>
      </c>
      <c r="M452" s="3">
        <f>IFERROR(ad_data[[#This Row],[revenue_usd]]/ad_data[[#This Row],[conversions]],0)</f>
        <v>22.25</v>
      </c>
      <c r="N452" s="3">
        <f>IFERROR(ad_data[[#This Row],[revenue_usd]]/ad_data[[#This Row],[spend_usd]],0)</f>
        <v>5.4489795918367347</v>
      </c>
      <c r="O452" s="6">
        <f>IFERROR((ad_data[[#This Row],[revenue_usd]]-ad_data[[#This Row],[spend_usd]])/ad_data[[#This Row],[spend_usd]],0)</f>
        <v>4.4489795918367347</v>
      </c>
    </row>
    <row r="453" spans="1:15">
      <c r="A453" s="2">
        <v>45562</v>
      </c>
      <c r="B453" t="s">
        <v>92</v>
      </c>
      <c r="C453" t="s">
        <v>286</v>
      </c>
      <c r="D453" s="4">
        <v>7108</v>
      </c>
      <c r="E453" s="4">
        <v>74</v>
      </c>
      <c r="F453" s="4">
        <v>13</v>
      </c>
      <c r="G453" s="5">
        <v>36</v>
      </c>
      <c r="H453" s="5">
        <v>263</v>
      </c>
      <c r="I453" s="6">
        <f>IFERROR(ad_data[[#This Row],[clicks]]/ad_data[[#This Row],[impressions]],0)</f>
        <v>1.0410804727068092E-2</v>
      </c>
      <c r="J453" s="6">
        <f>IFERROR(ad_data[[#This Row],[conversions]]/ad_data[[#This Row],[impressions]],0)</f>
        <v>1.8289251547552053E-3</v>
      </c>
      <c r="K453" s="6">
        <f>IFERROR(ad_data[[#This Row],[conversions]]/ad_data[[#This Row],[clicks]],0)</f>
        <v>0.17567567567567569</v>
      </c>
      <c r="L453" s="9">
        <f>IFERROR(ad_data[[#This Row],[spend_usd]]/ad_data[[#This Row],[clicks]],0)</f>
        <v>0.48648648648648651</v>
      </c>
      <c r="M453" s="3">
        <f>IFERROR(ad_data[[#This Row],[revenue_usd]]/ad_data[[#This Row],[conversions]],0)</f>
        <v>20.23076923076923</v>
      </c>
      <c r="N453" s="3">
        <f>IFERROR(ad_data[[#This Row],[revenue_usd]]/ad_data[[#This Row],[spend_usd]],0)</f>
        <v>7.3055555555555554</v>
      </c>
      <c r="O453" s="6">
        <f>IFERROR((ad_data[[#This Row],[revenue_usd]]-ad_data[[#This Row],[spend_usd]])/ad_data[[#This Row],[spend_usd]],0)</f>
        <v>6.3055555555555554</v>
      </c>
    </row>
    <row r="454" spans="1:15">
      <c r="A454" s="2">
        <v>45559</v>
      </c>
      <c r="B454" t="s">
        <v>205</v>
      </c>
      <c r="C454" t="s">
        <v>288</v>
      </c>
      <c r="D454" s="4">
        <v>12442</v>
      </c>
      <c r="E454" s="4">
        <v>308</v>
      </c>
      <c r="F454" s="4">
        <v>57</v>
      </c>
      <c r="G454" s="5">
        <v>178</v>
      </c>
      <c r="H454" s="5">
        <v>261</v>
      </c>
      <c r="I454" s="6">
        <f>IFERROR(ad_data[[#This Row],[clicks]]/ad_data[[#This Row],[impressions]],0)</f>
        <v>2.475486256228902E-2</v>
      </c>
      <c r="J454" s="6">
        <f>IFERROR(ad_data[[#This Row],[conversions]]/ad_data[[#This Row],[impressions]],0)</f>
        <v>4.5812570326314098E-3</v>
      </c>
      <c r="K454" s="6">
        <f>IFERROR(ad_data[[#This Row],[conversions]]/ad_data[[#This Row],[clicks]],0)</f>
        <v>0.18506493506493507</v>
      </c>
      <c r="L454" s="9">
        <f>IFERROR(ad_data[[#This Row],[spend_usd]]/ad_data[[#This Row],[clicks]],0)</f>
        <v>0.57792207792207795</v>
      </c>
      <c r="M454" s="3">
        <f>IFERROR(ad_data[[#This Row],[revenue_usd]]/ad_data[[#This Row],[conversions]],0)</f>
        <v>4.5789473684210522</v>
      </c>
      <c r="N454" s="3">
        <f>IFERROR(ad_data[[#This Row],[revenue_usd]]/ad_data[[#This Row],[spend_usd]],0)</f>
        <v>1.4662921348314606</v>
      </c>
      <c r="O454" s="6">
        <f>IFERROR((ad_data[[#This Row],[revenue_usd]]-ad_data[[#This Row],[spend_usd]])/ad_data[[#This Row],[spend_usd]],0)</f>
        <v>0.46629213483146065</v>
      </c>
    </row>
    <row r="455" spans="1:15">
      <c r="A455" s="2">
        <v>45482</v>
      </c>
      <c r="B455" t="s">
        <v>50</v>
      </c>
      <c r="C455" t="s">
        <v>287</v>
      </c>
      <c r="D455" s="4">
        <v>4822</v>
      </c>
      <c r="E455" s="4">
        <v>63</v>
      </c>
      <c r="F455" s="4">
        <v>16</v>
      </c>
      <c r="G455" s="5">
        <v>19</v>
      </c>
      <c r="H455" s="5">
        <v>261</v>
      </c>
      <c r="I455" s="6">
        <f>IFERROR(ad_data[[#This Row],[clicks]]/ad_data[[#This Row],[impressions]],0)</f>
        <v>1.3065118208212359E-2</v>
      </c>
      <c r="J455" s="6">
        <f>IFERROR(ad_data[[#This Row],[conversions]]/ad_data[[#This Row],[impressions]],0)</f>
        <v>3.3181252592285357E-3</v>
      </c>
      <c r="K455" s="6">
        <f>IFERROR(ad_data[[#This Row],[conversions]]/ad_data[[#This Row],[clicks]],0)</f>
        <v>0.25396825396825395</v>
      </c>
      <c r="L455" s="9">
        <f>IFERROR(ad_data[[#This Row],[spend_usd]]/ad_data[[#This Row],[clicks]],0)</f>
        <v>0.30158730158730157</v>
      </c>
      <c r="M455" s="3">
        <f>IFERROR(ad_data[[#This Row],[revenue_usd]]/ad_data[[#This Row],[conversions]],0)</f>
        <v>16.3125</v>
      </c>
      <c r="N455" s="3">
        <f>IFERROR(ad_data[[#This Row],[revenue_usd]]/ad_data[[#This Row],[spend_usd]],0)</f>
        <v>13.736842105263158</v>
      </c>
      <c r="O455" s="6">
        <f>IFERROR((ad_data[[#This Row],[revenue_usd]]-ad_data[[#This Row],[spend_usd]])/ad_data[[#This Row],[spend_usd]],0)</f>
        <v>12.736842105263158</v>
      </c>
    </row>
    <row r="456" spans="1:15">
      <c r="A456" s="2">
        <v>45564</v>
      </c>
      <c r="B456" t="s">
        <v>72</v>
      </c>
      <c r="C456" t="s">
        <v>286</v>
      </c>
      <c r="D456" s="4">
        <v>4374</v>
      </c>
      <c r="E456" s="4">
        <v>92</v>
      </c>
      <c r="F456" s="4">
        <v>12</v>
      </c>
      <c r="G456" s="5">
        <v>58</v>
      </c>
      <c r="H456" s="5">
        <v>260</v>
      </c>
      <c r="I456" s="6">
        <f>IFERROR(ad_data[[#This Row],[clicks]]/ad_data[[#This Row],[impressions]],0)</f>
        <v>2.1033379058070414E-2</v>
      </c>
      <c r="J456" s="6">
        <f>IFERROR(ad_data[[#This Row],[conversions]]/ad_data[[#This Row],[impressions]],0)</f>
        <v>2.7434842249657062E-3</v>
      </c>
      <c r="K456" s="6">
        <f>IFERROR(ad_data[[#This Row],[conversions]]/ad_data[[#This Row],[clicks]],0)</f>
        <v>0.13043478260869565</v>
      </c>
      <c r="L456" s="9">
        <f>IFERROR(ad_data[[#This Row],[spend_usd]]/ad_data[[#This Row],[clicks]],0)</f>
        <v>0.63043478260869568</v>
      </c>
      <c r="M456" s="3">
        <f>IFERROR(ad_data[[#This Row],[revenue_usd]]/ad_data[[#This Row],[conversions]],0)</f>
        <v>21.666666666666668</v>
      </c>
      <c r="N456" s="3">
        <f>IFERROR(ad_data[[#This Row],[revenue_usd]]/ad_data[[#This Row],[spend_usd]],0)</f>
        <v>4.4827586206896548</v>
      </c>
      <c r="O456" s="6">
        <f>IFERROR((ad_data[[#This Row],[revenue_usd]]-ad_data[[#This Row],[spend_usd]])/ad_data[[#This Row],[spend_usd]],0)</f>
        <v>3.4827586206896552</v>
      </c>
    </row>
    <row r="457" spans="1:15">
      <c r="A457" s="2">
        <v>45635</v>
      </c>
      <c r="B457" t="s">
        <v>129</v>
      </c>
      <c r="C457" t="s">
        <v>287</v>
      </c>
      <c r="D457" s="4">
        <v>9072</v>
      </c>
      <c r="E457" s="4">
        <v>201</v>
      </c>
      <c r="F457" s="4">
        <v>20</v>
      </c>
      <c r="G457" s="5">
        <v>151</v>
      </c>
      <c r="H457" s="5">
        <v>257</v>
      </c>
      <c r="I457" s="6">
        <f>IFERROR(ad_data[[#This Row],[clicks]]/ad_data[[#This Row],[impressions]],0)</f>
        <v>2.2156084656084655E-2</v>
      </c>
      <c r="J457" s="6">
        <f>IFERROR(ad_data[[#This Row],[conversions]]/ad_data[[#This Row],[impressions]],0)</f>
        <v>2.2045855379188711E-3</v>
      </c>
      <c r="K457" s="6">
        <f>IFERROR(ad_data[[#This Row],[conversions]]/ad_data[[#This Row],[clicks]],0)</f>
        <v>9.950248756218906E-2</v>
      </c>
      <c r="L457" s="9">
        <f>IFERROR(ad_data[[#This Row],[spend_usd]]/ad_data[[#This Row],[clicks]],0)</f>
        <v>0.75124378109452739</v>
      </c>
      <c r="M457" s="3">
        <f>IFERROR(ad_data[[#This Row],[revenue_usd]]/ad_data[[#This Row],[conversions]],0)</f>
        <v>12.85</v>
      </c>
      <c r="N457" s="3">
        <f>IFERROR(ad_data[[#This Row],[revenue_usd]]/ad_data[[#This Row],[spend_usd]],0)</f>
        <v>1.7019867549668874</v>
      </c>
      <c r="O457" s="6">
        <f>IFERROR((ad_data[[#This Row],[revenue_usd]]-ad_data[[#This Row],[spend_usd]])/ad_data[[#This Row],[spend_usd]],0)</f>
        <v>0.70198675496688745</v>
      </c>
    </row>
    <row r="458" spans="1:15">
      <c r="A458" s="2">
        <v>45545</v>
      </c>
      <c r="B458" t="s">
        <v>184</v>
      </c>
      <c r="C458" t="s">
        <v>286</v>
      </c>
      <c r="D458" s="4">
        <v>15816</v>
      </c>
      <c r="E458" s="4">
        <v>158</v>
      </c>
      <c r="F458" s="4">
        <v>12</v>
      </c>
      <c r="G458" s="5">
        <v>95</v>
      </c>
      <c r="H458" s="5">
        <v>257</v>
      </c>
      <c r="I458" s="6">
        <f>IFERROR(ad_data[[#This Row],[clicks]]/ad_data[[#This Row],[impressions]],0)</f>
        <v>9.9898836621143145E-3</v>
      </c>
      <c r="J458" s="6">
        <f>IFERROR(ad_data[[#This Row],[conversions]]/ad_data[[#This Row],[impressions]],0)</f>
        <v>7.5872534142640367E-4</v>
      </c>
      <c r="K458" s="6">
        <f>IFERROR(ad_data[[#This Row],[conversions]]/ad_data[[#This Row],[clicks]],0)</f>
        <v>7.5949367088607597E-2</v>
      </c>
      <c r="L458" s="9">
        <f>IFERROR(ad_data[[#This Row],[spend_usd]]/ad_data[[#This Row],[clicks]],0)</f>
        <v>0.60126582278481011</v>
      </c>
      <c r="M458" s="3">
        <f>IFERROR(ad_data[[#This Row],[revenue_usd]]/ad_data[[#This Row],[conversions]],0)</f>
        <v>21.416666666666668</v>
      </c>
      <c r="N458" s="3">
        <f>IFERROR(ad_data[[#This Row],[revenue_usd]]/ad_data[[#This Row],[spend_usd]],0)</f>
        <v>2.7052631578947368</v>
      </c>
      <c r="O458" s="6">
        <f>IFERROR((ad_data[[#This Row],[revenue_usd]]-ad_data[[#This Row],[spend_usd]])/ad_data[[#This Row],[spend_usd]],0)</f>
        <v>1.7052631578947368</v>
      </c>
    </row>
    <row r="459" spans="1:15">
      <c r="A459" s="2">
        <v>45555</v>
      </c>
      <c r="B459" t="s">
        <v>54</v>
      </c>
      <c r="C459" t="s">
        <v>286</v>
      </c>
      <c r="D459" s="4">
        <v>8996</v>
      </c>
      <c r="E459" s="4">
        <v>137</v>
      </c>
      <c r="F459" s="4">
        <v>11</v>
      </c>
      <c r="G459" s="5">
        <v>117</v>
      </c>
      <c r="H459" s="5">
        <v>256</v>
      </c>
      <c r="I459" s="6">
        <f>IFERROR(ad_data[[#This Row],[clicks]]/ad_data[[#This Row],[impressions]],0)</f>
        <v>1.5228990662516675E-2</v>
      </c>
      <c r="J459" s="6">
        <f>IFERROR(ad_data[[#This Row],[conversions]]/ad_data[[#This Row],[impressions]],0)</f>
        <v>1.2227656736327256E-3</v>
      </c>
      <c r="K459" s="6">
        <f>IFERROR(ad_data[[#This Row],[conversions]]/ad_data[[#This Row],[clicks]],0)</f>
        <v>8.0291970802919707E-2</v>
      </c>
      <c r="L459" s="9">
        <f>IFERROR(ad_data[[#This Row],[spend_usd]]/ad_data[[#This Row],[clicks]],0)</f>
        <v>0.85401459854014594</v>
      </c>
      <c r="M459" s="3">
        <f>IFERROR(ad_data[[#This Row],[revenue_usd]]/ad_data[[#This Row],[conversions]],0)</f>
        <v>23.272727272727273</v>
      </c>
      <c r="N459" s="3">
        <f>IFERROR(ad_data[[#This Row],[revenue_usd]]/ad_data[[#This Row],[spend_usd]],0)</f>
        <v>2.1880341880341883</v>
      </c>
      <c r="O459" s="6">
        <f>IFERROR((ad_data[[#This Row],[revenue_usd]]-ad_data[[#This Row],[spend_usd]])/ad_data[[#This Row],[spend_usd]],0)</f>
        <v>1.188034188034188</v>
      </c>
    </row>
    <row r="460" spans="1:15">
      <c r="A460" s="2">
        <v>45558</v>
      </c>
      <c r="B460" t="s">
        <v>92</v>
      </c>
      <c r="C460" t="s">
        <v>286</v>
      </c>
      <c r="D460" s="4">
        <v>8644</v>
      </c>
      <c r="E460" s="4">
        <v>104</v>
      </c>
      <c r="F460" s="4">
        <v>15</v>
      </c>
      <c r="G460" s="5">
        <v>48</v>
      </c>
      <c r="H460" s="5">
        <v>255</v>
      </c>
      <c r="I460" s="6">
        <f>IFERROR(ad_data[[#This Row],[clicks]]/ad_data[[#This Row],[impressions]],0)</f>
        <v>1.2031466913465988E-2</v>
      </c>
      <c r="J460" s="6">
        <f>IFERROR(ad_data[[#This Row],[conversions]]/ad_data[[#This Row],[impressions]],0)</f>
        <v>1.7353077279037483E-3</v>
      </c>
      <c r="K460" s="6">
        <f>IFERROR(ad_data[[#This Row],[conversions]]/ad_data[[#This Row],[clicks]],0)</f>
        <v>0.14423076923076922</v>
      </c>
      <c r="L460" s="9">
        <f>IFERROR(ad_data[[#This Row],[spend_usd]]/ad_data[[#This Row],[clicks]],0)</f>
        <v>0.46153846153846156</v>
      </c>
      <c r="M460" s="3">
        <f>IFERROR(ad_data[[#This Row],[revenue_usd]]/ad_data[[#This Row],[conversions]],0)</f>
        <v>17</v>
      </c>
      <c r="N460" s="3">
        <f>IFERROR(ad_data[[#This Row],[revenue_usd]]/ad_data[[#This Row],[spend_usd]],0)</f>
        <v>5.3125</v>
      </c>
      <c r="O460" s="6">
        <f>IFERROR((ad_data[[#This Row],[revenue_usd]]-ad_data[[#This Row],[spend_usd]])/ad_data[[#This Row],[spend_usd]],0)</f>
        <v>4.3125</v>
      </c>
    </row>
    <row r="461" spans="1:15">
      <c r="A461" s="2">
        <v>45560</v>
      </c>
      <c r="B461" t="s">
        <v>57</v>
      </c>
      <c r="C461" t="s">
        <v>286</v>
      </c>
      <c r="D461" s="4">
        <v>14323</v>
      </c>
      <c r="E461" s="4">
        <v>80</v>
      </c>
      <c r="F461" s="4">
        <v>21</v>
      </c>
      <c r="G461" s="5">
        <v>40</v>
      </c>
      <c r="H461" s="5">
        <v>255</v>
      </c>
      <c r="I461" s="6">
        <f>IFERROR(ad_data[[#This Row],[clicks]]/ad_data[[#This Row],[impressions]],0)</f>
        <v>5.5854220484535359E-3</v>
      </c>
      <c r="J461" s="6">
        <f>IFERROR(ad_data[[#This Row],[conversions]]/ad_data[[#This Row],[impressions]],0)</f>
        <v>1.4661732877190533E-3</v>
      </c>
      <c r="K461" s="6">
        <f>IFERROR(ad_data[[#This Row],[conversions]]/ad_data[[#This Row],[clicks]],0)</f>
        <v>0.26250000000000001</v>
      </c>
      <c r="L461" s="9">
        <f>IFERROR(ad_data[[#This Row],[spend_usd]]/ad_data[[#This Row],[clicks]],0)</f>
        <v>0.5</v>
      </c>
      <c r="M461" s="3">
        <f>IFERROR(ad_data[[#This Row],[revenue_usd]]/ad_data[[#This Row],[conversions]],0)</f>
        <v>12.142857142857142</v>
      </c>
      <c r="N461" s="3">
        <f>IFERROR(ad_data[[#This Row],[revenue_usd]]/ad_data[[#This Row],[spend_usd]],0)</f>
        <v>6.375</v>
      </c>
      <c r="O461" s="6">
        <f>IFERROR((ad_data[[#This Row],[revenue_usd]]-ad_data[[#This Row],[spend_usd]])/ad_data[[#This Row],[spend_usd]],0)</f>
        <v>5.375</v>
      </c>
    </row>
    <row r="462" spans="1:15">
      <c r="A462" s="2">
        <v>45550</v>
      </c>
      <c r="B462" t="s">
        <v>247</v>
      </c>
      <c r="C462" t="s">
        <v>286</v>
      </c>
      <c r="D462" s="4">
        <v>13088</v>
      </c>
      <c r="E462" s="4">
        <v>375</v>
      </c>
      <c r="F462" s="4">
        <v>13</v>
      </c>
      <c r="G462" s="5">
        <v>249</v>
      </c>
      <c r="H462" s="5">
        <v>253</v>
      </c>
      <c r="I462" s="6">
        <f>IFERROR(ad_data[[#This Row],[clicks]]/ad_data[[#This Row],[impressions]],0)</f>
        <v>2.8652200488997553E-2</v>
      </c>
      <c r="J462" s="6">
        <f>IFERROR(ad_data[[#This Row],[conversions]]/ad_data[[#This Row],[impressions]],0)</f>
        <v>9.9327628361858193E-4</v>
      </c>
      <c r="K462" s="6">
        <f>IFERROR(ad_data[[#This Row],[conversions]]/ad_data[[#This Row],[clicks]],0)</f>
        <v>3.4666666666666665E-2</v>
      </c>
      <c r="L462" s="9">
        <f>IFERROR(ad_data[[#This Row],[spend_usd]]/ad_data[[#This Row],[clicks]],0)</f>
        <v>0.66400000000000003</v>
      </c>
      <c r="M462" s="3">
        <f>IFERROR(ad_data[[#This Row],[revenue_usd]]/ad_data[[#This Row],[conversions]],0)</f>
        <v>19.46153846153846</v>
      </c>
      <c r="N462" s="3">
        <f>IFERROR(ad_data[[#This Row],[revenue_usd]]/ad_data[[#This Row],[spend_usd]],0)</f>
        <v>1.0160642570281124</v>
      </c>
      <c r="O462" s="6">
        <f>IFERROR((ad_data[[#This Row],[revenue_usd]]-ad_data[[#This Row],[spend_usd]])/ad_data[[#This Row],[spend_usd]],0)</f>
        <v>1.6064257028112448E-2</v>
      </c>
    </row>
    <row r="463" spans="1:15">
      <c r="A463" s="2">
        <v>45546</v>
      </c>
      <c r="B463" t="s">
        <v>63</v>
      </c>
      <c r="C463" t="s">
        <v>287</v>
      </c>
      <c r="D463" s="4">
        <v>8061</v>
      </c>
      <c r="E463" s="4">
        <v>304</v>
      </c>
      <c r="F463" s="4">
        <v>9</v>
      </c>
      <c r="G463" s="5">
        <v>208</v>
      </c>
      <c r="H463" s="5">
        <v>252</v>
      </c>
      <c r="I463" s="6">
        <f>IFERROR(ad_data[[#This Row],[clicks]]/ad_data[[#This Row],[impressions]],0)</f>
        <v>3.7712442624984494E-2</v>
      </c>
      <c r="J463" s="6">
        <f>IFERROR(ad_data[[#This Row],[conversions]]/ad_data[[#This Row],[impressions]],0)</f>
        <v>1.1164867882396724E-3</v>
      </c>
      <c r="K463" s="6">
        <f>IFERROR(ad_data[[#This Row],[conversions]]/ad_data[[#This Row],[clicks]],0)</f>
        <v>2.9605263157894735E-2</v>
      </c>
      <c r="L463" s="9">
        <f>IFERROR(ad_data[[#This Row],[spend_usd]]/ad_data[[#This Row],[clicks]],0)</f>
        <v>0.68421052631578949</v>
      </c>
      <c r="M463" s="3">
        <f>IFERROR(ad_data[[#This Row],[revenue_usd]]/ad_data[[#This Row],[conversions]],0)</f>
        <v>28</v>
      </c>
      <c r="N463" s="3">
        <f>IFERROR(ad_data[[#This Row],[revenue_usd]]/ad_data[[#This Row],[spend_usd]],0)</f>
        <v>1.2115384615384615</v>
      </c>
      <c r="O463" s="6">
        <f>IFERROR((ad_data[[#This Row],[revenue_usd]]-ad_data[[#This Row],[spend_usd]])/ad_data[[#This Row],[spend_usd]],0)</f>
        <v>0.21153846153846154</v>
      </c>
    </row>
    <row r="464" spans="1:15">
      <c r="A464" s="2">
        <v>45553</v>
      </c>
      <c r="B464" t="s">
        <v>119</v>
      </c>
      <c r="C464" t="s">
        <v>288</v>
      </c>
      <c r="D464" s="4">
        <v>18278</v>
      </c>
      <c r="E464" s="4">
        <v>437</v>
      </c>
      <c r="F464" s="4">
        <v>43</v>
      </c>
      <c r="G464" s="5">
        <v>216</v>
      </c>
      <c r="H464" s="5">
        <v>251</v>
      </c>
      <c r="I464" s="6">
        <f>IFERROR(ad_data[[#This Row],[clicks]]/ad_data[[#This Row],[impressions]],0)</f>
        <v>2.390852390852391E-2</v>
      </c>
      <c r="J464" s="6">
        <f>IFERROR(ad_data[[#This Row],[conversions]]/ad_data[[#This Row],[impressions]],0)</f>
        <v>2.3525549841339317E-3</v>
      </c>
      <c r="K464" s="6">
        <f>IFERROR(ad_data[[#This Row],[conversions]]/ad_data[[#This Row],[clicks]],0)</f>
        <v>9.8398169336384442E-2</v>
      </c>
      <c r="L464" s="9">
        <f>IFERROR(ad_data[[#This Row],[spend_usd]]/ad_data[[#This Row],[clicks]],0)</f>
        <v>0.49427917620137302</v>
      </c>
      <c r="M464" s="3">
        <f>IFERROR(ad_data[[#This Row],[revenue_usd]]/ad_data[[#This Row],[conversions]],0)</f>
        <v>5.8372093023255811</v>
      </c>
      <c r="N464" s="3">
        <f>IFERROR(ad_data[[#This Row],[revenue_usd]]/ad_data[[#This Row],[spend_usd]],0)</f>
        <v>1.162037037037037</v>
      </c>
      <c r="O464" s="6">
        <f>IFERROR((ad_data[[#This Row],[revenue_usd]]-ad_data[[#This Row],[spend_usd]])/ad_data[[#This Row],[spend_usd]],0)</f>
        <v>0.16203703703703703</v>
      </c>
    </row>
    <row r="465" spans="1:15">
      <c r="A465" s="2">
        <v>45551</v>
      </c>
      <c r="B465" t="s">
        <v>163</v>
      </c>
      <c r="C465" t="s">
        <v>286</v>
      </c>
      <c r="D465" s="4">
        <v>6560</v>
      </c>
      <c r="E465" s="4">
        <v>151</v>
      </c>
      <c r="F465" s="4">
        <v>11</v>
      </c>
      <c r="G465" s="5">
        <v>74</v>
      </c>
      <c r="H465" s="5">
        <v>249</v>
      </c>
      <c r="I465" s="6">
        <f>IFERROR(ad_data[[#This Row],[clicks]]/ad_data[[#This Row],[impressions]],0)</f>
        <v>2.3018292682926829E-2</v>
      </c>
      <c r="J465" s="6">
        <f>IFERROR(ad_data[[#This Row],[conversions]]/ad_data[[#This Row],[impressions]],0)</f>
        <v>1.6768292682926829E-3</v>
      </c>
      <c r="K465" s="6">
        <f>IFERROR(ad_data[[#This Row],[conversions]]/ad_data[[#This Row],[clicks]],0)</f>
        <v>7.2847682119205295E-2</v>
      </c>
      <c r="L465" s="9">
        <f>IFERROR(ad_data[[#This Row],[spend_usd]]/ad_data[[#This Row],[clicks]],0)</f>
        <v>0.49006622516556292</v>
      </c>
      <c r="M465" s="3">
        <f>IFERROR(ad_data[[#This Row],[revenue_usd]]/ad_data[[#This Row],[conversions]],0)</f>
        <v>22.636363636363637</v>
      </c>
      <c r="N465" s="3">
        <f>IFERROR(ad_data[[#This Row],[revenue_usd]]/ad_data[[#This Row],[spend_usd]],0)</f>
        <v>3.3648648648648649</v>
      </c>
      <c r="O465" s="6">
        <f>IFERROR((ad_data[[#This Row],[revenue_usd]]-ad_data[[#This Row],[spend_usd]])/ad_data[[#This Row],[spend_usd]],0)</f>
        <v>2.3648648648648649</v>
      </c>
    </row>
    <row r="466" spans="1:15">
      <c r="A466" s="2">
        <v>45538</v>
      </c>
      <c r="B466" t="s">
        <v>186</v>
      </c>
      <c r="C466" t="s">
        <v>288</v>
      </c>
      <c r="D466" s="4">
        <v>5754</v>
      </c>
      <c r="E466" s="4">
        <v>127</v>
      </c>
      <c r="F466" s="4">
        <v>31</v>
      </c>
      <c r="G466" s="5">
        <v>42</v>
      </c>
      <c r="H466" s="5">
        <v>248</v>
      </c>
      <c r="I466" s="6">
        <f>IFERROR(ad_data[[#This Row],[clicks]]/ad_data[[#This Row],[impressions]],0)</f>
        <v>2.2071602363573167E-2</v>
      </c>
      <c r="J466" s="6">
        <f>IFERROR(ad_data[[#This Row],[conversions]]/ad_data[[#This Row],[impressions]],0)</f>
        <v>5.3875564824469938E-3</v>
      </c>
      <c r="K466" s="6">
        <f>IFERROR(ad_data[[#This Row],[conversions]]/ad_data[[#This Row],[clicks]],0)</f>
        <v>0.24409448818897639</v>
      </c>
      <c r="L466" s="9">
        <f>IFERROR(ad_data[[#This Row],[spend_usd]]/ad_data[[#This Row],[clicks]],0)</f>
        <v>0.33070866141732286</v>
      </c>
      <c r="M466" s="3">
        <f>IFERROR(ad_data[[#This Row],[revenue_usd]]/ad_data[[#This Row],[conversions]],0)</f>
        <v>8</v>
      </c>
      <c r="N466" s="3">
        <f>IFERROR(ad_data[[#This Row],[revenue_usd]]/ad_data[[#This Row],[spend_usd]],0)</f>
        <v>5.9047619047619051</v>
      </c>
      <c r="O466" s="6">
        <f>IFERROR((ad_data[[#This Row],[revenue_usd]]-ad_data[[#This Row],[spend_usd]])/ad_data[[#This Row],[spend_usd]],0)</f>
        <v>4.9047619047619051</v>
      </c>
    </row>
    <row r="467" spans="1:15">
      <c r="A467" s="2">
        <v>45635</v>
      </c>
      <c r="B467" t="s">
        <v>17</v>
      </c>
      <c r="C467" t="s">
        <v>288</v>
      </c>
      <c r="D467" s="4">
        <v>6880</v>
      </c>
      <c r="E467" s="4">
        <v>179</v>
      </c>
      <c r="F467" s="4">
        <v>7</v>
      </c>
      <c r="G467" s="5">
        <v>67</v>
      </c>
      <c r="H467" s="5">
        <v>247</v>
      </c>
      <c r="I467" s="6">
        <f>IFERROR(ad_data[[#This Row],[clicks]]/ad_data[[#This Row],[impressions]],0)</f>
        <v>2.6017441860465115E-2</v>
      </c>
      <c r="J467" s="6">
        <f>IFERROR(ad_data[[#This Row],[conversions]]/ad_data[[#This Row],[impressions]],0)</f>
        <v>1.0174418604651163E-3</v>
      </c>
      <c r="K467" s="6">
        <f>IFERROR(ad_data[[#This Row],[conversions]]/ad_data[[#This Row],[clicks]],0)</f>
        <v>3.9106145251396648E-2</v>
      </c>
      <c r="L467" s="9">
        <f>IFERROR(ad_data[[#This Row],[spend_usd]]/ad_data[[#This Row],[clicks]],0)</f>
        <v>0.37430167597765363</v>
      </c>
      <c r="M467" s="3">
        <f>IFERROR(ad_data[[#This Row],[revenue_usd]]/ad_data[[#This Row],[conversions]],0)</f>
        <v>35.285714285714285</v>
      </c>
      <c r="N467" s="3">
        <f>IFERROR(ad_data[[#This Row],[revenue_usd]]/ad_data[[#This Row],[spend_usd]],0)</f>
        <v>3.6865671641791047</v>
      </c>
      <c r="O467" s="6">
        <f>IFERROR((ad_data[[#This Row],[revenue_usd]]-ad_data[[#This Row],[spend_usd]])/ad_data[[#This Row],[spend_usd]],0)</f>
        <v>2.6865671641791047</v>
      </c>
    </row>
    <row r="468" spans="1:15">
      <c r="A468" s="2">
        <v>45553</v>
      </c>
      <c r="B468" t="s">
        <v>28</v>
      </c>
      <c r="C468" t="s">
        <v>286</v>
      </c>
      <c r="D468" s="4">
        <v>14600</v>
      </c>
      <c r="E468" s="4">
        <v>84</v>
      </c>
      <c r="F468" s="4">
        <v>10</v>
      </c>
      <c r="G468" s="5">
        <v>35</v>
      </c>
      <c r="H468" s="5">
        <v>247</v>
      </c>
      <c r="I468" s="6">
        <f>IFERROR(ad_data[[#This Row],[clicks]]/ad_data[[#This Row],[impressions]],0)</f>
        <v>5.7534246575342467E-3</v>
      </c>
      <c r="J468" s="6">
        <f>IFERROR(ad_data[[#This Row],[conversions]]/ad_data[[#This Row],[impressions]],0)</f>
        <v>6.8493150684931507E-4</v>
      </c>
      <c r="K468" s="6">
        <f>IFERROR(ad_data[[#This Row],[conversions]]/ad_data[[#This Row],[clicks]],0)</f>
        <v>0.11904761904761904</v>
      </c>
      <c r="L468" s="9">
        <f>IFERROR(ad_data[[#This Row],[spend_usd]]/ad_data[[#This Row],[clicks]],0)</f>
        <v>0.41666666666666669</v>
      </c>
      <c r="M468" s="3">
        <f>IFERROR(ad_data[[#This Row],[revenue_usd]]/ad_data[[#This Row],[conversions]],0)</f>
        <v>24.7</v>
      </c>
      <c r="N468" s="3">
        <f>IFERROR(ad_data[[#This Row],[revenue_usd]]/ad_data[[#This Row],[spend_usd]],0)</f>
        <v>7.0571428571428569</v>
      </c>
      <c r="O468" s="6">
        <f>IFERROR((ad_data[[#This Row],[revenue_usd]]-ad_data[[#This Row],[spend_usd]])/ad_data[[#This Row],[spend_usd]],0)</f>
        <v>6.0571428571428569</v>
      </c>
    </row>
    <row r="469" spans="1:15">
      <c r="A469" s="2">
        <v>45540</v>
      </c>
      <c r="B469" t="s">
        <v>247</v>
      </c>
      <c r="C469" t="s">
        <v>286</v>
      </c>
      <c r="D469" s="4">
        <v>10114</v>
      </c>
      <c r="E469" s="4">
        <v>55</v>
      </c>
      <c r="F469" s="4">
        <v>6</v>
      </c>
      <c r="G469" s="5">
        <v>27</v>
      </c>
      <c r="H469" s="5">
        <v>246</v>
      </c>
      <c r="I469" s="6">
        <f>IFERROR(ad_data[[#This Row],[clicks]]/ad_data[[#This Row],[impressions]],0)</f>
        <v>5.4380067233537671E-3</v>
      </c>
      <c r="J469" s="6">
        <f>IFERROR(ad_data[[#This Row],[conversions]]/ad_data[[#This Row],[impressions]],0)</f>
        <v>5.9323709709313826E-4</v>
      </c>
      <c r="K469" s="6">
        <f>IFERROR(ad_data[[#This Row],[conversions]]/ad_data[[#This Row],[clicks]],0)</f>
        <v>0.10909090909090909</v>
      </c>
      <c r="L469" s="9">
        <f>IFERROR(ad_data[[#This Row],[spend_usd]]/ad_data[[#This Row],[clicks]],0)</f>
        <v>0.49090909090909091</v>
      </c>
      <c r="M469" s="3">
        <f>IFERROR(ad_data[[#This Row],[revenue_usd]]/ad_data[[#This Row],[conversions]],0)</f>
        <v>41</v>
      </c>
      <c r="N469" s="3">
        <f>IFERROR(ad_data[[#This Row],[revenue_usd]]/ad_data[[#This Row],[spend_usd]],0)</f>
        <v>9.1111111111111107</v>
      </c>
      <c r="O469" s="6">
        <f>IFERROR((ad_data[[#This Row],[revenue_usd]]-ad_data[[#This Row],[spend_usd]])/ad_data[[#This Row],[spend_usd]],0)</f>
        <v>8.1111111111111107</v>
      </c>
    </row>
    <row r="470" spans="1:15">
      <c r="A470" s="2">
        <v>45565</v>
      </c>
      <c r="B470" t="s">
        <v>22</v>
      </c>
      <c r="C470" t="s">
        <v>286</v>
      </c>
      <c r="D470" s="4">
        <v>14294</v>
      </c>
      <c r="E470" s="4">
        <v>440</v>
      </c>
      <c r="F470" s="4">
        <v>8</v>
      </c>
      <c r="G470" s="5">
        <v>275</v>
      </c>
      <c r="H470" s="5">
        <v>245</v>
      </c>
      <c r="I470" s="6">
        <f>IFERROR(ad_data[[#This Row],[clicks]]/ad_data[[#This Row],[impressions]],0)</f>
        <v>3.0782146355114035E-2</v>
      </c>
      <c r="J470" s="6">
        <f>IFERROR(ad_data[[#This Row],[conversions]]/ad_data[[#This Row],[impressions]],0)</f>
        <v>5.5967538827480059E-4</v>
      </c>
      <c r="K470" s="6">
        <f>IFERROR(ad_data[[#This Row],[conversions]]/ad_data[[#This Row],[clicks]],0)</f>
        <v>1.8181818181818181E-2</v>
      </c>
      <c r="L470" s="9">
        <f>IFERROR(ad_data[[#This Row],[spend_usd]]/ad_data[[#This Row],[clicks]],0)</f>
        <v>0.625</v>
      </c>
      <c r="M470" s="3">
        <f>IFERROR(ad_data[[#This Row],[revenue_usd]]/ad_data[[#This Row],[conversions]],0)</f>
        <v>30.625</v>
      </c>
      <c r="N470" s="3">
        <f>IFERROR(ad_data[[#This Row],[revenue_usd]]/ad_data[[#This Row],[spend_usd]],0)</f>
        <v>0.89090909090909087</v>
      </c>
      <c r="O470" s="6">
        <f>IFERROR((ad_data[[#This Row],[revenue_usd]]-ad_data[[#This Row],[spend_usd]])/ad_data[[#This Row],[spend_usd]],0)</f>
        <v>-0.10909090909090909</v>
      </c>
    </row>
    <row r="471" spans="1:15">
      <c r="A471" s="2">
        <v>45548</v>
      </c>
      <c r="B471" t="s">
        <v>54</v>
      </c>
      <c r="C471" t="s">
        <v>287</v>
      </c>
      <c r="D471" s="4">
        <v>8279</v>
      </c>
      <c r="E471" s="4">
        <v>120</v>
      </c>
      <c r="F471" s="4">
        <v>17</v>
      </c>
      <c r="G471" s="5">
        <v>47</v>
      </c>
      <c r="H471" s="5">
        <v>243</v>
      </c>
      <c r="I471" s="6">
        <f>IFERROR(ad_data[[#This Row],[clicks]]/ad_data[[#This Row],[impressions]],0)</f>
        <v>1.4494504167169948E-2</v>
      </c>
      <c r="J471" s="6">
        <f>IFERROR(ad_data[[#This Row],[conversions]]/ad_data[[#This Row],[impressions]],0)</f>
        <v>2.0533880903490761E-3</v>
      </c>
      <c r="K471" s="6">
        <f>IFERROR(ad_data[[#This Row],[conversions]]/ad_data[[#This Row],[clicks]],0)</f>
        <v>0.14166666666666666</v>
      </c>
      <c r="L471" s="9">
        <f>IFERROR(ad_data[[#This Row],[spend_usd]]/ad_data[[#This Row],[clicks]],0)</f>
        <v>0.39166666666666666</v>
      </c>
      <c r="M471" s="3">
        <f>IFERROR(ad_data[[#This Row],[revenue_usd]]/ad_data[[#This Row],[conversions]],0)</f>
        <v>14.294117647058824</v>
      </c>
      <c r="N471" s="3">
        <f>IFERROR(ad_data[[#This Row],[revenue_usd]]/ad_data[[#This Row],[spend_usd]],0)</f>
        <v>5.1702127659574471</v>
      </c>
      <c r="O471" s="6">
        <f>IFERROR((ad_data[[#This Row],[revenue_usd]]-ad_data[[#This Row],[spend_usd]])/ad_data[[#This Row],[spend_usd]],0)</f>
        <v>4.1702127659574471</v>
      </c>
    </row>
    <row r="472" spans="1:15">
      <c r="A472" s="2">
        <v>45550</v>
      </c>
      <c r="B472" t="s">
        <v>219</v>
      </c>
      <c r="C472" t="s">
        <v>288</v>
      </c>
      <c r="D472" s="4">
        <v>9382</v>
      </c>
      <c r="E472" s="4">
        <v>117</v>
      </c>
      <c r="F472" s="4">
        <v>15</v>
      </c>
      <c r="G472" s="5">
        <v>22</v>
      </c>
      <c r="H472" s="5">
        <v>241</v>
      </c>
      <c r="I472" s="6">
        <f>IFERROR(ad_data[[#This Row],[clicks]]/ad_data[[#This Row],[impressions]],0)</f>
        <v>1.2470688552547432E-2</v>
      </c>
      <c r="J472" s="6">
        <f>IFERROR(ad_data[[#This Row],[conversions]]/ad_data[[#This Row],[impressions]],0)</f>
        <v>1.598806224685568E-3</v>
      </c>
      <c r="K472" s="6">
        <f>IFERROR(ad_data[[#This Row],[conversions]]/ad_data[[#This Row],[clicks]],0)</f>
        <v>0.12820512820512819</v>
      </c>
      <c r="L472" s="9">
        <f>IFERROR(ad_data[[#This Row],[spend_usd]]/ad_data[[#This Row],[clicks]],0)</f>
        <v>0.18803418803418803</v>
      </c>
      <c r="M472" s="3">
        <f>IFERROR(ad_data[[#This Row],[revenue_usd]]/ad_data[[#This Row],[conversions]],0)</f>
        <v>16.066666666666666</v>
      </c>
      <c r="N472" s="3">
        <f>IFERROR(ad_data[[#This Row],[revenue_usd]]/ad_data[[#This Row],[spend_usd]],0)</f>
        <v>10.954545454545455</v>
      </c>
      <c r="O472" s="6">
        <f>IFERROR((ad_data[[#This Row],[revenue_usd]]-ad_data[[#This Row],[spend_usd]])/ad_data[[#This Row],[spend_usd]],0)</f>
        <v>9.954545454545455</v>
      </c>
    </row>
    <row r="473" spans="1:15">
      <c r="A473" s="2">
        <v>45331</v>
      </c>
      <c r="B473" t="s">
        <v>47</v>
      </c>
      <c r="C473" t="s">
        <v>286</v>
      </c>
      <c r="D473" s="4">
        <v>14021</v>
      </c>
      <c r="E473" s="4">
        <v>98</v>
      </c>
      <c r="F473" s="4">
        <v>22</v>
      </c>
      <c r="G473" s="5">
        <v>65</v>
      </c>
      <c r="H473" s="5">
        <v>238</v>
      </c>
      <c r="I473" s="6">
        <f>IFERROR(ad_data[[#This Row],[clicks]]/ad_data[[#This Row],[impressions]],0)</f>
        <v>6.9895157264103841E-3</v>
      </c>
      <c r="J473" s="6">
        <f>IFERROR(ad_data[[#This Row],[conversions]]/ad_data[[#This Row],[impressions]],0)</f>
        <v>1.5690749589900863E-3</v>
      </c>
      <c r="K473" s="6">
        <f>IFERROR(ad_data[[#This Row],[conversions]]/ad_data[[#This Row],[clicks]],0)</f>
        <v>0.22448979591836735</v>
      </c>
      <c r="L473" s="9">
        <f>IFERROR(ad_data[[#This Row],[spend_usd]]/ad_data[[#This Row],[clicks]],0)</f>
        <v>0.66326530612244894</v>
      </c>
      <c r="M473" s="3">
        <f>IFERROR(ad_data[[#This Row],[revenue_usd]]/ad_data[[#This Row],[conversions]],0)</f>
        <v>10.818181818181818</v>
      </c>
      <c r="N473" s="3">
        <f>IFERROR(ad_data[[#This Row],[revenue_usd]]/ad_data[[#This Row],[spend_usd]],0)</f>
        <v>3.6615384615384614</v>
      </c>
      <c r="O473" s="6">
        <f>IFERROR((ad_data[[#This Row],[revenue_usd]]-ad_data[[#This Row],[spend_usd]])/ad_data[[#This Row],[spend_usd]],0)</f>
        <v>2.6615384615384614</v>
      </c>
    </row>
    <row r="474" spans="1:15">
      <c r="A474" s="2">
        <v>45552</v>
      </c>
      <c r="B474" t="s">
        <v>82</v>
      </c>
      <c r="C474" t="s">
        <v>286</v>
      </c>
      <c r="D474" s="4">
        <v>12894</v>
      </c>
      <c r="E474" s="4">
        <v>466</v>
      </c>
      <c r="F474" s="4">
        <v>12</v>
      </c>
      <c r="G474" s="5">
        <v>178</v>
      </c>
      <c r="H474" s="5">
        <v>237</v>
      </c>
      <c r="I474" s="6">
        <f>IFERROR(ad_data[[#This Row],[clicks]]/ad_data[[#This Row],[impressions]],0)</f>
        <v>3.6140840701101289E-2</v>
      </c>
      <c r="J474" s="6">
        <f>IFERROR(ad_data[[#This Row],[conversions]]/ad_data[[#This Row],[impressions]],0)</f>
        <v>9.3066542577943234E-4</v>
      </c>
      <c r="K474" s="6">
        <f>IFERROR(ad_data[[#This Row],[conversions]]/ad_data[[#This Row],[clicks]],0)</f>
        <v>2.575107296137339E-2</v>
      </c>
      <c r="L474" s="9">
        <f>IFERROR(ad_data[[#This Row],[spend_usd]]/ad_data[[#This Row],[clicks]],0)</f>
        <v>0.38197424892703863</v>
      </c>
      <c r="M474" s="3">
        <f>IFERROR(ad_data[[#This Row],[revenue_usd]]/ad_data[[#This Row],[conversions]],0)</f>
        <v>19.75</v>
      </c>
      <c r="N474" s="3">
        <f>IFERROR(ad_data[[#This Row],[revenue_usd]]/ad_data[[#This Row],[spend_usd]],0)</f>
        <v>1.3314606741573034</v>
      </c>
      <c r="O474" s="6">
        <f>IFERROR((ad_data[[#This Row],[revenue_usd]]-ad_data[[#This Row],[spend_usd]])/ad_data[[#This Row],[spend_usd]],0)</f>
        <v>0.33146067415730335</v>
      </c>
    </row>
    <row r="475" spans="1:15">
      <c r="A475" s="2">
        <v>45635</v>
      </c>
      <c r="B475" t="s">
        <v>89</v>
      </c>
      <c r="C475" t="s">
        <v>288</v>
      </c>
      <c r="D475" s="4">
        <v>7729</v>
      </c>
      <c r="E475" s="4">
        <v>44</v>
      </c>
      <c r="F475" s="4">
        <v>13</v>
      </c>
      <c r="G475" s="5">
        <v>19</v>
      </c>
      <c r="H475" s="5">
        <v>234</v>
      </c>
      <c r="I475" s="6">
        <f>IFERROR(ad_data[[#This Row],[clicks]]/ad_data[[#This Row],[impressions]],0)</f>
        <v>5.6928451287359292E-3</v>
      </c>
      <c r="J475" s="6">
        <f>IFERROR(ad_data[[#This Row],[conversions]]/ad_data[[#This Row],[impressions]],0)</f>
        <v>1.6819769698537975E-3</v>
      </c>
      <c r="K475" s="6">
        <f>IFERROR(ad_data[[#This Row],[conversions]]/ad_data[[#This Row],[clicks]],0)</f>
        <v>0.29545454545454547</v>
      </c>
      <c r="L475" s="9">
        <f>IFERROR(ad_data[[#This Row],[spend_usd]]/ad_data[[#This Row],[clicks]],0)</f>
        <v>0.43181818181818182</v>
      </c>
      <c r="M475" s="3">
        <f>IFERROR(ad_data[[#This Row],[revenue_usd]]/ad_data[[#This Row],[conversions]],0)</f>
        <v>18</v>
      </c>
      <c r="N475" s="3">
        <f>IFERROR(ad_data[[#This Row],[revenue_usd]]/ad_data[[#This Row],[spend_usd]],0)</f>
        <v>12.315789473684211</v>
      </c>
      <c r="O475" s="6">
        <f>IFERROR((ad_data[[#This Row],[revenue_usd]]-ad_data[[#This Row],[spend_usd]])/ad_data[[#This Row],[spend_usd]],0)</f>
        <v>11.315789473684211</v>
      </c>
    </row>
    <row r="476" spans="1:15">
      <c r="A476" s="2">
        <v>45557</v>
      </c>
      <c r="B476" t="s">
        <v>100</v>
      </c>
      <c r="C476" t="s">
        <v>287</v>
      </c>
      <c r="D476" s="4">
        <v>8764</v>
      </c>
      <c r="E476" s="4">
        <v>132</v>
      </c>
      <c r="F476" s="4">
        <v>14</v>
      </c>
      <c r="G476" s="5">
        <v>76</v>
      </c>
      <c r="H476" s="5">
        <v>233</v>
      </c>
      <c r="I476" s="6">
        <f>IFERROR(ad_data[[#This Row],[clicks]]/ad_data[[#This Row],[impressions]],0)</f>
        <v>1.5061615700593337E-2</v>
      </c>
      <c r="J476" s="6">
        <f>IFERROR(ad_data[[#This Row],[conversions]]/ad_data[[#This Row],[impressions]],0)</f>
        <v>1.5974440894568689E-3</v>
      </c>
      <c r="K476" s="6">
        <f>IFERROR(ad_data[[#This Row],[conversions]]/ad_data[[#This Row],[clicks]],0)</f>
        <v>0.10606060606060606</v>
      </c>
      <c r="L476" s="9">
        <f>IFERROR(ad_data[[#This Row],[spend_usd]]/ad_data[[#This Row],[clicks]],0)</f>
        <v>0.5757575757575758</v>
      </c>
      <c r="M476" s="3">
        <f>IFERROR(ad_data[[#This Row],[revenue_usd]]/ad_data[[#This Row],[conversions]],0)</f>
        <v>16.642857142857142</v>
      </c>
      <c r="N476" s="3">
        <f>IFERROR(ad_data[[#This Row],[revenue_usd]]/ad_data[[#This Row],[spend_usd]],0)</f>
        <v>3.0657894736842106</v>
      </c>
      <c r="O476" s="6">
        <f>IFERROR((ad_data[[#This Row],[revenue_usd]]-ad_data[[#This Row],[spend_usd]])/ad_data[[#This Row],[spend_usd]],0)</f>
        <v>2.0657894736842106</v>
      </c>
    </row>
    <row r="477" spans="1:15">
      <c r="A477" s="2">
        <v>45558</v>
      </c>
      <c r="B477" t="s">
        <v>134</v>
      </c>
      <c r="C477" t="s">
        <v>288</v>
      </c>
      <c r="D477" s="4">
        <v>10608</v>
      </c>
      <c r="E477" s="4">
        <v>51</v>
      </c>
      <c r="F477" s="4">
        <v>15</v>
      </c>
      <c r="G477" s="5">
        <v>44</v>
      </c>
      <c r="H477" s="5">
        <v>226</v>
      </c>
      <c r="I477" s="6">
        <f>IFERROR(ad_data[[#This Row],[clicks]]/ad_data[[#This Row],[impressions]],0)</f>
        <v>4.807692307692308E-3</v>
      </c>
      <c r="J477" s="6">
        <f>IFERROR(ad_data[[#This Row],[conversions]]/ad_data[[#This Row],[impressions]],0)</f>
        <v>1.4140271493212669E-3</v>
      </c>
      <c r="K477" s="6">
        <f>IFERROR(ad_data[[#This Row],[conversions]]/ad_data[[#This Row],[clicks]],0)</f>
        <v>0.29411764705882354</v>
      </c>
      <c r="L477" s="9">
        <f>IFERROR(ad_data[[#This Row],[spend_usd]]/ad_data[[#This Row],[clicks]],0)</f>
        <v>0.86274509803921573</v>
      </c>
      <c r="M477" s="3">
        <f>IFERROR(ad_data[[#This Row],[revenue_usd]]/ad_data[[#This Row],[conversions]],0)</f>
        <v>15.066666666666666</v>
      </c>
      <c r="N477" s="3">
        <f>IFERROR(ad_data[[#This Row],[revenue_usd]]/ad_data[[#This Row],[spend_usd]],0)</f>
        <v>5.1363636363636367</v>
      </c>
      <c r="O477" s="6">
        <f>IFERROR((ad_data[[#This Row],[revenue_usd]]-ad_data[[#This Row],[spend_usd]])/ad_data[[#This Row],[spend_usd]],0)</f>
        <v>4.1363636363636367</v>
      </c>
    </row>
    <row r="478" spans="1:15">
      <c r="A478" s="2">
        <v>45545</v>
      </c>
      <c r="B478" t="s">
        <v>82</v>
      </c>
      <c r="C478" t="s">
        <v>286</v>
      </c>
      <c r="D478" s="4">
        <v>13210</v>
      </c>
      <c r="E478" s="4">
        <v>260</v>
      </c>
      <c r="F478" s="4">
        <v>16</v>
      </c>
      <c r="G478" s="5">
        <v>122</v>
      </c>
      <c r="H478" s="5">
        <v>225</v>
      </c>
      <c r="I478" s="6">
        <f>IFERROR(ad_data[[#This Row],[clicks]]/ad_data[[#This Row],[impressions]],0)</f>
        <v>1.968205904617714E-2</v>
      </c>
      <c r="J478" s="6">
        <f>IFERROR(ad_data[[#This Row],[conversions]]/ad_data[[#This Row],[impressions]],0)</f>
        <v>1.2112036336109008E-3</v>
      </c>
      <c r="K478" s="6">
        <f>IFERROR(ad_data[[#This Row],[conversions]]/ad_data[[#This Row],[clicks]],0)</f>
        <v>6.1538461538461542E-2</v>
      </c>
      <c r="L478" s="9">
        <f>IFERROR(ad_data[[#This Row],[spend_usd]]/ad_data[[#This Row],[clicks]],0)</f>
        <v>0.46923076923076923</v>
      </c>
      <c r="M478" s="3">
        <f>IFERROR(ad_data[[#This Row],[revenue_usd]]/ad_data[[#This Row],[conversions]],0)</f>
        <v>14.0625</v>
      </c>
      <c r="N478" s="3">
        <f>IFERROR(ad_data[[#This Row],[revenue_usd]]/ad_data[[#This Row],[spend_usd]],0)</f>
        <v>1.8442622950819672</v>
      </c>
      <c r="O478" s="6">
        <f>IFERROR((ad_data[[#This Row],[revenue_usd]]-ad_data[[#This Row],[spend_usd]])/ad_data[[#This Row],[spend_usd]],0)</f>
        <v>0.84426229508196726</v>
      </c>
    </row>
    <row r="479" spans="1:15">
      <c r="A479" s="2">
        <v>45563</v>
      </c>
      <c r="B479" t="s">
        <v>60</v>
      </c>
      <c r="C479" t="s">
        <v>287</v>
      </c>
      <c r="D479" s="4">
        <v>4143</v>
      </c>
      <c r="E479" s="4">
        <v>76</v>
      </c>
      <c r="F479" s="4">
        <v>15</v>
      </c>
      <c r="G479" s="5">
        <v>42</v>
      </c>
      <c r="H479" s="5">
        <v>225</v>
      </c>
      <c r="I479" s="6">
        <f>IFERROR(ad_data[[#This Row],[clicks]]/ad_data[[#This Row],[impressions]],0)</f>
        <v>1.8344195027757665E-2</v>
      </c>
      <c r="J479" s="6">
        <f>IFERROR(ad_data[[#This Row],[conversions]]/ad_data[[#This Row],[impressions]],0)</f>
        <v>3.6205648081100651E-3</v>
      </c>
      <c r="K479" s="6">
        <f>IFERROR(ad_data[[#This Row],[conversions]]/ad_data[[#This Row],[clicks]],0)</f>
        <v>0.19736842105263158</v>
      </c>
      <c r="L479" s="9">
        <f>IFERROR(ad_data[[#This Row],[spend_usd]]/ad_data[[#This Row],[clicks]],0)</f>
        <v>0.55263157894736847</v>
      </c>
      <c r="M479" s="3">
        <f>IFERROR(ad_data[[#This Row],[revenue_usd]]/ad_data[[#This Row],[conversions]],0)</f>
        <v>15</v>
      </c>
      <c r="N479" s="3">
        <f>IFERROR(ad_data[[#This Row],[revenue_usd]]/ad_data[[#This Row],[spend_usd]],0)</f>
        <v>5.3571428571428568</v>
      </c>
      <c r="O479" s="6">
        <f>IFERROR((ad_data[[#This Row],[revenue_usd]]-ad_data[[#This Row],[spend_usd]])/ad_data[[#This Row],[spend_usd]],0)</f>
        <v>4.3571428571428568</v>
      </c>
    </row>
    <row r="480" spans="1:15">
      <c r="A480" s="2">
        <v>45536</v>
      </c>
      <c r="B480" t="s">
        <v>92</v>
      </c>
      <c r="C480" t="s">
        <v>286</v>
      </c>
      <c r="D480" s="4">
        <v>12335</v>
      </c>
      <c r="E480" s="4">
        <v>178</v>
      </c>
      <c r="F480" s="4">
        <v>12</v>
      </c>
      <c r="G480" s="5">
        <v>89</v>
      </c>
      <c r="H480" s="5">
        <v>224</v>
      </c>
      <c r="I480" s="6">
        <f>IFERROR(ad_data[[#This Row],[clicks]]/ad_data[[#This Row],[impressions]],0)</f>
        <v>1.4430482367247669E-2</v>
      </c>
      <c r="J480" s="6">
        <f>IFERROR(ad_data[[#This Row],[conversions]]/ad_data[[#This Row],[impressions]],0)</f>
        <v>9.728415079043373E-4</v>
      </c>
      <c r="K480" s="6">
        <f>IFERROR(ad_data[[#This Row],[conversions]]/ad_data[[#This Row],[clicks]],0)</f>
        <v>6.741573033707865E-2</v>
      </c>
      <c r="L480" s="9">
        <f>IFERROR(ad_data[[#This Row],[spend_usd]]/ad_data[[#This Row],[clicks]],0)</f>
        <v>0.5</v>
      </c>
      <c r="M480" s="3">
        <f>IFERROR(ad_data[[#This Row],[revenue_usd]]/ad_data[[#This Row],[conversions]],0)</f>
        <v>18.666666666666668</v>
      </c>
      <c r="N480" s="3">
        <f>IFERROR(ad_data[[#This Row],[revenue_usd]]/ad_data[[#This Row],[spend_usd]],0)</f>
        <v>2.5168539325842696</v>
      </c>
      <c r="O480" s="6">
        <f>IFERROR((ad_data[[#This Row],[revenue_usd]]-ad_data[[#This Row],[spend_usd]])/ad_data[[#This Row],[spend_usd]],0)</f>
        <v>1.5168539325842696</v>
      </c>
    </row>
    <row r="481" spans="1:15">
      <c r="A481" s="2">
        <v>45554</v>
      </c>
      <c r="B481" t="s">
        <v>61</v>
      </c>
      <c r="C481" t="s">
        <v>288</v>
      </c>
      <c r="D481" s="4">
        <v>4546</v>
      </c>
      <c r="E481" s="4">
        <v>125</v>
      </c>
      <c r="F481" s="4">
        <v>17</v>
      </c>
      <c r="G481" s="5">
        <v>73</v>
      </c>
      <c r="H481" s="5">
        <v>223</v>
      </c>
      <c r="I481" s="6">
        <f>IFERROR(ad_data[[#This Row],[clicks]]/ad_data[[#This Row],[impressions]],0)</f>
        <v>2.7496700395952485E-2</v>
      </c>
      <c r="J481" s="6">
        <f>IFERROR(ad_data[[#This Row],[conversions]]/ad_data[[#This Row],[impressions]],0)</f>
        <v>3.739551253849538E-3</v>
      </c>
      <c r="K481" s="6">
        <f>IFERROR(ad_data[[#This Row],[conversions]]/ad_data[[#This Row],[clicks]],0)</f>
        <v>0.13600000000000001</v>
      </c>
      <c r="L481" s="9">
        <f>IFERROR(ad_data[[#This Row],[spend_usd]]/ad_data[[#This Row],[clicks]],0)</f>
        <v>0.58399999999999996</v>
      </c>
      <c r="M481" s="3">
        <f>IFERROR(ad_data[[#This Row],[revenue_usd]]/ad_data[[#This Row],[conversions]],0)</f>
        <v>13.117647058823529</v>
      </c>
      <c r="N481" s="3">
        <f>IFERROR(ad_data[[#This Row],[revenue_usd]]/ad_data[[#This Row],[spend_usd]],0)</f>
        <v>3.0547945205479454</v>
      </c>
      <c r="O481" s="6">
        <f>IFERROR((ad_data[[#This Row],[revenue_usd]]-ad_data[[#This Row],[spend_usd]])/ad_data[[#This Row],[spend_usd]],0)</f>
        <v>2.0547945205479454</v>
      </c>
    </row>
    <row r="482" spans="1:15">
      <c r="A482" s="2">
        <v>45558</v>
      </c>
      <c r="B482" t="s">
        <v>28</v>
      </c>
      <c r="C482" t="s">
        <v>286</v>
      </c>
      <c r="D482" s="4">
        <v>4243</v>
      </c>
      <c r="E482" s="4">
        <v>83</v>
      </c>
      <c r="F482" s="4">
        <v>12</v>
      </c>
      <c r="G482" s="5">
        <v>82</v>
      </c>
      <c r="H482" s="5">
        <v>222</v>
      </c>
      <c r="I482" s="6">
        <f>IFERROR(ad_data[[#This Row],[clicks]]/ad_data[[#This Row],[impressions]],0)</f>
        <v>1.9561630921517793E-2</v>
      </c>
      <c r="J482" s="6">
        <f>IFERROR(ad_data[[#This Row],[conversions]]/ad_data[[#This Row],[impressions]],0)</f>
        <v>2.8281876031110063E-3</v>
      </c>
      <c r="K482" s="6">
        <f>IFERROR(ad_data[[#This Row],[conversions]]/ad_data[[#This Row],[clicks]],0)</f>
        <v>0.14457831325301204</v>
      </c>
      <c r="L482" s="9">
        <f>IFERROR(ad_data[[#This Row],[spend_usd]]/ad_data[[#This Row],[clicks]],0)</f>
        <v>0.98795180722891562</v>
      </c>
      <c r="M482" s="3">
        <f>IFERROR(ad_data[[#This Row],[revenue_usd]]/ad_data[[#This Row],[conversions]],0)</f>
        <v>18.5</v>
      </c>
      <c r="N482" s="3">
        <f>IFERROR(ad_data[[#This Row],[revenue_usd]]/ad_data[[#This Row],[spend_usd]],0)</f>
        <v>2.7073170731707319</v>
      </c>
      <c r="O482" s="6">
        <f>IFERROR((ad_data[[#This Row],[revenue_usd]]-ad_data[[#This Row],[spend_usd]])/ad_data[[#This Row],[spend_usd]],0)</f>
        <v>1.7073170731707317</v>
      </c>
    </row>
    <row r="483" spans="1:15">
      <c r="A483" s="2">
        <v>45536</v>
      </c>
      <c r="B483" t="s">
        <v>86</v>
      </c>
      <c r="C483" t="s">
        <v>287</v>
      </c>
      <c r="D483" s="4">
        <v>9811</v>
      </c>
      <c r="E483" s="4">
        <v>289</v>
      </c>
      <c r="F483" s="4">
        <v>14</v>
      </c>
      <c r="G483" s="5">
        <v>174</v>
      </c>
      <c r="H483" s="5">
        <v>221</v>
      </c>
      <c r="I483" s="6">
        <f>IFERROR(ad_data[[#This Row],[clicks]]/ad_data[[#This Row],[impressions]],0)</f>
        <v>2.945673223932321E-2</v>
      </c>
      <c r="J483" s="6">
        <f>IFERROR(ad_data[[#This Row],[conversions]]/ad_data[[#This Row],[impressions]],0)</f>
        <v>1.4269697278564877E-3</v>
      </c>
      <c r="K483" s="6">
        <f>IFERROR(ad_data[[#This Row],[conversions]]/ad_data[[#This Row],[clicks]],0)</f>
        <v>4.8442906574394463E-2</v>
      </c>
      <c r="L483" s="9">
        <f>IFERROR(ad_data[[#This Row],[spend_usd]]/ad_data[[#This Row],[clicks]],0)</f>
        <v>0.60207612456747406</v>
      </c>
      <c r="M483" s="3">
        <f>IFERROR(ad_data[[#This Row],[revenue_usd]]/ad_data[[#This Row],[conversions]],0)</f>
        <v>15.785714285714286</v>
      </c>
      <c r="N483" s="3">
        <f>IFERROR(ad_data[[#This Row],[revenue_usd]]/ad_data[[#This Row],[spend_usd]],0)</f>
        <v>1.2701149425287357</v>
      </c>
      <c r="O483" s="6">
        <f>IFERROR((ad_data[[#This Row],[revenue_usd]]-ad_data[[#This Row],[spend_usd]])/ad_data[[#This Row],[spend_usd]],0)</f>
        <v>0.27011494252873564</v>
      </c>
    </row>
    <row r="484" spans="1:15">
      <c r="A484" s="2">
        <v>45565</v>
      </c>
      <c r="B484" t="s">
        <v>32</v>
      </c>
      <c r="C484" t="s">
        <v>286</v>
      </c>
      <c r="D484" s="4">
        <v>11298</v>
      </c>
      <c r="E484" s="4">
        <v>70</v>
      </c>
      <c r="F484" s="4">
        <v>6</v>
      </c>
      <c r="G484" s="5">
        <v>49</v>
      </c>
      <c r="H484" s="5">
        <v>220</v>
      </c>
      <c r="I484" s="6">
        <f>IFERROR(ad_data[[#This Row],[clicks]]/ad_data[[#This Row],[impressions]],0)</f>
        <v>6.1957868649318466E-3</v>
      </c>
      <c r="J484" s="6">
        <f>IFERROR(ad_data[[#This Row],[conversions]]/ad_data[[#This Row],[impressions]],0)</f>
        <v>5.3106744556558679E-4</v>
      </c>
      <c r="K484" s="6">
        <f>IFERROR(ad_data[[#This Row],[conversions]]/ad_data[[#This Row],[clicks]],0)</f>
        <v>8.5714285714285715E-2</v>
      </c>
      <c r="L484" s="9">
        <f>IFERROR(ad_data[[#This Row],[spend_usd]]/ad_data[[#This Row],[clicks]],0)</f>
        <v>0.7</v>
      </c>
      <c r="M484" s="3">
        <f>IFERROR(ad_data[[#This Row],[revenue_usd]]/ad_data[[#This Row],[conversions]],0)</f>
        <v>36.666666666666664</v>
      </c>
      <c r="N484" s="3">
        <f>IFERROR(ad_data[[#This Row],[revenue_usd]]/ad_data[[#This Row],[spend_usd]],0)</f>
        <v>4.4897959183673466</v>
      </c>
      <c r="O484" s="6">
        <f>IFERROR((ad_data[[#This Row],[revenue_usd]]-ad_data[[#This Row],[spend_usd]])/ad_data[[#This Row],[spend_usd]],0)</f>
        <v>3.489795918367347</v>
      </c>
    </row>
    <row r="485" spans="1:15">
      <c r="A485" s="2">
        <v>45391</v>
      </c>
      <c r="B485" t="s">
        <v>209</v>
      </c>
      <c r="C485" t="s">
        <v>286</v>
      </c>
      <c r="D485" s="4">
        <v>9931</v>
      </c>
      <c r="E485" s="4">
        <v>99</v>
      </c>
      <c r="F485" s="4">
        <v>9</v>
      </c>
      <c r="G485" s="5">
        <v>66</v>
      </c>
      <c r="H485" s="5">
        <v>219</v>
      </c>
      <c r="I485" s="6">
        <f>IFERROR(ad_data[[#This Row],[clicks]]/ad_data[[#This Row],[impressions]],0)</f>
        <v>9.9687846138354647E-3</v>
      </c>
      <c r="J485" s="6">
        <f>IFERROR(ad_data[[#This Row],[conversions]]/ad_data[[#This Row],[impressions]],0)</f>
        <v>9.0625314671231502E-4</v>
      </c>
      <c r="K485" s="6">
        <f>IFERROR(ad_data[[#This Row],[conversions]]/ad_data[[#This Row],[clicks]],0)</f>
        <v>9.0909090909090912E-2</v>
      </c>
      <c r="L485" s="9">
        <f>IFERROR(ad_data[[#This Row],[spend_usd]]/ad_data[[#This Row],[clicks]],0)</f>
        <v>0.66666666666666663</v>
      </c>
      <c r="M485" s="3">
        <f>IFERROR(ad_data[[#This Row],[revenue_usd]]/ad_data[[#This Row],[conversions]],0)</f>
        <v>24.333333333333332</v>
      </c>
      <c r="N485" s="3">
        <f>IFERROR(ad_data[[#This Row],[revenue_usd]]/ad_data[[#This Row],[spend_usd]],0)</f>
        <v>3.3181818181818183</v>
      </c>
      <c r="O485" s="6">
        <f>IFERROR((ad_data[[#This Row],[revenue_usd]]-ad_data[[#This Row],[spend_usd]])/ad_data[[#This Row],[spend_usd]],0)</f>
        <v>2.3181818181818183</v>
      </c>
    </row>
    <row r="486" spans="1:15">
      <c r="A486" s="2">
        <v>45545</v>
      </c>
      <c r="B486" t="s">
        <v>45</v>
      </c>
      <c r="C486" t="s">
        <v>287</v>
      </c>
      <c r="D486" s="4">
        <v>11155</v>
      </c>
      <c r="E486" s="4">
        <v>124</v>
      </c>
      <c r="F486" s="4">
        <v>20</v>
      </c>
      <c r="G486" s="5">
        <v>63</v>
      </c>
      <c r="H486" s="5">
        <v>217</v>
      </c>
      <c r="I486" s="6">
        <f>IFERROR(ad_data[[#This Row],[clicks]]/ad_data[[#This Row],[impressions]],0)</f>
        <v>1.1116091438816674E-2</v>
      </c>
      <c r="J486" s="6">
        <f>IFERROR(ad_data[[#This Row],[conversions]]/ad_data[[#This Row],[impressions]],0)</f>
        <v>1.7929179740026895E-3</v>
      </c>
      <c r="K486" s="6">
        <f>IFERROR(ad_data[[#This Row],[conversions]]/ad_data[[#This Row],[clicks]],0)</f>
        <v>0.16129032258064516</v>
      </c>
      <c r="L486" s="9">
        <f>IFERROR(ad_data[[#This Row],[spend_usd]]/ad_data[[#This Row],[clicks]],0)</f>
        <v>0.50806451612903225</v>
      </c>
      <c r="M486" s="3">
        <f>IFERROR(ad_data[[#This Row],[revenue_usd]]/ad_data[[#This Row],[conversions]],0)</f>
        <v>10.85</v>
      </c>
      <c r="N486" s="3">
        <f>IFERROR(ad_data[[#This Row],[revenue_usd]]/ad_data[[#This Row],[spend_usd]],0)</f>
        <v>3.4444444444444446</v>
      </c>
      <c r="O486" s="6">
        <f>IFERROR((ad_data[[#This Row],[revenue_usd]]-ad_data[[#This Row],[spend_usd]])/ad_data[[#This Row],[spend_usd]],0)</f>
        <v>2.4444444444444446</v>
      </c>
    </row>
    <row r="487" spans="1:15">
      <c r="A487" s="2">
        <v>45540</v>
      </c>
      <c r="B487" t="s">
        <v>66</v>
      </c>
      <c r="C487" t="s">
        <v>286</v>
      </c>
      <c r="D487" s="4">
        <v>10290</v>
      </c>
      <c r="E487" s="4">
        <v>267</v>
      </c>
      <c r="F487" s="4">
        <v>18</v>
      </c>
      <c r="G487" s="5">
        <v>245</v>
      </c>
      <c r="H487" s="5">
        <v>215</v>
      </c>
      <c r="I487" s="6">
        <f>IFERROR(ad_data[[#This Row],[clicks]]/ad_data[[#This Row],[impressions]],0)</f>
        <v>2.5947521865889212E-2</v>
      </c>
      <c r="J487" s="6">
        <f>IFERROR(ad_data[[#This Row],[conversions]]/ad_data[[#This Row],[impressions]],0)</f>
        <v>1.749271137026239E-3</v>
      </c>
      <c r="K487" s="6">
        <f>IFERROR(ad_data[[#This Row],[conversions]]/ad_data[[#This Row],[clicks]],0)</f>
        <v>6.741573033707865E-2</v>
      </c>
      <c r="L487" s="9">
        <f>IFERROR(ad_data[[#This Row],[spend_usd]]/ad_data[[#This Row],[clicks]],0)</f>
        <v>0.91760299625468167</v>
      </c>
      <c r="M487" s="3">
        <f>IFERROR(ad_data[[#This Row],[revenue_usd]]/ad_data[[#This Row],[conversions]],0)</f>
        <v>11.944444444444445</v>
      </c>
      <c r="N487" s="3">
        <f>IFERROR(ad_data[[#This Row],[revenue_usd]]/ad_data[[#This Row],[spend_usd]],0)</f>
        <v>0.87755102040816324</v>
      </c>
      <c r="O487" s="6">
        <f>IFERROR((ad_data[[#This Row],[revenue_usd]]-ad_data[[#This Row],[spend_usd]])/ad_data[[#This Row],[spend_usd]],0)</f>
        <v>-0.12244897959183673</v>
      </c>
    </row>
    <row r="488" spans="1:15">
      <c r="A488" s="2">
        <v>45538</v>
      </c>
      <c r="B488" t="s">
        <v>112</v>
      </c>
      <c r="C488" t="s">
        <v>286</v>
      </c>
      <c r="D488" s="4">
        <v>8180</v>
      </c>
      <c r="E488" s="4">
        <v>200</v>
      </c>
      <c r="F488" s="4">
        <v>20</v>
      </c>
      <c r="G488" s="5">
        <v>72</v>
      </c>
      <c r="H488" s="5">
        <v>215</v>
      </c>
      <c r="I488" s="6">
        <f>IFERROR(ad_data[[#This Row],[clicks]]/ad_data[[#This Row],[impressions]],0)</f>
        <v>2.4449877750611249E-2</v>
      </c>
      <c r="J488" s="6">
        <f>IFERROR(ad_data[[#This Row],[conversions]]/ad_data[[#This Row],[impressions]],0)</f>
        <v>2.4449877750611247E-3</v>
      </c>
      <c r="K488" s="6">
        <f>IFERROR(ad_data[[#This Row],[conversions]]/ad_data[[#This Row],[clicks]],0)</f>
        <v>0.1</v>
      </c>
      <c r="L488" s="9">
        <f>IFERROR(ad_data[[#This Row],[spend_usd]]/ad_data[[#This Row],[clicks]],0)</f>
        <v>0.36</v>
      </c>
      <c r="M488" s="3">
        <f>IFERROR(ad_data[[#This Row],[revenue_usd]]/ad_data[[#This Row],[conversions]],0)</f>
        <v>10.75</v>
      </c>
      <c r="N488" s="3">
        <f>IFERROR(ad_data[[#This Row],[revenue_usd]]/ad_data[[#This Row],[spend_usd]],0)</f>
        <v>2.9861111111111112</v>
      </c>
      <c r="O488" s="6">
        <f>IFERROR((ad_data[[#This Row],[revenue_usd]]-ad_data[[#This Row],[spend_usd]])/ad_data[[#This Row],[spend_usd]],0)</f>
        <v>1.9861111111111112</v>
      </c>
    </row>
    <row r="489" spans="1:15">
      <c r="A489" s="2">
        <v>45563</v>
      </c>
      <c r="B489" t="s">
        <v>214</v>
      </c>
      <c r="C489" t="s">
        <v>286</v>
      </c>
      <c r="D489" s="4">
        <v>5627</v>
      </c>
      <c r="E489" s="4">
        <v>95</v>
      </c>
      <c r="F489" s="4">
        <v>7</v>
      </c>
      <c r="G489" s="5">
        <v>54</v>
      </c>
      <c r="H489" s="5">
        <v>215</v>
      </c>
      <c r="I489" s="6">
        <f>IFERROR(ad_data[[#This Row],[clicks]]/ad_data[[#This Row],[impressions]],0)</f>
        <v>1.6882886084947573E-2</v>
      </c>
      <c r="J489" s="6">
        <f>IFERROR(ad_data[[#This Row],[conversions]]/ad_data[[#This Row],[impressions]],0)</f>
        <v>1.2440021325750845E-3</v>
      </c>
      <c r="K489" s="6">
        <f>IFERROR(ad_data[[#This Row],[conversions]]/ad_data[[#This Row],[clicks]],0)</f>
        <v>7.3684210526315783E-2</v>
      </c>
      <c r="L489" s="9">
        <f>IFERROR(ad_data[[#This Row],[spend_usd]]/ad_data[[#This Row],[clicks]],0)</f>
        <v>0.56842105263157894</v>
      </c>
      <c r="M489" s="3">
        <f>IFERROR(ad_data[[#This Row],[revenue_usd]]/ad_data[[#This Row],[conversions]],0)</f>
        <v>30.714285714285715</v>
      </c>
      <c r="N489" s="3">
        <f>IFERROR(ad_data[[#This Row],[revenue_usd]]/ad_data[[#This Row],[spend_usd]],0)</f>
        <v>3.9814814814814814</v>
      </c>
      <c r="O489" s="6">
        <f>IFERROR((ad_data[[#This Row],[revenue_usd]]-ad_data[[#This Row],[spend_usd]])/ad_data[[#This Row],[spend_usd]],0)</f>
        <v>2.9814814814814814</v>
      </c>
    </row>
    <row r="490" spans="1:15">
      <c r="A490" s="2">
        <v>45547</v>
      </c>
      <c r="B490" t="s">
        <v>70</v>
      </c>
      <c r="C490" t="s">
        <v>286</v>
      </c>
      <c r="D490" s="4">
        <v>6992</v>
      </c>
      <c r="E490" s="4">
        <v>138</v>
      </c>
      <c r="F490" s="4">
        <v>16</v>
      </c>
      <c r="G490" s="5">
        <v>78</v>
      </c>
      <c r="H490" s="5">
        <v>214</v>
      </c>
      <c r="I490" s="6">
        <f>IFERROR(ad_data[[#This Row],[clicks]]/ad_data[[#This Row],[impressions]],0)</f>
        <v>1.9736842105263157E-2</v>
      </c>
      <c r="J490" s="6">
        <f>IFERROR(ad_data[[#This Row],[conversions]]/ad_data[[#This Row],[impressions]],0)</f>
        <v>2.2883295194508009E-3</v>
      </c>
      <c r="K490" s="6">
        <f>IFERROR(ad_data[[#This Row],[conversions]]/ad_data[[#This Row],[clicks]],0)</f>
        <v>0.11594202898550725</v>
      </c>
      <c r="L490" s="9">
        <f>IFERROR(ad_data[[#This Row],[spend_usd]]/ad_data[[#This Row],[clicks]],0)</f>
        <v>0.56521739130434778</v>
      </c>
      <c r="M490" s="3">
        <f>IFERROR(ad_data[[#This Row],[revenue_usd]]/ad_data[[#This Row],[conversions]],0)</f>
        <v>13.375</v>
      </c>
      <c r="N490" s="3">
        <f>IFERROR(ad_data[[#This Row],[revenue_usd]]/ad_data[[#This Row],[spend_usd]],0)</f>
        <v>2.7435897435897436</v>
      </c>
      <c r="O490" s="6">
        <f>IFERROR((ad_data[[#This Row],[revenue_usd]]-ad_data[[#This Row],[spend_usd]])/ad_data[[#This Row],[spend_usd]],0)</f>
        <v>1.7435897435897436</v>
      </c>
    </row>
    <row r="491" spans="1:15">
      <c r="A491" s="2">
        <v>45513</v>
      </c>
      <c r="B491" t="s">
        <v>111</v>
      </c>
      <c r="C491" t="s">
        <v>287</v>
      </c>
      <c r="D491" s="4">
        <v>5035</v>
      </c>
      <c r="E491" s="4">
        <v>142</v>
      </c>
      <c r="F491" s="4">
        <v>22</v>
      </c>
      <c r="G491" s="5">
        <v>34</v>
      </c>
      <c r="H491" s="5">
        <v>212</v>
      </c>
      <c r="I491" s="6">
        <f>IFERROR(ad_data[[#This Row],[clicks]]/ad_data[[#This Row],[impressions]],0)</f>
        <v>2.8202581926514401E-2</v>
      </c>
      <c r="J491" s="6">
        <f>IFERROR(ad_data[[#This Row],[conversions]]/ad_data[[#This Row],[impressions]],0)</f>
        <v>4.3694141012909629E-3</v>
      </c>
      <c r="K491" s="6">
        <f>IFERROR(ad_data[[#This Row],[conversions]]/ad_data[[#This Row],[clicks]],0)</f>
        <v>0.15492957746478872</v>
      </c>
      <c r="L491" s="9">
        <f>IFERROR(ad_data[[#This Row],[spend_usd]]/ad_data[[#This Row],[clicks]],0)</f>
        <v>0.23943661971830985</v>
      </c>
      <c r="M491" s="3">
        <f>IFERROR(ad_data[[#This Row],[revenue_usd]]/ad_data[[#This Row],[conversions]],0)</f>
        <v>9.6363636363636367</v>
      </c>
      <c r="N491" s="3">
        <f>IFERROR(ad_data[[#This Row],[revenue_usd]]/ad_data[[#This Row],[spend_usd]],0)</f>
        <v>6.2352941176470589</v>
      </c>
      <c r="O491" s="6">
        <f>IFERROR((ad_data[[#This Row],[revenue_usd]]-ad_data[[#This Row],[spend_usd]])/ad_data[[#This Row],[spend_usd]],0)</f>
        <v>5.2352941176470589</v>
      </c>
    </row>
    <row r="492" spans="1:15">
      <c r="A492" s="2">
        <v>45635</v>
      </c>
      <c r="B492" t="s">
        <v>242</v>
      </c>
      <c r="C492" t="s">
        <v>286</v>
      </c>
      <c r="D492" s="4">
        <v>12251</v>
      </c>
      <c r="E492" s="4">
        <v>194</v>
      </c>
      <c r="F492" s="4">
        <v>7</v>
      </c>
      <c r="G492" s="5">
        <v>80</v>
      </c>
      <c r="H492" s="5">
        <v>210</v>
      </c>
      <c r="I492" s="6">
        <f>IFERROR(ad_data[[#This Row],[clicks]]/ad_data[[#This Row],[impressions]],0)</f>
        <v>1.5835442004734308E-2</v>
      </c>
      <c r="J492" s="6">
        <f>IFERROR(ad_data[[#This Row],[conversions]]/ad_data[[#This Row],[impressions]],0)</f>
        <v>5.7138192800587704E-4</v>
      </c>
      <c r="K492" s="6">
        <f>IFERROR(ad_data[[#This Row],[conversions]]/ad_data[[#This Row],[clicks]],0)</f>
        <v>3.608247422680412E-2</v>
      </c>
      <c r="L492" s="9">
        <f>IFERROR(ad_data[[#This Row],[spend_usd]]/ad_data[[#This Row],[clicks]],0)</f>
        <v>0.41237113402061853</v>
      </c>
      <c r="M492" s="3">
        <f>IFERROR(ad_data[[#This Row],[revenue_usd]]/ad_data[[#This Row],[conversions]],0)</f>
        <v>30</v>
      </c>
      <c r="N492" s="3">
        <f>IFERROR(ad_data[[#This Row],[revenue_usd]]/ad_data[[#This Row],[spend_usd]],0)</f>
        <v>2.625</v>
      </c>
      <c r="O492" s="6">
        <f>IFERROR((ad_data[[#This Row],[revenue_usd]]-ad_data[[#This Row],[spend_usd]])/ad_data[[#This Row],[spend_usd]],0)</f>
        <v>1.625</v>
      </c>
    </row>
    <row r="493" spans="1:15">
      <c r="A493" s="2">
        <v>45544</v>
      </c>
      <c r="B493" t="s">
        <v>172</v>
      </c>
      <c r="C493" t="s">
        <v>286</v>
      </c>
      <c r="D493" s="4">
        <v>8862</v>
      </c>
      <c r="E493" s="4">
        <v>159</v>
      </c>
      <c r="F493" s="4">
        <v>14</v>
      </c>
      <c r="G493" s="5">
        <v>47</v>
      </c>
      <c r="H493" s="5">
        <v>207</v>
      </c>
      <c r="I493" s="6">
        <f>IFERROR(ad_data[[#This Row],[clicks]]/ad_data[[#This Row],[impressions]],0)</f>
        <v>1.794177386594448E-2</v>
      </c>
      <c r="J493" s="6">
        <f>IFERROR(ad_data[[#This Row],[conversions]]/ad_data[[#This Row],[impressions]],0)</f>
        <v>1.5797788309636651E-3</v>
      </c>
      <c r="K493" s="6">
        <f>IFERROR(ad_data[[#This Row],[conversions]]/ad_data[[#This Row],[clicks]],0)</f>
        <v>8.8050314465408799E-2</v>
      </c>
      <c r="L493" s="9">
        <f>IFERROR(ad_data[[#This Row],[spend_usd]]/ad_data[[#This Row],[clicks]],0)</f>
        <v>0.29559748427672955</v>
      </c>
      <c r="M493" s="3">
        <f>IFERROR(ad_data[[#This Row],[revenue_usd]]/ad_data[[#This Row],[conversions]],0)</f>
        <v>14.785714285714286</v>
      </c>
      <c r="N493" s="3">
        <f>IFERROR(ad_data[[#This Row],[revenue_usd]]/ad_data[[#This Row],[spend_usd]],0)</f>
        <v>4.4042553191489358</v>
      </c>
      <c r="O493" s="6">
        <f>IFERROR((ad_data[[#This Row],[revenue_usd]]-ad_data[[#This Row],[spend_usd]])/ad_data[[#This Row],[spend_usd]],0)</f>
        <v>3.4042553191489362</v>
      </c>
    </row>
    <row r="494" spans="1:15">
      <c r="A494" s="2">
        <v>45563</v>
      </c>
      <c r="B494" t="s">
        <v>33</v>
      </c>
      <c r="C494" t="s">
        <v>286</v>
      </c>
      <c r="D494" s="4">
        <v>14649</v>
      </c>
      <c r="E494" s="4">
        <v>178</v>
      </c>
      <c r="F494" s="4">
        <v>20</v>
      </c>
      <c r="G494" s="5">
        <v>118</v>
      </c>
      <c r="H494" s="5">
        <v>203</v>
      </c>
      <c r="I494" s="6">
        <f>IFERROR(ad_data[[#This Row],[clicks]]/ad_data[[#This Row],[impressions]],0)</f>
        <v>1.2151000068264046E-2</v>
      </c>
      <c r="J494" s="6">
        <f>IFERROR(ad_data[[#This Row],[conversions]]/ad_data[[#This Row],[impressions]],0)</f>
        <v>1.3652809065465218E-3</v>
      </c>
      <c r="K494" s="6">
        <f>IFERROR(ad_data[[#This Row],[conversions]]/ad_data[[#This Row],[clicks]],0)</f>
        <v>0.11235955056179775</v>
      </c>
      <c r="L494" s="9">
        <f>IFERROR(ad_data[[#This Row],[spend_usd]]/ad_data[[#This Row],[clicks]],0)</f>
        <v>0.6629213483146067</v>
      </c>
      <c r="M494" s="3">
        <f>IFERROR(ad_data[[#This Row],[revenue_usd]]/ad_data[[#This Row],[conversions]],0)</f>
        <v>10.15</v>
      </c>
      <c r="N494" s="3">
        <f>IFERROR(ad_data[[#This Row],[revenue_usd]]/ad_data[[#This Row],[spend_usd]],0)</f>
        <v>1.7203389830508475</v>
      </c>
      <c r="O494" s="6">
        <f>IFERROR((ad_data[[#This Row],[revenue_usd]]-ad_data[[#This Row],[spend_usd]])/ad_data[[#This Row],[spend_usd]],0)</f>
        <v>0.72033898305084743</v>
      </c>
    </row>
    <row r="495" spans="1:15">
      <c r="A495" s="2">
        <v>45557</v>
      </c>
      <c r="B495" t="s">
        <v>60</v>
      </c>
      <c r="C495" t="s">
        <v>286</v>
      </c>
      <c r="D495" s="4">
        <v>9546</v>
      </c>
      <c r="E495" s="4">
        <v>57</v>
      </c>
      <c r="F495" s="4">
        <v>11</v>
      </c>
      <c r="G495" s="5">
        <v>20</v>
      </c>
      <c r="H495" s="5">
        <v>203</v>
      </c>
      <c r="I495" s="6">
        <f>IFERROR(ad_data[[#This Row],[clicks]]/ad_data[[#This Row],[impressions]],0)</f>
        <v>5.9710873664362034E-3</v>
      </c>
      <c r="J495" s="6">
        <f>IFERROR(ad_data[[#This Row],[conversions]]/ad_data[[#This Row],[impressions]],0)</f>
        <v>1.1523151058034779E-3</v>
      </c>
      <c r="K495" s="6">
        <f>IFERROR(ad_data[[#This Row],[conversions]]/ad_data[[#This Row],[clicks]],0)</f>
        <v>0.19298245614035087</v>
      </c>
      <c r="L495" s="9">
        <f>IFERROR(ad_data[[#This Row],[spend_usd]]/ad_data[[#This Row],[clicks]],0)</f>
        <v>0.35087719298245612</v>
      </c>
      <c r="M495" s="3">
        <f>IFERROR(ad_data[[#This Row],[revenue_usd]]/ad_data[[#This Row],[conversions]],0)</f>
        <v>18.454545454545453</v>
      </c>
      <c r="N495" s="3">
        <f>IFERROR(ad_data[[#This Row],[revenue_usd]]/ad_data[[#This Row],[spend_usd]],0)</f>
        <v>10.15</v>
      </c>
      <c r="O495" s="6">
        <f>IFERROR((ad_data[[#This Row],[revenue_usd]]-ad_data[[#This Row],[spend_usd]])/ad_data[[#This Row],[spend_usd]],0)</f>
        <v>9.15</v>
      </c>
    </row>
    <row r="496" spans="1:15">
      <c r="A496" s="2">
        <v>45543</v>
      </c>
      <c r="B496" t="s">
        <v>21</v>
      </c>
      <c r="C496" t="s">
        <v>286</v>
      </c>
      <c r="D496" s="4">
        <v>9558</v>
      </c>
      <c r="E496" s="4">
        <v>112</v>
      </c>
      <c r="F496" s="4">
        <v>13</v>
      </c>
      <c r="G496" s="5">
        <v>65</v>
      </c>
      <c r="H496" s="5">
        <v>201</v>
      </c>
      <c r="I496" s="6">
        <f>IFERROR(ad_data[[#This Row],[clicks]]/ad_data[[#This Row],[impressions]],0)</f>
        <v>1.1717932621887424E-2</v>
      </c>
      <c r="J496" s="6">
        <f>IFERROR(ad_data[[#This Row],[conversions]]/ad_data[[#This Row],[impressions]],0)</f>
        <v>1.3601171793262189E-3</v>
      </c>
      <c r="K496" s="6">
        <f>IFERROR(ad_data[[#This Row],[conversions]]/ad_data[[#This Row],[clicks]],0)</f>
        <v>0.11607142857142858</v>
      </c>
      <c r="L496" s="9">
        <f>IFERROR(ad_data[[#This Row],[spend_usd]]/ad_data[[#This Row],[clicks]],0)</f>
        <v>0.5803571428571429</v>
      </c>
      <c r="M496" s="3">
        <f>IFERROR(ad_data[[#This Row],[revenue_usd]]/ad_data[[#This Row],[conversions]],0)</f>
        <v>15.461538461538462</v>
      </c>
      <c r="N496" s="3">
        <f>IFERROR(ad_data[[#This Row],[revenue_usd]]/ad_data[[#This Row],[spend_usd]],0)</f>
        <v>3.0923076923076924</v>
      </c>
      <c r="O496" s="6">
        <f>IFERROR((ad_data[[#This Row],[revenue_usd]]-ad_data[[#This Row],[spend_usd]])/ad_data[[#This Row],[spend_usd]],0)</f>
        <v>2.0923076923076924</v>
      </c>
    </row>
    <row r="497" spans="1:15">
      <c r="A497" s="2">
        <v>45551</v>
      </c>
      <c r="B497" t="s">
        <v>57</v>
      </c>
      <c r="C497" t="s">
        <v>286</v>
      </c>
      <c r="D497" s="4">
        <v>16268</v>
      </c>
      <c r="E497" s="4">
        <v>63</v>
      </c>
      <c r="F497" s="4">
        <v>10</v>
      </c>
      <c r="G497" s="5">
        <v>57</v>
      </c>
      <c r="H497" s="5">
        <v>201</v>
      </c>
      <c r="I497" s="6">
        <f>IFERROR(ad_data[[#This Row],[clicks]]/ad_data[[#This Row],[impressions]],0)</f>
        <v>3.8726333907056799E-3</v>
      </c>
      <c r="J497" s="6">
        <f>IFERROR(ad_data[[#This Row],[conversions]]/ad_data[[#This Row],[impressions]],0)</f>
        <v>6.1470371281042535E-4</v>
      </c>
      <c r="K497" s="6">
        <f>IFERROR(ad_data[[#This Row],[conversions]]/ad_data[[#This Row],[clicks]],0)</f>
        <v>0.15873015873015872</v>
      </c>
      <c r="L497" s="9">
        <f>IFERROR(ad_data[[#This Row],[spend_usd]]/ad_data[[#This Row],[clicks]],0)</f>
        <v>0.90476190476190477</v>
      </c>
      <c r="M497" s="3">
        <f>IFERROR(ad_data[[#This Row],[revenue_usd]]/ad_data[[#This Row],[conversions]],0)</f>
        <v>20.100000000000001</v>
      </c>
      <c r="N497" s="3">
        <f>IFERROR(ad_data[[#This Row],[revenue_usd]]/ad_data[[#This Row],[spend_usd]],0)</f>
        <v>3.5263157894736841</v>
      </c>
      <c r="O497" s="6">
        <f>IFERROR((ad_data[[#This Row],[revenue_usd]]-ad_data[[#This Row],[spend_usd]])/ad_data[[#This Row],[spend_usd]],0)</f>
        <v>2.5263157894736841</v>
      </c>
    </row>
    <row r="498" spans="1:15">
      <c r="A498" s="2">
        <v>45539</v>
      </c>
      <c r="B498" t="s">
        <v>213</v>
      </c>
      <c r="C498" t="s">
        <v>287</v>
      </c>
      <c r="D498" s="4">
        <v>4744</v>
      </c>
      <c r="E498" s="4">
        <v>76</v>
      </c>
      <c r="F498" s="4">
        <v>12</v>
      </c>
      <c r="G498" s="5">
        <v>37</v>
      </c>
      <c r="H498" s="5">
        <v>200</v>
      </c>
      <c r="I498" s="6">
        <f>IFERROR(ad_data[[#This Row],[clicks]]/ad_data[[#This Row],[impressions]],0)</f>
        <v>1.6020236087689713E-2</v>
      </c>
      <c r="J498" s="6">
        <f>IFERROR(ad_data[[#This Row],[conversions]]/ad_data[[#This Row],[impressions]],0)</f>
        <v>2.5295109612141651E-3</v>
      </c>
      <c r="K498" s="6">
        <f>IFERROR(ad_data[[#This Row],[conversions]]/ad_data[[#This Row],[clicks]],0)</f>
        <v>0.15789473684210525</v>
      </c>
      <c r="L498" s="9">
        <f>IFERROR(ad_data[[#This Row],[spend_usd]]/ad_data[[#This Row],[clicks]],0)</f>
        <v>0.48684210526315791</v>
      </c>
      <c r="M498" s="3">
        <f>IFERROR(ad_data[[#This Row],[revenue_usd]]/ad_data[[#This Row],[conversions]],0)</f>
        <v>16.666666666666668</v>
      </c>
      <c r="N498" s="3">
        <f>IFERROR(ad_data[[#This Row],[revenue_usd]]/ad_data[[#This Row],[spend_usd]],0)</f>
        <v>5.4054054054054053</v>
      </c>
      <c r="O498" s="6">
        <f>IFERROR((ad_data[[#This Row],[revenue_usd]]-ad_data[[#This Row],[spend_usd]])/ad_data[[#This Row],[spend_usd]],0)</f>
        <v>4.4054054054054053</v>
      </c>
    </row>
    <row r="499" spans="1:15">
      <c r="A499" s="2">
        <v>45541</v>
      </c>
      <c r="B499" t="s">
        <v>127</v>
      </c>
      <c r="C499" t="s">
        <v>286</v>
      </c>
      <c r="D499" s="4">
        <v>5289</v>
      </c>
      <c r="E499" s="4">
        <v>67</v>
      </c>
      <c r="F499" s="4">
        <v>8</v>
      </c>
      <c r="G499" s="5">
        <v>33</v>
      </c>
      <c r="H499" s="5">
        <v>200</v>
      </c>
      <c r="I499" s="6">
        <f>IFERROR(ad_data[[#This Row],[clicks]]/ad_data[[#This Row],[impressions]],0)</f>
        <v>1.2667801096615618E-2</v>
      </c>
      <c r="J499" s="6">
        <f>IFERROR(ad_data[[#This Row],[conversions]]/ad_data[[#This Row],[impressions]],0)</f>
        <v>1.5125732652675364E-3</v>
      </c>
      <c r="K499" s="6">
        <f>IFERROR(ad_data[[#This Row],[conversions]]/ad_data[[#This Row],[clicks]],0)</f>
        <v>0.11940298507462686</v>
      </c>
      <c r="L499" s="9">
        <f>IFERROR(ad_data[[#This Row],[spend_usd]]/ad_data[[#This Row],[clicks]],0)</f>
        <v>0.4925373134328358</v>
      </c>
      <c r="M499" s="3">
        <f>IFERROR(ad_data[[#This Row],[revenue_usd]]/ad_data[[#This Row],[conversions]],0)</f>
        <v>25</v>
      </c>
      <c r="N499" s="3">
        <f>IFERROR(ad_data[[#This Row],[revenue_usd]]/ad_data[[#This Row],[spend_usd]],0)</f>
        <v>6.0606060606060606</v>
      </c>
      <c r="O499" s="6">
        <f>IFERROR((ad_data[[#This Row],[revenue_usd]]-ad_data[[#This Row],[spend_usd]])/ad_data[[#This Row],[spend_usd]],0)</f>
        <v>5.0606060606060606</v>
      </c>
    </row>
    <row r="500" spans="1:15">
      <c r="A500" s="2">
        <v>45563</v>
      </c>
      <c r="B500" t="s">
        <v>127</v>
      </c>
      <c r="C500" t="s">
        <v>286</v>
      </c>
      <c r="D500" s="4">
        <v>7724</v>
      </c>
      <c r="E500" s="4">
        <v>136</v>
      </c>
      <c r="F500" s="4">
        <v>7</v>
      </c>
      <c r="G500" s="5">
        <v>92</v>
      </c>
      <c r="H500" s="5">
        <v>198</v>
      </c>
      <c r="I500" s="6">
        <f>IFERROR(ad_data[[#This Row],[clicks]]/ad_data[[#This Row],[impressions]],0)</f>
        <v>1.7607457276022784E-2</v>
      </c>
      <c r="J500" s="6">
        <f>IFERROR(ad_data[[#This Row],[conversions]]/ad_data[[#This Row],[impressions]],0)</f>
        <v>9.0626618332470218E-4</v>
      </c>
      <c r="K500" s="6">
        <f>IFERROR(ad_data[[#This Row],[conversions]]/ad_data[[#This Row],[clicks]],0)</f>
        <v>5.1470588235294115E-2</v>
      </c>
      <c r="L500" s="9">
        <f>IFERROR(ad_data[[#This Row],[spend_usd]]/ad_data[[#This Row],[clicks]],0)</f>
        <v>0.67647058823529416</v>
      </c>
      <c r="M500" s="3">
        <f>IFERROR(ad_data[[#This Row],[revenue_usd]]/ad_data[[#This Row],[conversions]],0)</f>
        <v>28.285714285714285</v>
      </c>
      <c r="N500" s="3">
        <f>IFERROR(ad_data[[#This Row],[revenue_usd]]/ad_data[[#This Row],[spend_usd]],0)</f>
        <v>2.152173913043478</v>
      </c>
      <c r="O500" s="6">
        <f>IFERROR((ad_data[[#This Row],[revenue_usd]]-ad_data[[#This Row],[spend_usd]])/ad_data[[#This Row],[spend_usd]],0)</f>
        <v>1.1521739130434783</v>
      </c>
    </row>
    <row r="501" spans="1:15">
      <c r="A501" s="2">
        <v>45548</v>
      </c>
      <c r="B501" t="s">
        <v>269</v>
      </c>
      <c r="C501" t="s">
        <v>286</v>
      </c>
      <c r="D501" s="4">
        <v>10952</v>
      </c>
      <c r="E501" s="4">
        <v>182</v>
      </c>
      <c r="F501" s="4">
        <v>25</v>
      </c>
      <c r="G501" s="5">
        <v>72</v>
      </c>
      <c r="H501" s="5">
        <v>197</v>
      </c>
      <c r="I501" s="6">
        <f>IFERROR(ad_data[[#This Row],[clicks]]/ad_data[[#This Row],[impressions]],0)</f>
        <v>1.6617969320672023E-2</v>
      </c>
      <c r="J501" s="6">
        <f>IFERROR(ad_data[[#This Row],[conversions]]/ad_data[[#This Row],[impressions]],0)</f>
        <v>2.2826880934989041E-3</v>
      </c>
      <c r="K501" s="6">
        <f>IFERROR(ad_data[[#This Row],[conversions]]/ad_data[[#This Row],[clicks]],0)</f>
        <v>0.13736263736263737</v>
      </c>
      <c r="L501" s="9">
        <f>IFERROR(ad_data[[#This Row],[spend_usd]]/ad_data[[#This Row],[clicks]],0)</f>
        <v>0.39560439560439559</v>
      </c>
      <c r="M501" s="3">
        <f>IFERROR(ad_data[[#This Row],[revenue_usd]]/ad_data[[#This Row],[conversions]],0)</f>
        <v>7.88</v>
      </c>
      <c r="N501" s="3">
        <f>IFERROR(ad_data[[#This Row],[revenue_usd]]/ad_data[[#This Row],[spend_usd]],0)</f>
        <v>2.7361111111111112</v>
      </c>
      <c r="O501" s="6">
        <f>IFERROR((ad_data[[#This Row],[revenue_usd]]-ad_data[[#This Row],[spend_usd]])/ad_data[[#This Row],[spend_usd]],0)</f>
        <v>1.7361111111111112</v>
      </c>
    </row>
    <row r="502" spans="1:15">
      <c r="A502" s="2">
        <v>45563</v>
      </c>
      <c r="B502" t="s">
        <v>99</v>
      </c>
      <c r="C502" t="s">
        <v>286</v>
      </c>
      <c r="D502" s="4">
        <v>12822</v>
      </c>
      <c r="E502" s="4">
        <v>130</v>
      </c>
      <c r="F502" s="4">
        <v>16</v>
      </c>
      <c r="G502" s="5">
        <v>79</v>
      </c>
      <c r="H502" s="5">
        <v>196</v>
      </c>
      <c r="I502" s="6">
        <f>IFERROR(ad_data[[#This Row],[clicks]]/ad_data[[#This Row],[impressions]],0)</f>
        <v>1.0138823896428015E-2</v>
      </c>
      <c r="J502" s="6">
        <f>IFERROR(ad_data[[#This Row],[conversions]]/ad_data[[#This Row],[impressions]],0)</f>
        <v>1.2478552487911402E-3</v>
      </c>
      <c r="K502" s="6">
        <f>IFERROR(ad_data[[#This Row],[conversions]]/ad_data[[#This Row],[clicks]],0)</f>
        <v>0.12307692307692308</v>
      </c>
      <c r="L502" s="9">
        <f>IFERROR(ad_data[[#This Row],[spend_usd]]/ad_data[[#This Row],[clicks]],0)</f>
        <v>0.60769230769230764</v>
      </c>
      <c r="M502" s="3">
        <f>IFERROR(ad_data[[#This Row],[revenue_usd]]/ad_data[[#This Row],[conversions]],0)</f>
        <v>12.25</v>
      </c>
      <c r="N502" s="3">
        <f>IFERROR(ad_data[[#This Row],[revenue_usd]]/ad_data[[#This Row],[spend_usd]],0)</f>
        <v>2.481012658227848</v>
      </c>
      <c r="O502" s="6">
        <f>IFERROR((ad_data[[#This Row],[revenue_usd]]-ad_data[[#This Row],[spend_usd]])/ad_data[[#This Row],[spend_usd]],0)</f>
        <v>1.481012658227848</v>
      </c>
    </row>
    <row r="503" spans="1:15">
      <c r="A503" s="2">
        <v>45563</v>
      </c>
      <c r="B503" t="s">
        <v>204</v>
      </c>
      <c r="C503" t="s">
        <v>286</v>
      </c>
      <c r="D503" s="4">
        <v>8789</v>
      </c>
      <c r="E503" s="4">
        <v>91</v>
      </c>
      <c r="F503" s="4">
        <v>17</v>
      </c>
      <c r="G503" s="5">
        <v>83</v>
      </c>
      <c r="H503" s="5">
        <v>195</v>
      </c>
      <c r="I503" s="6">
        <f>IFERROR(ad_data[[#This Row],[clicks]]/ad_data[[#This Row],[impressions]],0)</f>
        <v>1.0353851405165548E-2</v>
      </c>
      <c r="J503" s="6">
        <f>IFERROR(ad_data[[#This Row],[conversions]]/ad_data[[#This Row],[impressions]],0)</f>
        <v>1.9342359767891683E-3</v>
      </c>
      <c r="K503" s="6">
        <f>IFERROR(ad_data[[#This Row],[conversions]]/ad_data[[#This Row],[clicks]],0)</f>
        <v>0.18681318681318682</v>
      </c>
      <c r="L503" s="9">
        <f>IFERROR(ad_data[[#This Row],[spend_usd]]/ad_data[[#This Row],[clicks]],0)</f>
        <v>0.91208791208791207</v>
      </c>
      <c r="M503" s="3">
        <f>IFERROR(ad_data[[#This Row],[revenue_usd]]/ad_data[[#This Row],[conversions]],0)</f>
        <v>11.470588235294118</v>
      </c>
      <c r="N503" s="3">
        <f>IFERROR(ad_data[[#This Row],[revenue_usd]]/ad_data[[#This Row],[spend_usd]],0)</f>
        <v>2.3493975903614457</v>
      </c>
      <c r="O503" s="6">
        <f>IFERROR((ad_data[[#This Row],[revenue_usd]]-ad_data[[#This Row],[spend_usd]])/ad_data[[#This Row],[spend_usd]],0)</f>
        <v>1.3493975903614457</v>
      </c>
    </row>
    <row r="504" spans="1:15">
      <c r="A504" s="2">
        <v>45553</v>
      </c>
      <c r="B504" t="s">
        <v>73</v>
      </c>
      <c r="C504" t="s">
        <v>286</v>
      </c>
      <c r="D504" s="4">
        <v>10568</v>
      </c>
      <c r="E504" s="4">
        <v>317</v>
      </c>
      <c r="F504" s="4">
        <v>7</v>
      </c>
      <c r="G504" s="5">
        <v>170</v>
      </c>
      <c r="H504" s="5">
        <v>193</v>
      </c>
      <c r="I504" s="6">
        <f>IFERROR(ad_data[[#This Row],[clicks]]/ad_data[[#This Row],[impressions]],0)</f>
        <v>2.9996214988644965E-2</v>
      </c>
      <c r="J504" s="6">
        <f>IFERROR(ad_data[[#This Row],[conversions]]/ad_data[[#This Row],[impressions]],0)</f>
        <v>6.6237698713096139E-4</v>
      </c>
      <c r="K504" s="6">
        <f>IFERROR(ad_data[[#This Row],[conversions]]/ad_data[[#This Row],[clicks]],0)</f>
        <v>2.2082018927444796E-2</v>
      </c>
      <c r="L504" s="9">
        <f>IFERROR(ad_data[[#This Row],[spend_usd]]/ad_data[[#This Row],[clicks]],0)</f>
        <v>0.5362776025236593</v>
      </c>
      <c r="M504" s="3">
        <f>IFERROR(ad_data[[#This Row],[revenue_usd]]/ad_data[[#This Row],[conversions]],0)</f>
        <v>27.571428571428573</v>
      </c>
      <c r="N504" s="3">
        <f>IFERROR(ad_data[[#This Row],[revenue_usd]]/ad_data[[#This Row],[spend_usd]],0)</f>
        <v>1.1352941176470588</v>
      </c>
      <c r="O504" s="6">
        <f>IFERROR((ad_data[[#This Row],[revenue_usd]]-ad_data[[#This Row],[spend_usd]])/ad_data[[#This Row],[spend_usd]],0)</f>
        <v>0.13529411764705881</v>
      </c>
    </row>
    <row r="505" spans="1:15">
      <c r="A505" s="2">
        <v>45554</v>
      </c>
      <c r="B505" t="s">
        <v>132</v>
      </c>
      <c r="C505" t="s">
        <v>286</v>
      </c>
      <c r="D505" s="4">
        <v>9851</v>
      </c>
      <c r="E505" s="4">
        <v>263</v>
      </c>
      <c r="F505" s="4">
        <v>9</v>
      </c>
      <c r="G505" s="5">
        <v>152</v>
      </c>
      <c r="H505" s="5">
        <v>192</v>
      </c>
      <c r="I505" s="6">
        <f>IFERROR(ad_data[[#This Row],[clicks]]/ad_data[[#This Row],[impressions]],0)</f>
        <v>2.6697797177951475E-2</v>
      </c>
      <c r="J505" s="6">
        <f>IFERROR(ad_data[[#This Row],[conversions]]/ad_data[[#This Row],[impressions]],0)</f>
        <v>9.1361283118465133E-4</v>
      </c>
      <c r="K505" s="6">
        <f>IFERROR(ad_data[[#This Row],[conversions]]/ad_data[[#This Row],[clicks]],0)</f>
        <v>3.4220532319391636E-2</v>
      </c>
      <c r="L505" s="9">
        <f>IFERROR(ad_data[[#This Row],[spend_usd]]/ad_data[[#This Row],[clicks]],0)</f>
        <v>0.57794676806083645</v>
      </c>
      <c r="M505" s="3">
        <f>IFERROR(ad_data[[#This Row],[revenue_usd]]/ad_data[[#This Row],[conversions]],0)</f>
        <v>21.333333333333332</v>
      </c>
      <c r="N505" s="3">
        <f>IFERROR(ad_data[[#This Row],[revenue_usd]]/ad_data[[#This Row],[spend_usd]],0)</f>
        <v>1.263157894736842</v>
      </c>
      <c r="O505" s="6">
        <f>IFERROR((ad_data[[#This Row],[revenue_usd]]-ad_data[[#This Row],[spend_usd]])/ad_data[[#This Row],[spend_usd]],0)</f>
        <v>0.26315789473684209</v>
      </c>
    </row>
    <row r="506" spans="1:15">
      <c r="A506" s="2">
        <v>45554</v>
      </c>
      <c r="B506" t="s">
        <v>202</v>
      </c>
      <c r="C506" t="s">
        <v>286</v>
      </c>
      <c r="D506" s="4">
        <v>15427</v>
      </c>
      <c r="E506" s="4">
        <v>274</v>
      </c>
      <c r="F506" s="4">
        <v>17</v>
      </c>
      <c r="G506" s="5">
        <v>101</v>
      </c>
      <c r="H506" s="5">
        <v>192</v>
      </c>
      <c r="I506" s="6">
        <f>IFERROR(ad_data[[#This Row],[clicks]]/ad_data[[#This Row],[impressions]],0)</f>
        <v>1.7761068256952096E-2</v>
      </c>
      <c r="J506" s="6">
        <f>IFERROR(ad_data[[#This Row],[conversions]]/ad_data[[#This Row],[impressions]],0)</f>
        <v>1.1019640889349841E-3</v>
      </c>
      <c r="K506" s="6">
        <f>IFERROR(ad_data[[#This Row],[conversions]]/ad_data[[#This Row],[clicks]],0)</f>
        <v>6.2043795620437957E-2</v>
      </c>
      <c r="L506" s="9">
        <f>IFERROR(ad_data[[#This Row],[spend_usd]]/ad_data[[#This Row],[clicks]],0)</f>
        <v>0.36861313868613138</v>
      </c>
      <c r="M506" s="3">
        <f>IFERROR(ad_data[[#This Row],[revenue_usd]]/ad_data[[#This Row],[conversions]],0)</f>
        <v>11.294117647058824</v>
      </c>
      <c r="N506" s="3">
        <f>IFERROR(ad_data[[#This Row],[revenue_usd]]/ad_data[[#This Row],[spend_usd]],0)</f>
        <v>1.9009900990099009</v>
      </c>
      <c r="O506" s="6">
        <f>IFERROR((ad_data[[#This Row],[revenue_usd]]-ad_data[[#This Row],[spend_usd]])/ad_data[[#This Row],[spend_usd]],0)</f>
        <v>0.90099009900990101</v>
      </c>
    </row>
    <row r="507" spans="1:15">
      <c r="A507" s="2">
        <v>45562</v>
      </c>
      <c r="B507" t="s">
        <v>203</v>
      </c>
      <c r="C507" t="s">
        <v>288</v>
      </c>
      <c r="D507" s="4">
        <v>11454</v>
      </c>
      <c r="E507" s="4">
        <v>132</v>
      </c>
      <c r="F507" s="4">
        <v>11</v>
      </c>
      <c r="G507" s="5">
        <v>93</v>
      </c>
      <c r="H507" s="5">
        <v>191</v>
      </c>
      <c r="I507" s="6">
        <f>IFERROR(ad_data[[#This Row],[clicks]]/ad_data[[#This Row],[impressions]],0)</f>
        <v>1.1524358302776323E-2</v>
      </c>
      <c r="J507" s="6">
        <f>IFERROR(ad_data[[#This Row],[conversions]]/ad_data[[#This Row],[impressions]],0)</f>
        <v>9.6036319189802687E-4</v>
      </c>
      <c r="K507" s="6">
        <f>IFERROR(ad_data[[#This Row],[conversions]]/ad_data[[#This Row],[clicks]],0)</f>
        <v>8.3333333333333329E-2</v>
      </c>
      <c r="L507" s="9">
        <f>IFERROR(ad_data[[#This Row],[spend_usd]]/ad_data[[#This Row],[clicks]],0)</f>
        <v>0.70454545454545459</v>
      </c>
      <c r="M507" s="3">
        <f>IFERROR(ad_data[[#This Row],[revenue_usd]]/ad_data[[#This Row],[conversions]],0)</f>
        <v>17.363636363636363</v>
      </c>
      <c r="N507" s="3">
        <f>IFERROR(ad_data[[#This Row],[revenue_usd]]/ad_data[[#This Row],[spend_usd]],0)</f>
        <v>2.053763440860215</v>
      </c>
      <c r="O507" s="6">
        <f>IFERROR((ad_data[[#This Row],[revenue_usd]]-ad_data[[#This Row],[spend_usd]])/ad_data[[#This Row],[spend_usd]],0)</f>
        <v>1.053763440860215</v>
      </c>
    </row>
    <row r="508" spans="1:15">
      <c r="A508" s="2">
        <v>45556</v>
      </c>
      <c r="B508" t="s">
        <v>26</v>
      </c>
      <c r="C508" t="s">
        <v>286</v>
      </c>
      <c r="D508" s="4">
        <v>5753</v>
      </c>
      <c r="E508" s="4">
        <v>90</v>
      </c>
      <c r="F508" s="4">
        <v>10</v>
      </c>
      <c r="G508" s="5">
        <v>31</v>
      </c>
      <c r="H508" s="5">
        <v>187</v>
      </c>
      <c r="I508" s="6">
        <f>IFERROR(ad_data[[#This Row],[clicks]]/ad_data[[#This Row],[impressions]],0)</f>
        <v>1.5644011819920041E-2</v>
      </c>
      <c r="J508" s="6">
        <f>IFERROR(ad_data[[#This Row],[conversions]]/ad_data[[#This Row],[impressions]],0)</f>
        <v>1.7382235355466714E-3</v>
      </c>
      <c r="K508" s="6">
        <f>IFERROR(ad_data[[#This Row],[conversions]]/ad_data[[#This Row],[clicks]],0)</f>
        <v>0.1111111111111111</v>
      </c>
      <c r="L508" s="9">
        <f>IFERROR(ad_data[[#This Row],[spend_usd]]/ad_data[[#This Row],[clicks]],0)</f>
        <v>0.34444444444444444</v>
      </c>
      <c r="M508" s="3">
        <f>IFERROR(ad_data[[#This Row],[revenue_usd]]/ad_data[[#This Row],[conversions]],0)</f>
        <v>18.7</v>
      </c>
      <c r="N508" s="3">
        <f>IFERROR(ad_data[[#This Row],[revenue_usd]]/ad_data[[#This Row],[spend_usd]],0)</f>
        <v>6.032258064516129</v>
      </c>
      <c r="O508" s="6">
        <f>IFERROR((ad_data[[#This Row],[revenue_usd]]-ad_data[[#This Row],[spend_usd]])/ad_data[[#This Row],[spend_usd]],0)</f>
        <v>5.032258064516129</v>
      </c>
    </row>
    <row r="509" spans="1:15">
      <c r="A509" s="2">
        <v>45538</v>
      </c>
      <c r="B509" t="s">
        <v>221</v>
      </c>
      <c r="C509" t="s">
        <v>288</v>
      </c>
      <c r="D509" s="4">
        <v>8406</v>
      </c>
      <c r="E509" s="4">
        <v>208</v>
      </c>
      <c r="F509" s="4">
        <v>8</v>
      </c>
      <c r="G509" s="5">
        <v>132</v>
      </c>
      <c r="H509" s="5">
        <v>186</v>
      </c>
      <c r="I509" s="6">
        <f>IFERROR(ad_data[[#This Row],[clicks]]/ad_data[[#This Row],[impressions]],0)</f>
        <v>2.474423031168213E-2</v>
      </c>
      <c r="J509" s="6">
        <f>IFERROR(ad_data[[#This Row],[conversions]]/ad_data[[#This Row],[impressions]],0)</f>
        <v>9.5170116583392819E-4</v>
      </c>
      <c r="K509" s="6">
        <f>IFERROR(ad_data[[#This Row],[conversions]]/ad_data[[#This Row],[clicks]],0)</f>
        <v>3.8461538461538464E-2</v>
      </c>
      <c r="L509" s="9">
        <f>IFERROR(ad_data[[#This Row],[spend_usd]]/ad_data[[#This Row],[clicks]],0)</f>
        <v>0.63461538461538458</v>
      </c>
      <c r="M509" s="3">
        <f>IFERROR(ad_data[[#This Row],[revenue_usd]]/ad_data[[#This Row],[conversions]],0)</f>
        <v>23.25</v>
      </c>
      <c r="N509" s="3">
        <f>IFERROR(ad_data[[#This Row],[revenue_usd]]/ad_data[[#This Row],[spend_usd]],0)</f>
        <v>1.4090909090909092</v>
      </c>
      <c r="O509" s="6">
        <f>IFERROR((ad_data[[#This Row],[revenue_usd]]-ad_data[[#This Row],[spend_usd]])/ad_data[[#This Row],[spend_usd]],0)</f>
        <v>0.40909090909090912</v>
      </c>
    </row>
    <row r="510" spans="1:15">
      <c r="A510" s="2">
        <v>45553</v>
      </c>
      <c r="B510" t="s">
        <v>64</v>
      </c>
      <c r="C510" t="s">
        <v>286</v>
      </c>
      <c r="D510" s="4">
        <v>10142</v>
      </c>
      <c r="E510" s="4">
        <v>115</v>
      </c>
      <c r="F510" s="4">
        <v>12</v>
      </c>
      <c r="G510" s="5">
        <v>81</v>
      </c>
      <c r="H510" s="5">
        <v>185</v>
      </c>
      <c r="I510" s="6">
        <f>IFERROR(ad_data[[#This Row],[clicks]]/ad_data[[#This Row],[impressions]],0)</f>
        <v>1.1338986393216328E-2</v>
      </c>
      <c r="J510" s="6">
        <f>IFERROR(ad_data[[#This Row],[conversions]]/ad_data[[#This Row],[impressions]],0)</f>
        <v>1.1831985801617037E-3</v>
      </c>
      <c r="K510" s="6">
        <f>IFERROR(ad_data[[#This Row],[conversions]]/ad_data[[#This Row],[clicks]],0)</f>
        <v>0.10434782608695652</v>
      </c>
      <c r="L510" s="9">
        <f>IFERROR(ad_data[[#This Row],[spend_usd]]/ad_data[[#This Row],[clicks]],0)</f>
        <v>0.70434782608695656</v>
      </c>
      <c r="M510" s="3">
        <f>IFERROR(ad_data[[#This Row],[revenue_usd]]/ad_data[[#This Row],[conversions]],0)</f>
        <v>15.416666666666666</v>
      </c>
      <c r="N510" s="3">
        <f>IFERROR(ad_data[[#This Row],[revenue_usd]]/ad_data[[#This Row],[spend_usd]],0)</f>
        <v>2.2839506172839505</v>
      </c>
      <c r="O510" s="6">
        <f>IFERROR((ad_data[[#This Row],[revenue_usd]]-ad_data[[#This Row],[spend_usd]])/ad_data[[#This Row],[spend_usd]],0)</f>
        <v>1.2839506172839505</v>
      </c>
    </row>
    <row r="511" spans="1:15">
      <c r="A511" s="2">
        <v>45561</v>
      </c>
      <c r="B511" t="s">
        <v>81</v>
      </c>
      <c r="C511" t="s">
        <v>288</v>
      </c>
      <c r="D511" s="4">
        <v>14105</v>
      </c>
      <c r="E511" s="4">
        <v>145</v>
      </c>
      <c r="F511" s="4">
        <v>31</v>
      </c>
      <c r="G511" s="5">
        <v>103</v>
      </c>
      <c r="H511" s="5">
        <v>184</v>
      </c>
      <c r="I511" s="6">
        <f>IFERROR(ad_data[[#This Row],[clicks]]/ad_data[[#This Row],[impressions]],0)</f>
        <v>1.0280042538107055E-2</v>
      </c>
      <c r="J511" s="6">
        <f>IFERROR(ad_data[[#This Row],[conversions]]/ad_data[[#This Row],[impressions]],0)</f>
        <v>2.1978021978021978E-3</v>
      </c>
      <c r="K511" s="6">
        <f>IFERROR(ad_data[[#This Row],[conversions]]/ad_data[[#This Row],[clicks]],0)</f>
        <v>0.21379310344827587</v>
      </c>
      <c r="L511" s="9">
        <f>IFERROR(ad_data[[#This Row],[spend_usd]]/ad_data[[#This Row],[clicks]],0)</f>
        <v>0.71034482758620687</v>
      </c>
      <c r="M511" s="3">
        <f>IFERROR(ad_data[[#This Row],[revenue_usd]]/ad_data[[#This Row],[conversions]],0)</f>
        <v>5.935483870967742</v>
      </c>
      <c r="N511" s="3">
        <f>IFERROR(ad_data[[#This Row],[revenue_usd]]/ad_data[[#This Row],[spend_usd]],0)</f>
        <v>1.7864077669902914</v>
      </c>
      <c r="O511" s="6">
        <f>IFERROR((ad_data[[#This Row],[revenue_usd]]-ad_data[[#This Row],[spend_usd]])/ad_data[[#This Row],[spend_usd]],0)</f>
        <v>0.78640776699029125</v>
      </c>
    </row>
    <row r="512" spans="1:15">
      <c r="A512" s="2">
        <v>45559</v>
      </c>
      <c r="B512" t="s">
        <v>29</v>
      </c>
      <c r="C512" t="s">
        <v>286</v>
      </c>
      <c r="D512" s="4">
        <v>10904</v>
      </c>
      <c r="E512" s="4">
        <v>214</v>
      </c>
      <c r="F512" s="4">
        <v>7</v>
      </c>
      <c r="G512" s="5">
        <v>156</v>
      </c>
      <c r="H512" s="5">
        <v>182</v>
      </c>
      <c r="I512" s="6">
        <f>IFERROR(ad_data[[#This Row],[clicks]]/ad_data[[#This Row],[impressions]],0)</f>
        <v>1.9625825385179752E-2</v>
      </c>
      <c r="J512" s="6">
        <f>IFERROR(ad_data[[#This Row],[conversions]]/ad_data[[#This Row],[impressions]],0)</f>
        <v>6.4196625091709461E-4</v>
      </c>
      <c r="K512" s="6">
        <f>IFERROR(ad_data[[#This Row],[conversions]]/ad_data[[#This Row],[clicks]],0)</f>
        <v>3.2710280373831772E-2</v>
      </c>
      <c r="L512" s="9">
        <f>IFERROR(ad_data[[#This Row],[spend_usd]]/ad_data[[#This Row],[clicks]],0)</f>
        <v>0.7289719626168224</v>
      </c>
      <c r="M512" s="3">
        <f>IFERROR(ad_data[[#This Row],[revenue_usd]]/ad_data[[#This Row],[conversions]],0)</f>
        <v>26</v>
      </c>
      <c r="N512" s="3">
        <f>IFERROR(ad_data[[#This Row],[revenue_usd]]/ad_data[[#This Row],[spend_usd]],0)</f>
        <v>1.1666666666666667</v>
      </c>
      <c r="O512" s="6">
        <f>IFERROR((ad_data[[#This Row],[revenue_usd]]-ad_data[[#This Row],[spend_usd]])/ad_data[[#This Row],[spend_usd]],0)</f>
        <v>0.16666666666666666</v>
      </c>
    </row>
    <row r="513" spans="1:15">
      <c r="A513" s="2">
        <v>45565</v>
      </c>
      <c r="B513" t="s">
        <v>215</v>
      </c>
      <c r="C513" t="s">
        <v>287</v>
      </c>
      <c r="D513" s="4">
        <v>7744</v>
      </c>
      <c r="E513" s="4">
        <v>130</v>
      </c>
      <c r="F513" s="4">
        <v>9</v>
      </c>
      <c r="G513" s="5">
        <v>93</v>
      </c>
      <c r="H513" s="5">
        <v>182</v>
      </c>
      <c r="I513" s="6">
        <f>IFERROR(ad_data[[#This Row],[clicks]]/ad_data[[#This Row],[impressions]],0)</f>
        <v>1.6787190082644628E-2</v>
      </c>
      <c r="J513" s="6">
        <f>IFERROR(ad_data[[#This Row],[conversions]]/ad_data[[#This Row],[impressions]],0)</f>
        <v>1.1621900826446281E-3</v>
      </c>
      <c r="K513" s="6">
        <f>IFERROR(ad_data[[#This Row],[conversions]]/ad_data[[#This Row],[clicks]],0)</f>
        <v>6.9230769230769235E-2</v>
      </c>
      <c r="L513" s="9">
        <f>IFERROR(ad_data[[#This Row],[spend_usd]]/ad_data[[#This Row],[clicks]],0)</f>
        <v>0.7153846153846154</v>
      </c>
      <c r="M513" s="3">
        <f>IFERROR(ad_data[[#This Row],[revenue_usd]]/ad_data[[#This Row],[conversions]],0)</f>
        <v>20.222222222222221</v>
      </c>
      <c r="N513" s="3">
        <f>IFERROR(ad_data[[#This Row],[revenue_usd]]/ad_data[[#This Row],[spend_usd]],0)</f>
        <v>1.956989247311828</v>
      </c>
      <c r="O513" s="6">
        <f>IFERROR((ad_data[[#This Row],[revenue_usd]]-ad_data[[#This Row],[spend_usd]])/ad_data[[#This Row],[spend_usd]],0)</f>
        <v>0.956989247311828</v>
      </c>
    </row>
    <row r="514" spans="1:15">
      <c r="A514" s="2">
        <v>45546</v>
      </c>
      <c r="B514" t="s">
        <v>84</v>
      </c>
      <c r="C514" t="s">
        <v>287</v>
      </c>
      <c r="D514" s="4">
        <v>9699</v>
      </c>
      <c r="E514" s="4">
        <v>174</v>
      </c>
      <c r="F514" s="4">
        <v>10</v>
      </c>
      <c r="G514" s="5">
        <v>58</v>
      </c>
      <c r="H514" s="5">
        <v>182</v>
      </c>
      <c r="I514" s="6">
        <f>IFERROR(ad_data[[#This Row],[clicks]]/ad_data[[#This Row],[impressions]],0)</f>
        <v>1.7939993813795237E-2</v>
      </c>
      <c r="J514" s="6">
        <f>IFERROR(ad_data[[#This Row],[conversions]]/ad_data[[#This Row],[impressions]],0)</f>
        <v>1.0310341272296113E-3</v>
      </c>
      <c r="K514" s="6">
        <f>IFERROR(ad_data[[#This Row],[conversions]]/ad_data[[#This Row],[clicks]],0)</f>
        <v>5.7471264367816091E-2</v>
      </c>
      <c r="L514" s="9">
        <f>IFERROR(ad_data[[#This Row],[spend_usd]]/ad_data[[#This Row],[clicks]],0)</f>
        <v>0.33333333333333331</v>
      </c>
      <c r="M514" s="3">
        <f>IFERROR(ad_data[[#This Row],[revenue_usd]]/ad_data[[#This Row],[conversions]],0)</f>
        <v>18.2</v>
      </c>
      <c r="N514" s="3">
        <f>IFERROR(ad_data[[#This Row],[revenue_usd]]/ad_data[[#This Row],[spend_usd]],0)</f>
        <v>3.1379310344827585</v>
      </c>
      <c r="O514" s="6">
        <f>IFERROR((ad_data[[#This Row],[revenue_usd]]-ad_data[[#This Row],[spend_usd]])/ad_data[[#This Row],[spend_usd]],0)</f>
        <v>2.1379310344827585</v>
      </c>
    </row>
    <row r="515" spans="1:15">
      <c r="A515" s="2">
        <v>45549</v>
      </c>
      <c r="B515" t="s">
        <v>174</v>
      </c>
      <c r="C515" t="s">
        <v>286</v>
      </c>
      <c r="D515" s="4">
        <v>5758</v>
      </c>
      <c r="E515" s="4">
        <v>108</v>
      </c>
      <c r="F515" s="4">
        <v>6</v>
      </c>
      <c r="G515" s="5">
        <v>38</v>
      </c>
      <c r="H515" s="5">
        <v>179</v>
      </c>
      <c r="I515" s="6">
        <f>IFERROR(ad_data[[#This Row],[clicks]]/ad_data[[#This Row],[impressions]],0)</f>
        <v>1.8756512678013201E-2</v>
      </c>
      <c r="J515" s="6">
        <f>IFERROR(ad_data[[#This Row],[conversions]]/ad_data[[#This Row],[impressions]],0)</f>
        <v>1.0420284821118443E-3</v>
      </c>
      <c r="K515" s="6">
        <f>IFERROR(ad_data[[#This Row],[conversions]]/ad_data[[#This Row],[clicks]],0)</f>
        <v>5.5555555555555552E-2</v>
      </c>
      <c r="L515" s="9">
        <f>IFERROR(ad_data[[#This Row],[spend_usd]]/ad_data[[#This Row],[clicks]],0)</f>
        <v>0.35185185185185186</v>
      </c>
      <c r="M515" s="3">
        <f>IFERROR(ad_data[[#This Row],[revenue_usd]]/ad_data[[#This Row],[conversions]],0)</f>
        <v>29.833333333333332</v>
      </c>
      <c r="N515" s="3">
        <f>IFERROR(ad_data[[#This Row],[revenue_usd]]/ad_data[[#This Row],[spend_usd]],0)</f>
        <v>4.7105263157894735</v>
      </c>
      <c r="O515" s="6">
        <f>IFERROR((ad_data[[#This Row],[revenue_usd]]-ad_data[[#This Row],[spend_usd]])/ad_data[[#This Row],[spend_usd]],0)</f>
        <v>3.7105263157894739</v>
      </c>
    </row>
    <row r="516" spans="1:15">
      <c r="A516" s="2">
        <v>45555</v>
      </c>
      <c r="B516" t="s">
        <v>76</v>
      </c>
      <c r="C516" t="s">
        <v>287</v>
      </c>
      <c r="D516" s="4">
        <v>8592</v>
      </c>
      <c r="E516" s="4">
        <v>24</v>
      </c>
      <c r="F516" s="4">
        <v>6</v>
      </c>
      <c r="G516" s="5">
        <v>11</v>
      </c>
      <c r="H516" s="5">
        <v>179</v>
      </c>
      <c r="I516" s="6">
        <f>IFERROR(ad_data[[#This Row],[clicks]]/ad_data[[#This Row],[impressions]],0)</f>
        <v>2.7932960893854749E-3</v>
      </c>
      <c r="J516" s="6">
        <f>IFERROR(ad_data[[#This Row],[conversions]]/ad_data[[#This Row],[impressions]],0)</f>
        <v>6.9832402234636874E-4</v>
      </c>
      <c r="K516" s="6">
        <f>IFERROR(ad_data[[#This Row],[conversions]]/ad_data[[#This Row],[clicks]],0)</f>
        <v>0.25</v>
      </c>
      <c r="L516" s="9">
        <f>IFERROR(ad_data[[#This Row],[spend_usd]]/ad_data[[#This Row],[clicks]],0)</f>
        <v>0.45833333333333331</v>
      </c>
      <c r="M516" s="3">
        <f>IFERROR(ad_data[[#This Row],[revenue_usd]]/ad_data[[#This Row],[conversions]],0)</f>
        <v>29.833333333333332</v>
      </c>
      <c r="N516" s="3">
        <f>IFERROR(ad_data[[#This Row],[revenue_usd]]/ad_data[[#This Row],[spend_usd]],0)</f>
        <v>16.272727272727273</v>
      </c>
      <c r="O516" s="6">
        <f>IFERROR((ad_data[[#This Row],[revenue_usd]]-ad_data[[#This Row],[spend_usd]])/ad_data[[#This Row],[spend_usd]],0)</f>
        <v>15.272727272727273</v>
      </c>
    </row>
    <row r="517" spans="1:15">
      <c r="A517" s="2">
        <v>45545</v>
      </c>
      <c r="B517" t="s">
        <v>16</v>
      </c>
      <c r="C517" t="s">
        <v>286</v>
      </c>
      <c r="D517" s="4">
        <v>7840</v>
      </c>
      <c r="E517" s="4">
        <v>120</v>
      </c>
      <c r="F517" s="4">
        <v>30</v>
      </c>
      <c r="G517" s="5">
        <v>68</v>
      </c>
      <c r="H517" s="5">
        <v>177</v>
      </c>
      <c r="I517" s="6">
        <f>IFERROR(ad_data[[#This Row],[clicks]]/ad_data[[#This Row],[impressions]],0)</f>
        <v>1.5306122448979591E-2</v>
      </c>
      <c r="J517" s="6">
        <f>IFERROR(ad_data[[#This Row],[conversions]]/ad_data[[#This Row],[impressions]],0)</f>
        <v>3.8265306122448979E-3</v>
      </c>
      <c r="K517" s="6">
        <f>IFERROR(ad_data[[#This Row],[conversions]]/ad_data[[#This Row],[clicks]],0)</f>
        <v>0.25</v>
      </c>
      <c r="L517" s="9">
        <f>IFERROR(ad_data[[#This Row],[spend_usd]]/ad_data[[#This Row],[clicks]],0)</f>
        <v>0.56666666666666665</v>
      </c>
      <c r="M517" s="3">
        <f>IFERROR(ad_data[[#This Row],[revenue_usd]]/ad_data[[#This Row],[conversions]],0)</f>
        <v>5.9</v>
      </c>
      <c r="N517" s="3">
        <f>IFERROR(ad_data[[#This Row],[revenue_usd]]/ad_data[[#This Row],[spend_usd]],0)</f>
        <v>2.6029411764705883</v>
      </c>
      <c r="O517" s="6">
        <f>IFERROR((ad_data[[#This Row],[revenue_usd]]-ad_data[[#This Row],[spend_usd]])/ad_data[[#This Row],[spend_usd]],0)</f>
        <v>1.6029411764705883</v>
      </c>
    </row>
    <row r="518" spans="1:15">
      <c r="A518" s="2">
        <v>45563</v>
      </c>
      <c r="B518" t="s">
        <v>198</v>
      </c>
      <c r="C518" t="s">
        <v>287</v>
      </c>
      <c r="D518" s="4">
        <v>9633</v>
      </c>
      <c r="E518" s="4">
        <v>148</v>
      </c>
      <c r="F518" s="4">
        <v>19</v>
      </c>
      <c r="G518" s="5">
        <v>63</v>
      </c>
      <c r="H518" s="5">
        <v>175</v>
      </c>
      <c r="I518" s="6">
        <f>IFERROR(ad_data[[#This Row],[clicks]]/ad_data[[#This Row],[impressions]],0)</f>
        <v>1.5363853420533582E-2</v>
      </c>
      <c r="J518" s="6">
        <f>IFERROR(ad_data[[#This Row],[conversions]]/ad_data[[#This Row],[impressions]],0)</f>
        <v>1.9723865877712033E-3</v>
      </c>
      <c r="K518" s="6">
        <f>IFERROR(ad_data[[#This Row],[conversions]]/ad_data[[#This Row],[clicks]],0)</f>
        <v>0.12837837837837837</v>
      </c>
      <c r="L518" s="9">
        <f>IFERROR(ad_data[[#This Row],[spend_usd]]/ad_data[[#This Row],[clicks]],0)</f>
        <v>0.42567567567567566</v>
      </c>
      <c r="M518" s="3">
        <f>IFERROR(ad_data[[#This Row],[revenue_usd]]/ad_data[[#This Row],[conversions]],0)</f>
        <v>9.2105263157894743</v>
      </c>
      <c r="N518" s="3">
        <f>IFERROR(ad_data[[#This Row],[revenue_usd]]/ad_data[[#This Row],[spend_usd]],0)</f>
        <v>2.7777777777777777</v>
      </c>
      <c r="O518" s="6">
        <f>IFERROR((ad_data[[#This Row],[revenue_usd]]-ad_data[[#This Row],[spend_usd]])/ad_data[[#This Row],[spend_usd]],0)</f>
        <v>1.7777777777777777</v>
      </c>
    </row>
    <row r="519" spans="1:15">
      <c r="A519" s="2">
        <v>45560</v>
      </c>
      <c r="B519" t="s">
        <v>100</v>
      </c>
      <c r="C519" t="s">
        <v>287</v>
      </c>
      <c r="D519" s="4">
        <v>8177</v>
      </c>
      <c r="E519" s="4">
        <v>157</v>
      </c>
      <c r="F519" s="4">
        <v>30</v>
      </c>
      <c r="G519" s="5">
        <v>92</v>
      </c>
      <c r="H519" s="5">
        <v>174</v>
      </c>
      <c r="I519" s="6">
        <f>IFERROR(ad_data[[#This Row],[clicks]]/ad_data[[#This Row],[impressions]],0)</f>
        <v>1.9200195670783907E-2</v>
      </c>
      <c r="J519" s="6">
        <f>IFERROR(ad_data[[#This Row],[conversions]]/ad_data[[#This Row],[impressions]],0)</f>
        <v>3.6688271982389629E-3</v>
      </c>
      <c r="K519" s="6">
        <f>IFERROR(ad_data[[#This Row],[conversions]]/ad_data[[#This Row],[clicks]],0)</f>
        <v>0.19108280254777071</v>
      </c>
      <c r="L519" s="9">
        <f>IFERROR(ad_data[[#This Row],[spend_usd]]/ad_data[[#This Row],[clicks]],0)</f>
        <v>0.5859872611464968</v>
      </c>
      <c r="M519" s="3">
        <f>IFERROR(ad_data[[#This Row],[revenue_usd]]/ad_data[[#This Row],[conversions]],0)</f>
        <v>5.8</v>
      </c>
      <c r="N519" s="3">
        <f>IFERROR(ad_data[[#This Row],[revenue_usd]]/ad_data[[#This Row],[spend_usd]],0)</f>
        <v>1.8913043478260869</v>
      </c>
      <c r="O519" s="6">
        <f>IFERROR((ad_data[[#This Row],[revenue_usd]]-ad_data[[#This Row],[spend_usd]])/ad_data[[#This Row],[spend_usd]],0)</f>
        <v>0.89130434782608692</v>
      </c>
    </row>
    <row r="520" spans="1:15">
      <c r="A520" s="2">
        <v>45561</v>
      </c>
      <c r="B520" t="s">
        <v>154</v>
      </c>
      <c r="C520" t="s">
        <v>287</v>
      </c>
      <c r="D520" s="4">
        <v>6039</v>
      </c>
      <c r="E520" s="4">
        <v>83</v>
      </c>
      <c r="F520" s="4">
        <v>12</v>
      </c>
      <c r="G520" s="5">
        <v>34</v>
      </c>
      <c r="H520" s="5">
        <v>174</v>
      </c>
      <c r="I520" s="6">
        <f>IFERROR(ad_data[[#This Row],[clicks]]/ad_data[[#This Row],[impressions]],0)</f>
        <v>1.3743997350554728E-2</v>
      </c>
      <c r="J520" s="6">
        <f>IFERROR(ad_data[[#This Row],[conversions]]/ad_data[[#This Row],[impressions]],0)</f>
        <v>1.987083954297069E-3</v>
      </c>
      <c r="K520" s="6">
        <f>IFERROR(ad_data[[#This Row],[conversions]]/ad_data[[#This Row],[clicks]],0)</f>
        <v>0.14457831325301204</v>
      </c>
      <c r="L520" s="9">
        <f>IFERROR(ad_data[[#This Row],[spend_usd]]/ad_data[[#This Row],[clicks]],0)</f>
        <v>0.40963855421686746</v>
      </c>
      <c r="M520" s="3">
        <f>IFERROR(ad_data[[#This Row],[revenue_usd]]/ad_data[[#This Row],[conversions]],0)</f>
        <v>14.5</v>
      </c>
      <c r="N520" s="3">
        <f>IFERROR(ad_data[[#This Row],[revenue_usd]]/ad_data[[#This Row],[spend_usd]],0)</f>
        <v>5.117647058823529</v>
      </c>
      <c r="O520" s="6">
        <f>IFERROR((ad_data[[#This Row],[revenue_usd]]-ad_data[[#This Row],[spend_usd]])/ad_data[[#This Row],[spend_usd]],0)</f>
        <v>4.117647058823529</v>
      </c>
    </row>
    <row r="521" spans="1:15">
      <c r="A521" s="2">
        <v>45538</v>
      </c>
      <c r="B521" t="s">
        <v>83</v>
      </c>
      <c r="C521" t="s">
        <v>287</v>
      </c>
      <c r="D521" s="4">
        <v>6574</v>
      </c>
      <c r="E521" s="4">
        <v>118</v>
      </c>
      <c r="F521" s="4">
        <v>9</v>
      </c>
      <c r="G521" s="5">
        <v>15</v>
      </c>
      <c r="H521" s="5">
        <v>174</v>
      </c>
      <c r="I521" s="6">
        <f>IFERROR(ad_data[[#This Row],[clicks]]/ad_data[[#This Row],[impressions]],0)</f>
        <v>1.794949802251293E-2</v>
      </c>
      <c r="J521" s="6">
        <f>IFERROR(ad_data[[#This Row],[conversions]]/ad_data[[#This Row],[impressions]],0)</f>
        <v>1.3690295101916642E-3</v>
      </c>
      <c r="K521" s="6">
        <f>IFERROR(ad_data[[#This Row],[conversions]]/ad_data[[#This Row],[clicks]],0)</f>
        <v>7.6271186440677971E-2</v>
      </c>
      <c r="L521" s="9">
        <f>IFERROR(ad_data[[#This Row],[spend_usd]]/ad_data[[#This Row],[clicks]],0)</f>
        <v>0.1271186440677966</v>
      </c>
      <c r="M521" s="3">
        <f>IFERROR(ad_data[[#This Row],[revenue_usd]]/ad_data[[#This Row],[conversions]],0)</f>
        <v>19.333333333333332</v>
      </c>
      <c r="N521" s="3">
        <f>IFERROR(ad_data[[#This Row],[revenue_usd]]/ad_data[[#This Row],[spend_usd]],0)</f>
        <v>11.6</v>
      </c>
      <c r="O521" s="6">
        <f>IFERROR((ad_data[[#This Row],[revenue_usd]]-ad_data[[#This Row],[spend_usd]])/ad_data[[#This Row],[spend_usd]],0)</f>
        <v>10.6</v>
      </c>
    </row>
    <row r="522" spans="1:15">
      <c r="A522" s="2">
        <v>45565</v>
      </c>
      <c r="B522" t="s">
        <v>85</v>
      </c>
      <c r="C522" t="s">
        <v>286</v>
      </c>
      <c r="D522" s="4">
        <v>12009</v>
      </c>
      <c r="E522" s="4">
        <v>284</v>
      </c>
      <c r="F522" s="4">
        <v>15</v>
      </c>
      <c r="G522" s="5">
        <v>113</v>
      </c>
      <c r="H522" s="5">
        <v>173</v>
      </c>
      <c r="I522" s="6">
        <f>IFERROR(ad_data[[#This Row],[clicks]]/ad_data[[#This Row],[impressions]],0)</f>
        <v>2.3648929969189773E-2</v>
      </c>
      <c r="J522" s="6">
        <f>IFERROR(ad_data[[#This Row],[conversions]]/ad_data[[#This Row],[impressions]],0)</f>
        <v>1.2490632025980515E-3</v>
      </c>
      <c r="K522" s="6">
        <f>IFERROR(ad_data[[#This Row],[conversions]]/ad_data[[#This Row],[clicks]],0)</f>
        <v>5.2816901408450703E-2</v>
      </c>
      <c r="L522" s="9">
        <f>IFERROR(ad_data[[#This Row],[spend_usd]]/ad_data[[#This Row],[clicks]],0)</f>
        <v>0.397887323943662</v>
      </c>
      <c r="M522" s="3">
        <f>IFERROR(ad_data[[#This Row],[revenue_usd]]/ad_data[[#This Row],[conversions]],0)</f>
        <v>11.533333333333333</v>
      </c>
      <c r="N522" s="3">
        <f>IFERROR(ad_data[[#This Row],[revenue_usd]]/ad_data[[#This Row],[spend_usd]],0)</f>
        <v>1.5309734513274336</v>
      </c>
      <c r="O522" s="6">
        <f>IFERROR((ad_data[[#This Row],[revenue_usd]]-ad_data[[#This Row],[spend_usd]])/ad_data[[#This Row],[spend_usd]],0)</f>
        <v>0.53097345132743368</v>
      </c>
    </row>
    <row r="523" spans="1:15">
      <c r="A523" s="2">
        <v>45558</v>
      </c>
      <c r="B523" t="s">
        <v>111</v>
      </c>
      <c r="C523" t="s">
        <v>287</v>
      </c>
      <c r="D523" s="4">
        <v>9124</v>
      </c>
      <c r="E523" s="4">
        <v>39</v>
      </c>
      <c r="F523" s="4">
        <v>9</v>
      </c>
      <c r="G523" s="5">
        <v>19</v>
      </c>
      <c r="H523" s="5">
        <v>167</v>
      </c>
      <c r="I523" s="6">
        <f>IFERROR(ad_data[[#This Row],[clicks]]/ad_data[[#This Row],[impressions]],0)</f>
        <v>4.2744410346339324E-3</v>
      </c>
      <c r="J523" s="6">
        <f>IFERROR(ad_data[[#This Row],[conversions]]/ad_data[[#This Row],[impressions]],0)</f>
        <v>9.8640946953090758E-4</v>
      </c>
      <c r="K523" s="6">
        <f>IFERROR(ad_data[[#This Row],[conversions]]/ad_data[[#This Row],[clicks]],0)</f>
        <v>0.23076923076923078</v>
      </c>
      <c r="L523" s="9">
        <f>IFERROR(ad_data[[#This Row],[spend_usd]]/ad_data[[#This Row],[clicks]],0)</f>
        <v>0.48717948717948717</v>
      </c>
      <c r="M523" s="3">
        <f>IFERROR(ad_data[[#This Row],[revenue_usd]]/ad_data[[#This Row],[conversions]],0)</f>
        <v>18.555555555555557</v>
      </c>
      <c r="N523" s="3">
        <f>IFERROR(ad_data[[#This Row],[revenue_usd]]/ad_data[[#This Row],[spend_usd]],0)</f>
        <v>8.7894736842105257</v>
      </c>
      <c r="O523" s="6">
        <f>IFERROR((ad_data[[#This Row],[revenue_usd]]-ad_data[[#This Row],[spend_usd]])/ad_data[[#This Row],[spend_usd]],0)</f>
        <v>7.7894736842105265</v>
      </c>
    </row>
    <row r="524" spans="1:15">
      <c r="A524" s="2">
        <v>45542</v>
      </c>
      <c r="B524" t="s">
        <v>272</v>
      </c>
      <c r="C524" t="s">
        <v>287</v>
      </c>
      <c r="D524" s="4">
        <v>9549</v>
      </c>
      <c r="E524" s="4">
        <v>159</v>
      </c>
      <c r="F524" s="4">
        <v>7</v>
      </c>
      <c r="G524" s="5">
        <v>42</v>
      </c>
      <c r="H524" s="5">
        <v>166</v>
      </c>
      <c r="I524" s="6">
        <f>IFERROR(ad_data[[#This Row],[clicks]]/ad_data[[#This Row],[impressions]],0)</f>
        <v>1.665095821551995E-2</v>
      </c>
      <c r="J524" s="6">
        <f>IFERROR(ad_data[[#This Row],[conversions]]/ad_data[[#This Row],[impressions]],0)</f>
        <v>7.3306105351345692E-4</v>
      </c>
      <c r="K524" s="6">
        <f>IFERROR(ad_data[[#This Row],[conversions]]/ad_data[[#This Row],[clicks]],0)</f>
        <v>4.40251572327044E-2</v>
      </c>
      <c r="L524" s="9">
        <f>IFERROR(ad_data[[#This Row],[spend_usd]]/ad_data[[#This Row],[clicks]],0)</f>
        <v>0.26415094339622641</v>
      </c>
      <c r="M524" s="3">
        <f>IFERROR(ad_data[[#This Row],[revenue_usd]]/ad_data[[#This Row],[conversions]],0)</f>
        <v>23.714285714285715</v>
      </c>
      <c r="N524" s="3">
        <f>IFERROR(ad_data[[#This Row],[revenue_usd]]/ad_data[[#This Row],[spend_usd]],0)</f>
        <v>3.9523809523809526</v>
      </c>
      <c r="O524" s="6">
        <f>IFERROR((ad_data[[#This Row],[revenue_usd]]-ad_data[[#This Row],[spend_usd]])/ad_data[[#This Row],[spend_usd]],0)</f>
        <v>2.9523809523809526</v>
      </c>
    </row>
    <row r="525" spans="1:15">
      <c r="A525" s="2">
        <v>45542</v>
      </c>
      <c r="B525" t="s">
        <v>272</v>
      </c>
      <c r="C525" t="s">
        <v>286</v>
      </c>
      <c r="D525" s="4">
        <v>12935</v>
      </c>
      <c r="E525" s="4">
        <v>326</v>
      </c>
      <c r="F525" s="4">
        <v>12</v>
      </c>
      <c r="G525" s="5">
        <v>141</v>
      </c>
      <c r="H525" s="5">
        <v>165</v>
      </c>
      <c r="I525" s="6">
        <f>IFERROR(ad_data[[#This Row],[clicks]]/ad_data[[#This Row],[impressions]],0)</f>
        <v>2.5202937765751835E-2</v>
      </c>
      <c r="J525" s="6">
        <f>IFERROR(ad_data[[#This Row],[conversions]]/ad_data[[#This Row],[impressions]],0)</f>
        <v>9.2771550057982224E-4</v>
      </c>
      <c r="K525" s="6">
        <f>IFERROR(ad_data[[#This Row],[conversions]]/ad_data[[#This Row],[clicks]],0)</f>
        <v>3.6809815950920248E-2</v>
      </c>
      <c r="L525" s="9">
        <f>IFERROR(ad_data[[#This Row],[spend_usd]]/ad_data[[#This Row],[clicks]],0)</f>
        <v>0.43251533742331288</v>
      </c>
      <c r="M525" s="3">
        <f>IFERROR(ad_data[[#This Row],[revenue_usd]]/ad_data[[#This Row],[conversions]],0)</f>
        <v>13.75</v>
      </c>
      <c r="N525" s="3">
        <f>IFERROR(ad_data[[#This Row],[revenue_usd]]/ad_data[[#This Row],[spend_usd]],0)</f>
        <v>1.1702127659574468</v>
      </c>
      <c r="O525" s="6">
        <f>IFERROR((ad_data[[#This Row],[revenue_usd]]-ad_data[[#This Row],[spend_usd]])/ad_data[[#This Row],[spend_usd]],0)</f>
        <v>0.1702127659574468</v>
      </c>
    </row>
    <row r="526" spans="1:15">
      <c r="A526" s="2">
        <v>45556</v>
      </c>
      <c r="B526" t="s">
        <v>66</v>
      </c>
      <c r="C526" t="s">
        <v>287</v>
      </c>
      <c r="D526" s="4">
        <v>5216</v>
      </c>
      <c r="E526" s="4">
        <v>73</v>
      </c>
      <c r="F526" s="4">
        <v>10</v>
      </c>
      <c r="G526" s="5">
        <v>37</v>
      </c>
      <c r="H526" s="5">
        <v>164</v>
      </c>
      <c r="I526" s="6">
        <f>IFERROR(ad_data[[#This Row],[clicks]]/ad_data[[#This Row],[impressions]],0)</f>
        <v>1.3995398773006136E-2</v>
      </c>
      <c r="J526" s="6">
        <f>IFERROR(ad_data[[#This Row],[conversions]]/ad_data[[#This Row],[impressions]],0)</f>
        <v>1.9171779141104294E-3</v>
      </c>
      <c r="K526" s="6">
        <f>IFERROR(ad_data[[#This Row],[conversions]]/ad_data[[#This Row],[clicks]],0)</f>
        <v>0.13698630136986301</v>
      </c>
      <c r="L526" s="9">
        <f>IFERROR(ad_data[[#This Row],[spend_usd]]/ad_data[[#This Row],[clicks]],0)</f>
        <v>0.50684931506849318</v>
      </c>
      <c r="M526" s="3">
        <f>IFERROR(ad_data[[#This Row],[revenue_usd]]/ad_data[[#This Row],[conversions]],0)</f>
        <v>16.399999999999999</v>
      </c>
      <c r="N526" s="3">
        <f>IFERROR(ad_data[[#This Row],[revenue_usd]]/ad_data[[#This Row],[spend_usd]],0)</f>
        <v>4.4324324324324325</v>
      </c>
      <c r="O526" s="6">
        <f>IFERROR((ad_data[[#This Row],[revenue_usd]]-ad_data[[#This Row],[spend_usd]])/ad_data[[#This Row],[spend_usd]],0)</f>
        <v>3.4324324324324325</v>
      </c>
    </row>
    <row r="527" spans="1:15">
      <c r="A527" s="2">
        <v>45554</v>
      </c>
      <c r="B527" t="s">
        <v>21</v>
      </c>
      <c r="C527" t="s">
        <v>286</v>
      </c>
      <c r="D527" s="4">
        <v>12096</v>
      </c>
      <c r="E527" s="4">
        <v>292</v>
      </c>
      <c r="F527" s="4">
        <v>58</v>
      </c>
      <c r="G527" s="5">
        <v>115</v>
      </c>
      <c r="H527" s="5">
        <v>161</v>
      </c>
      <c r="I527" s="6">
        <f>IFERROR(ad_data[[#This Row],[clicks]]/ad_data[[#This Row],[impressions]],0)</f>
        <v>2.4140211640211639E-2</v>
      </c>
      <c r="J527" s="6">
        <f>IFERROR(ad_data[[#This Row],[conversions]]/ad_data[[#This Row],[impressions]],0)</f>
        <v>4.7949735449735447E-3</v>
      </c>
      <c r="K527" s="6">
        <f>IFERROR(ad_data[[#This Row],[conversions]]/ad_data[[#This Row],[clicks]],0)</f>
        <v>0.19863013698630136</v>
      </c>
      <c r="L527" s="9">
        <f>IFERROR(ad_data[[#This Row],[spend_usd]]/ad_data[[#This Row],[clicks]],0)</f>
        <v>0.39383561643835618</v>
      </c>
      <c r="M527" s="3">
        <f>IFERROR(ad_data[[#This Row],[revenue_usd]]/ad_data[[#This Row],[conversions]],0)</f>
        <v>2.7758620689655173</v>
      </c>
      <c r="N527" s="3">
        <f>IFERROR(ad_data[[#This Row],[revenue_usd]]/ad_data[[#This Row],[spend_usd]],0)</f>
        <v>1.4</v>
      </c>
      <c r="O527" s="6">
        <f>IFERROR((ad_data[[#This Row],[revenue_usd]]-ad_data[[#This Row],[spend_usd]])/ad_data[[#This Row],[spend_usd]],0)</f>
        <v>0.4</v>
      </c>
    </row>
    <row r="528" spans="1:15">
      <c r="A528" s="2">
        <v>45554</v>
      </c>
      <c r="B528" t="s">
        <v>107</v>
      </c>
      <c r="C528" t="s">
        <v>287</v>
      </c>
      <c r="D528" s="4">
        <v>7915</v>
      </c>
      <c r="E528" s="4">
        <v>125</v>
      </c>
      <c r="F528" s="4">
        <v>12</v>
      </c>
      <c r="G528" s="5">
        <v>66</v>
      </c>
      <c r="H528" s="5">
        <v>161</v>
      </c>
      <c r="I528" s="6">
        <f>IFERROR(ad_data[[#This Row],[clicks]]/ad_data[[#This Row],[impressions]],0)</f>
        <v>1.5792798483891344E-2</v>
      </c>
      <c r="J528" s="6">
        <f>IFERROR(ad_data[[#This Row],[conversions]]/ad_data[[#This Row],[impressions]],0)</f>
        <v>1.5161086544535692E-3</v>
      </c>
      <c r="K528" s="6">
        <f>IFERROR(ad_data[[#This Row],[conversions]]/ad_data[[#This Row],[clicks]],0)</f>
        <v>9.6000000000000002E-2</v>
      </c>
      <c r="L528" s="9">
        <f>IFERROR(ad_data[[#This Row],[spend_usd]]/ad_data[[#This Row],[clicks]],0)</f>
        <v>0.52800000000000002</v>
      </c>
      <c r="M528" s="3">
        <f>IFERROR(ad_data[[#This Row],[revenue_usd]]/ad_data[[#This Row],[conversions]],0)</f>
        <v>13.416666666666666</v>
      </c>
      <c r="N528" s="3">
        <f>IFERROR(ad_data[[#This Row],[revenue_usd]]/ad_data[[#This Row],[spend_usd]],0)</f>
        <v>2.4393939393939394</v>
      </c>
      <c r="O528" s="6">
        <f>IFERROR((ad_data[[#This Row],[revenue_usd]]-ad_data[[#This Row],[spend_usd]])/ad_data[[#This Row],[spend_usd]],0)</f>
        <v>1.4393939393939394</v>
      </c>
    </row>
    <row r="529" spans="1:15">
      <c r="A529" s="2">
        <v>45565</v>
      </c>
      <c r="B529" t="s">
        <v>43</v>
      </c>
      <c r="C529" t="s">
        <v>287</v>
      </c>
      <c r="D529" s="4">
        <v>8469</v>
      </c>
      <c r="E529" s="4">
        <v>146</v>
      </c>
      <c r="F529" s="4">
        <v>7</v>
      </c>
      <c r="G529" s="5">
        <v>60</v>
      </c>
      <c r="H529" s="5">
        <v>161</v>
      </c>
      <c r="I529" s="6">
        <f>IFERROR(ad_data[[#This Row],[clicks]]/ad_data[[#This Row],[impressions]],0)</f>
        <v>1.7239343488015115E-2</v>
      </c>
      <c r="J529" s="6">
        <f>IFERROR(ad_data[[#This Row],[conversions]]/ad_data[[#This Row],[impressions]],0)</f>
        <v>8.2654386586373835E-4</v>
      </c>
      <c r="K529" s="6">
        <f>IFERROR(ad_data[[#This Row],[conversions]]/ad_data[[#This Row],[clicks]],0)</f>
        <v>4.7945205479452052E-2</v>
      </c>
      <c r="L529" s="9">
        <f>IFERROR(ad_data[[#This Row],[spend_usd]]/ad_data[[#This Row],[clicks]],0)</f>
        <v>0.41095890410958902</v>
      </c>
      <c r="M529" s="3">
        <f>IFERROR(ad_data[[#This Row],[revenue_usd]]/ad_data[[#This Row],[conversions]],0)</f>
        <v>23</v>
      </c>
      <c r="N529" s="3">
        <f>IFERROR(ad_data[[#This Row],[revenue_usd]]/ad_data[[#This Row],[spend_usd]],0)</f>
        <v>2.6833333333333331</v>
      </c>
      <c r="O529" s="6">
        <f>IFERROR((ad_data[[#This Row],[revenue_usd]]-ad_data[[#This Row],[spend_usd]])/ad_data[[#This Row],[spend_usd]],0)</f>
        <v>1.6833333333333333</v>
      </c>
    </row>
    <row r="530" spans="1:15">
      <c r="A530" s="2">
        <v>45544</v>
      </c>
      <c r="B530" t="s">
        <v>249</v>
      </c>
      <c r="C530" t="s">
        <v>288</v>
      </c>
      <c r="D530" s="4">
        <v>15248</v>
      </c>
      <c r="E530" s="4">
        <v>515</v>
      </c>
      <c r="F530" s="4">
        <v>10</v>
      </c>
      <c r="G530" s="5">
        <v>329</v>
      </c>
      <c r="H530" s="5">
        <v>160</v>
      </c>
      <c r="I530" s="6">
        <f>IFERROR(ad_data[[#This Row],[clicks]]/ad_data[[#This Row],[impressions]],0)</f>
        <v>3.3774921301154247E-2</v>
      </c>
      <c r="J530" s="6">
        <f>IFERROR(ad_data[[#This Row],[conversions]]/ad_data[[#This Row],[impressions]],0)</f>
        <v>6.5582371458551938E-4</v>
      </c>
      <c r="K530" s="6">
        <f>IFERROR(ad_data[[#This Row],[conversions]]/ad_data[[#This Row],[clicks]],0)</f>
        <v>1.9417475728155338E-2</v>
      </c>
      <c r="L530" s="9">
        <f>IFERROR(ad_data[[#This Row],[spend_usd]]/ad_data[[#This Row],[clicks]],0)</f>
        <v>0.63883495145631064</v>
      </c>
      <c r="M530" s="3">
        <f>IFERROR(ad_data[[#This Row],[revenue_usd]]/ad_data[[#This Row],[conversions]],0)</f>
        <v>16</v>
      </c>
      <c r="N530" s="3">
        <f>IFERROR(ad_data[[#This Row],[revenue_usd]]/ad_data[[#This Row],[spend_usd]],0)</f>
        <v>0.48632218844984804</v>
      </c>
      <c r="O530" s="6">
        <f>IFERROR((ad_data[[#This Row],[revenue_usd]]-ad_data[[#This Row],[spend_usd]])/ad_data[[#This Row],[spend_usd]],0)</f>
        <v>-0.51367781155015202</v>
      </c>
    </row>
    <row r="531" spans="1:15">
      <c r="A531" s="2">
        <v>45548</v>
      </c>
      <c r="B531" t="s">
        <v>18</v>
      </c>
      <c r="C531" t="s">
        <v>287</v>
      </c>
      <c r="D531" s="4">
        <v>8562</v>
      </c>
      <c r="E531" s="4">
        <v>155</v>
      </c>
      <c r="F531" s="4">
        <v>6</v>
      </c>
      <c r="G531" s="5">
        <v>40</v>
      </c>
      <c r="H531" s="5">
        <v>159</v>
      </c>
      <c r="I531" s="6">
        <f>IFERROR(ad_data[[#This Row],[clicks]]/ad_data[[#This Row],[impressions]],0)</f>
        <v>1.8103246904928753E-2</v>
      </c>
      <c r="J531" s="6">
        <f>IFERROR(ad_data[[#This Row],[conversions]]/ad_data[[#This Row],[impressions]],0)</f>
        <v>7.0077084793272596E-4</v>
      </c>
      <c r="K531" s="6">
        <f>IFERROR(ad_data[[#This Row],[conversions]]/ad_data[[#This Row],[clicks]],0)</f>
        <v>3.870967741935484E-2</v>
      </c>
      <c r="L531" s="9">
        <f>IFERROR(ad_data[[#This Row],[spend_usd]]/ad_data[[#This Row],[clicks]],0)</f>
        <v>0.25806451612903225</v>
      </c>
      <c r="M531" s="3">
        <f>IFERROR(ad_data[[#This Row],[revenue_usd]]/ad_data[[#This Row],[conversions]],0)</f>
        <v>26.5</v>
      </c>
      <c r="N531" s="3">
        <f>IFERROR(ad_data[[#This Row],[revenue_usd]]/ad_data[[#This Row],[spend_usd]],0)</f>
        <v>3.9750000000000001</v>
      </c>
      <c r="O531" s="6">
        <f>IFERROR((ad_data[[#This Row],[revenue_usd]]-ad_data[[#This Row],[spend_usd]])/ad_data[[#This Row],[spend_usd]],0)</f>
        <v>2.9750000000000001</v>
      </c>
    </row>
    <row r="532" spans="1:15">
      <c r="A532" s="2">
        <v>45563</v>
      </c>
      <c r="B532" t="s">
        <v>51</v>
      </c>
      <c r="C532" t="s">
        <v>287</v>
      </c>
      <c r="D532" s="4">
        <v>12667</v>
      </c>
      <c r="E532" s="4">
        <v>326</v>
      </c>
      <c r="F532" s="4">
        <v>7</v>
      </c>
      <c r="G532" s="5">
        <v>79</v>
      </c>
      <c r="H532" s="5">
        <v>156</v>
      </c>
      <c r="I532" s="6">
        <f>IFERROR(ad_data[[#This Row],[clicks]]/ad_data[[#This Row],[impressions]],0)</f>
        <v>2.5736164837767427E-2</v>
      </c>
      <c r="J532" s="6">
        <f>IFERROR(ad_data[[#This Row],[conversions]]/ad_data[[#This Row],[impressions]],0)</f>
        <v>5.5261703639377909E-4</v>
      </c>
      <c r="K532" s="6">
        <f>IFERROR(ad_data[[#This Row],[conversions]]/ad_data[[#This Row],[clicks]],0)</f>
        <v>2.1472392638036811E-2</v>
      </c>
      <c r="L532" s="9">
        <f>IFERROR(ad_data[[#This Row],[spend_usd]]/ad_data[[#This Row],[clicks]],0)</f>
        <v>0.24233128834355827</v>
      </c>
      <c r="M532" s="3">
        <f>IFERROR(ad_data[[#This Row],[revenue_usd]]/ad_data[[#This Row],[conversions]],0)</f>
        <v>22.285714285714285</v>
      </c>
      <c r="N532" s="3">
        <f>IFERROR(ad_data[[#This Row],[revenue_usd]]/ad_data[[#This Row],[spend_usd]],0)</f>
        <v>1.9746835443037976</v>
      </c>
      <c r="O532" s="6">
        <f>IFERROR((ad_data[[#This Row],[revenue_usd]]-ad_data[[#This Row],[spend_usd]])/ad_data[[#This Row],[spend_usd]],0)</f>
        <v>0.97468354430379744</v>
      </c>
    </row>
    <row r="533" spans="1:15">
      <c r="A533" s="2">
        <v>45556</v>
      </c>
      <c r="B533" t="s">
        <v>119</v>
      </c>
      <c r="C533" t="s">
        <v>286</v>
      </c>
      <c r="D533" s="4">
        <v>8431</v>
      </c>
      <c r="E533" s="4">
        <v>257</v>
      </c>
      <c r="F533" s="4">
        <v>20</v>
      </c>
      <c r="G533" s="5">
        <v>56</v>
      </c>
      <c r="H533" s="5">
        <v>151</v>
      </c>
      <c r="I533" s="6">
        <f>IFERROR(ad_data[[#This Row],[clicks]]/ad_data[[#This Row],[impressions]],0)</f>
        <v>3.0482742260704541E-2</v>
      </c>
      <c r="J533" s="6">
        <f>IFERROR(ad_data[[#This Row],[conversions]]/ad_data[[#This Row],[impressions]],0)</f>
        <v>2.3721978412999645E-3</v>
      </c>
      <c r="K533" s="6">
        <f>IFERROR(ad_data[[#This Row],[conversions]]/ad_data[[#This Row],[clicks]],0)</f>
        <v>7.7821011673151752E-2</v>
      </c>
      <c r="L533" s="9">
        <f>IFERROR(ad_data[[#This Row],[spend_usd]]/ad_data[[#This Row],[clicks]],0)</f>
        <v>0.21789883268482491</v>
      </c>
      <c r="M533" s="3">
        <f>IFERROR(ad_data[[#This Row],[revenue_usd]]/ad_data[[#This Row],[conversions]],0)</f>
        <v>7.55</v>
      </c>
      <c r="N533" s="3">
        <f>IFERROR(ad_data[[#This Row],[revenue_usd]]/ad_data[[#This Row],[spend_usd]],0)</f>
        <v>2.6964285714285716</v>
      </c>
      <c r="O533" s="6">
        <f>IFERROR((ad_data[[#This Row],[revenue_usd]]-ad_data[[#This Row],[spend_usd]])/ad_data[[#This Row],[spend_usd]],0)</f>
        <v>1.6964285714285714</v>
      </c>
    </row>
    <row r="534" spans="1:15">
      <c r="A534" s="2">
        <v>45550</v>
      </c>
      <c r="B534" t="s">
        <v>169</v>
      </c>
      <c r="C534" t="s">
        <v>287</v>
      </c>
      <c r="D534" s="4">
        <v>9767</v>
      </c>
      <c r="E534" s="4">
        <v>78</v>
      </c>
      <c r="F534" s="4">
        <v>23</v>
      </c>
      <c r="G534" s="5">
        <v>67</v>
      </c>
      <c r="H534" s="5">
        <v>150</v>
      </c>
      <c r="I534" s="6">
        <f>IFERROR(ad_data[[#This Row],[clicks]]/ad_data[[#This Row],[impressions]],0)</f>
        <v>7.9860755605610737E-3</v>
      </c>
      <c r="J534" s="6">
        <f>IFERROR(ad_data[[#This Row],[conversions]]/ad_data[[#This Row],[impressions]],0)</f>
        <v>2.354868434524419E-3</v>
      </c>
      <c r="K534" s="6">
        <f>IFERROR(ad_data[[#This Row],[conversions]]/ad_data[[#This Row],[clicks]],0)</f>
        <v>0.29487179487179488</v>
      </c>
      <c r="L534" s="9">
        <f>IFERROR(ad_data[[#This Row],[spend_usd]]/ad_data[[#This Row],[clicks]],0)</f>
        <v>0.85897435897435892</v>
      </c>
      <c r="M534" s="3">
        <f>IFERROR(ad_data[[#This Row],[revenue_usd]]/ad_data[[#This Row],[conversions]],0)</f>
        <v>6.5217391304347823</v>
      </c>
      <c r="N534" s="3">
        <f>IFERROR(ad_data[[#This Row],[revenue_usd]]/ad_data[[#This Row],[spend_usd]],0)</f>
        <v>2.2388059701492535</v>
      </c>
      <c r="O534" s="6">
        <f>IFERROR((ad_data[[#This Row],[revenue_usd]]-ad_data[[#This Row],[spend_usd]])/ad_data[[#This Row],[spend_usd]],0)</f>
        <v>1.2388059701492538</v>
      </c>
    </row>
    <row r="535" spans="1:15">
      <c r="A535" s="2">
        <v>45421</v>
      </c>
      <c r="B535" t="s">
        <v>97</v>
      </c>
      <c r="C535" t="s">
        <v>286</v>
      </c>
      <c r="D535" s="4">
        <v>11043</v>
      </c>
      <c r="E535" s="4">
        <v>167</v>
      </c>
      <c r="F535" s="4">
        <v>13</v>
      </c>
      <c r="G535" s="5">
        <v>85</v>
      </c>
      <c r="H535" s="5">
        <v>147</v>
      </c>
      <c r="I535" s="6">
        <f>IFERROR(ad_data[[#This Row],[clicks]]/ad_data[[#This Row],[impressions]],0)</f>
        <v>1.5122702164266956E-2</v>
      </c>
      <c r="J535" s="6">
        <f>IFERROR(ad_data[[#This Row],[conversions]]/ad_data[[#This Row],[impressions]],0)</f>
        <v>1.1772163361405414E-3</v>
      </c>
      <c r="K535" s="6">
        <f>IFERROR(ad_data[[#This Row],[conversions]]/ad_data[[#This Row],[clicks]],0)</f>
        <v>7.7844311377245512E-2</v>
      </c>
      <c r="L535" s="9">
        <f>IFERROR(ad_data[[#This Row],[spend_usd]]/ad_data[[#This Row],[clicks]],0)</f>
        <v>0.50898203592814373</v>
      </c>
      <c r="M535" s="3">
        <f>IFERROR(ad_data[[#This Row],[revenue_usd]]/ad_data[[#This Row],[conversions]],0)</f>
        <v>11.307692307692308</v>
      </c>
      <c r="N535" s="3">
        <f>IFERROR(ad_data[[#This Row],[revenue_usd]]/ad_data[[#This Row],[spend_usd]],0)</f>
        <v>1.7294117647058824</v>
      </c>
      <c r="O535" s="6">
        <f>IFERROR((ad_data[[#This Row],[revenue_usd]]-ad_data[[#This Row],[spend_usd]])/ad_data[[#This Row],[spend_usd]],0)</f>
        <v>0.72941176470588232</v>
      </c>
    </row>
    <row r="536" spans="1:15">
      <c r="A536" s="2">
        <v>45560</v>
      </c>
      <c r="B536" t="s">
        <v>135</v>
      </c>
      <c r="C536" t="s">
        <v>287</v>
      </c>
      <c r="D536" s="4">
        <v>4062</v>
      </c>
      <c r="E536" s="4">
        <v>111</v>
      </c>
      <c r="F536" s="4">
        <v>4</v>
      </c>
      <c r="G536" s="5">
        <v>61</v>
      </c>
      <c r="H536" s="5">
        <v>146</v>
      </c>
      <c r="I536" s="6">
        <f>IFERROR(ad_data[[#This Row],[clicks]]/ad_data[[#This Row],[impressions]],0)</f>
        <v>2.7326440177252585E-2</v>
      </c>
      <c r="J536" s="6">
        <f>IFERROR(ad_data[[#This Row],[conversions]]/ad_data[[#This Row],[impressions]],0)</f>
        <v>9.8473658296405718E-4</v>
      </c>
      <c r="K536" s="6">
        <f>IFERROR(ad_data[[#This Row],[conversions]]/ad_data[[#This Row],[clicks]],0)</f>
        <v>3.6036036036036036E-2</v>
      </c>
      <c r="L536" s="9">
        <f>IFERROR(ad_data[[#This Row],[spend_usd]]/ad_data[[#This Row],[clicks]],0)</f>
        <v>0.5495495495495496</v>
      </c>
      <c r="M536" s="3">
        <f>IFERROR(ad_data[[#This Row],[revenue_usd]]/ad_data[[#This Row],[conversions]],0)</f>
        <v>36.5</v>
      </c>
      <c r="N536" s="3">
        <f>IFERROR(ad_data[[#This Row],[revenue_usd]]/ad_data[[#This Row],[spend_usd]],0)</f>
        <v>2.3934426229508197</v>
      </c>
      <c r="O536" s="6">
        <f>IFERROR((ad_data[[#This Row],[revenue_usd]]-ad_data[[#This Row],[spend_usd]])/ad_data[[#This Row],[spend_usd]],0)</f>
        <v>1.3934426229508197</v>
      </c>
    </row>
    <row r="537" spans="1:15">
      <c r="A537" s="2">
        <v>45452</v>
      </c>
      <c r="B537" t="s">
        <v>236</v>
      </c>
      <c r="C537" t="s">
        <v>286</v>
      </c>
      <c r="D537" s="4">
        <v>6742</v>
      </c>
      <c r="E537" s="4">
        <v>180</v>
      </c>
      <c r="F537" s="4">
        <v>6</v>
      </c>
      <c r="G537" s="5">
        <v>114</v>
      </c>
      <c r="H537" s="5">
        <v>142</v>
      </c>
      <c r="I537" s="6">
        <f>IFERROR(ad_data[[#This Row],[clicks]]/ad_data[[#This Row],[impressions]],0)</f>
        <v>2.6698309107089886E-2</v>
      </c>
      <c r="J537" s="6">
        <f>IFERROR(ad_data[[#This Row],[conversions]]/ad_data[[#This Row],[impressions]],0)</f>
        <v>8.8994363690299619E-4</v>
      </c>
      <c r="K537" s="6">
        <f>IFERROR(ad_data[[#This Row],[conversions]]/ad_data[[#This Row],[clicks]],0)</f>
        <v>3.3333333333333333E-2</v>
      </c>
      <c r="L537" s="9">
        <f>IFERROR(ad_data[[#This Row],[spend_usd]]/ad_data[[#This Row],[clicks]],0)</f>
        <v>0.6333333333333333</v>
      </c>
      <c r="M537" s="3">
        <f>IFERROR(ad_data[[#This Row],[revenue_usd]]/ad_data[[#This Row],[conversions]],0)</f>
        <v>23.666666666666668</v>
      </c>
      <c r="N537" s="3">
        <f>IFERROR(ad_data[[#This Row],[revenue_usd]]/ad_data[[#This Row],[spend_usd]],0)</f>
        <v>1.2456140350877194</v>
      </c>
      <c r="O537" s="6">
        <f>IFERROR((ad_data[[#This Row],[revenue_usd]]-ad_data[[#This Row],[spend_usd]])/ad_data[[#This Row],[spend_usd]],0)</f>
        <v>0.24561403508771928</v>
      </c>
    </row>
    <row r="538" spans="1:15">
      <c r="A538" s="2">
        <v>45565</v>
      </c>
      <c r="B538" t="s">
        <v>16</v>
      </c>
      <c r="C538" t="s">
        <v>286</v>
      </c>
      <c r="D538" s="4">
        <v>11410</v>
      </c>
      <c r="E538" s="4">
        <v>147</v>
      </c>
      <c r="F538" s="4">
        <v>11</v>
      </c>
      <c r="G538" s="5">
        <v>70</v>
      </c>
      <c r="H538" s="5">
        <v>141</v>
      </c>
      <c r="I538" s="6">
        <f>IFERROR(ad_data[[#This Row],[clicks]]/ad_data[[#This Row],[impressions]],0)</f>
        <v>1.2883435582822086E-2</v>
      </c>
      <c r="J538" s="6">
        <f>IFERROR(ad_data[[#This Row],[conversions]]/ad_data[[#This Row],[impressions]],0)</f>
        <v>9.6406660823838736E-4</v>
      </c>
      <c r="K538" s="6">
        <f>IFERROR(ad_data[[#This Row],[conversions]]/ad_data[[#This Row],[clicks]],0)</f>
        <v>7.4829931972789115E-2</v>
      </c>
      <c r="L538" s="9">
        <f>IFERROR(ad_data[[#This Row],[spend_usd]]/ad_data[[#This Row],[clicks]],0)</f>
        <v>0.47619047619047616</v>
      </c>
      <c r="M538" s="3">
        <f>IFERROR(ad_data[[#This Row],[revenue_usd]]/ad_data[[#This Row],[conversions]],0)</f>
        <v>12.818181818181818</v>
      </c>
      <c r="N538" s="3">
        <f>IFERROR(ad_data[[#This Row],[revenue_usd]]/ad_data[[#This Row],[spend_usd]],0)</f>
        <v>2.0142857142857142</v>
      </c>
      <c r="O538" s="6">
        <f>IFERROR((ad_data[[#This Row],[revenue_usd]]-ad_data[[#This Row],[spend_usd]])/ad_data[[#This Row],[spend_usd]],0)</f>
        <v>1.0142857142857142</v>
      </c>
    </row>
    <row r="539" spans="1:15">
      <c r="A539" s="2">
        <v>45558</v>
      </c>
      <c r="B539" t="s">
        <v>165</v>
      </c>
      <c r="C539" t="s">
        <v>287</v>
      </c>
      <c r="D539" s="4">
        <v>9584</v>
      </c>
      <c r="E539" s="4">
        <v>74</v>
      </c>
      <c r="F539" s="4">
        <v>9</v>
      </c>
      <c r="G539" s="5">
        <v>24</v>
      </c>
      <c r="H539" s="5">
        <v>138</v>
      </c>
      <c r="I539" s="6">
        <f>IFERROR(ad_data[[#This Row],[clicks]]/ad_data[[#This Row],[impressions]],0)</f>
        <v>7.7212020033388985E-3</v>
      </c>
      <c r="J539" s="6">
        <f>IFERROR(ad_data[[#This Row],[conversions]]/ad_data[[#This Row],[impressions]],0)</f>
        <v>9.3906510851419036E-4</v>
      </c>
      <c r="K539" s="6">
        <f>IFERROR(ad_data[[#This Row],[conversions]]/ad_data[[#This Row],[clicks]],0)</f>
        <v>0.12162162162162163</v>
      </c>
      <c r="L539" s="9">
        <f>IFERROR(ad_data[[#This Row],[spend_usd]]/ad_data[[#This Row],[clicks]],0)</f>
        <v>0.32432432432432434</v>
      </c>
      <c r="M539" s="3">
        <f>IFERROR(ad_data[[#This Row],[revenue_usd]]/ad_data[[#This Row],[conversions]],0)</f>
        <v>15.333333333333334</v>
      </c>
      <c r="N539" s="3">
        <f>IFERROR(ad_data[[#This Row],[revenue_usd]]/ad_data[[#This Row],[spend_usd]],0)</f>
        <v>5.75</v>
      </c>
      <c r="O539" s="6">
        <f>IFERROR((ad_data[[#This Row],[revenue_usd]]-ad_data[[#This Row],[spend_usd]])/ad_data[[#This Row],[spend_usd]],0)</f>
        <v>4.75</v>
      </c>
    </row>
    <row r="540" spans="1:15">
      <c r="A540" s="2">
        <v>45542</v>
      </c>
      <c r="B540" t="s">
        <v>136</v>
      </c>
      <c r="C540" t="s">
        <v>286</v>
      </c>
      <c r="D540" s="4">
        <v>11211</v>
      </c>
      <c r="E540" s="4">
        <v>221</v>
      </c>
      <c r="F540" s="4">
        <v>13</v>
      </c>
      <c r="G540" s="5">
        <v>125</v>
      </c>
      <c r="H540" s="5">
        <v>137</v>
      </c>
      <c r="I540" s="6">
        <f>IFERROR(ad_data[[#This Row],[clicks]]/ad_data[[#This Row],[impressions]],0)</f>
        <v>1.9712782089019713E-2</v>
      </c>
      <c r="J540" s="6">
        <f>IFERROR(ad_data[[#This Row],[conversions]]/ad_data[[#This Row],[impressions]],0)</f>
        <v>1.1595754170011597E-3</v>
      </c>
      <c r="K540" s="6">
        <f>IFERROR(ad_data[[#This Row],[conversions]]/ad_data[[#This Row],[clicks]],0)</f>
        <v>5.8823529411764705E-2</v>
      </c>
      <c r="L540" s="9">
        <f>IFERROR(ad_data[[#This Row],[spend_usd]]/ad_data[[#This Row],[clicks]],0)</f>
        <v>0.56561085972850678</v>
      </c>
      <c r="M540" s="3">
        <f>IFERROR(ad_data[[#This Row],[revenue_usd]]/ad_data[[#This Row],[conversions]],0)</f>
        <v>10.538461538461538</v>
      </c>
      <c r="N540" s="3">
        <f>IFERROR(ad_data[[#This Row],[revenue_usd]]/ad_data[[#This Row],[spend_usd]],0)</f>
        <v>1.0960000000000001</v>
      </c>
      <c r="O540" s="6">
        <f>IFERROR((ad_data[[#This Row],[revenue_usd]]-ad_data[[#This Row],[spend_usd]])/ad_data[[#This Row],[spend_usd]],0)</f>
        <v>9.6000000000000002E-2</v>
      </c>
    </row>
    <row r="541" spans="1:15">
      <c r="A541" s="2">
        <v>45536</v>
      </c>
      <c r="B541" t="s">
        <v>94</v>
      </c>
      <c r="C541" t="s">
        <v>286</v>
      </c>
      <c r="D541" s="4">
        <v>4680</v>
      </c>
      <c r="E541" s="4">
        <v>152</v>
      </c>
      <c r="F541" s="4">
        <v>9</v>
      </c>
      <c r="G541" s="5">
        <v>56</v>
      </c>
      <c r="H541" s="5">
        <v>137</v>
      </c>
      <c r="I541" s="6">
        <f>IFERROR(ad_data[[#This Row],[clicks]]/ad_data[[#This Row],[impressions]],0)</f>
        <v>3.2478632478632481E-2</v>
      </c>
      <c r="J541" s="6">
        <f>IFERROR(ad_data[[#This Row],[conversions]]/ad_data[[#This Row],[impressions]],0)</f>
        <v>1.9230769230769232E-3</v>
      </c>
      <c r="K541" s="6">
        <f>IFERROR(ad_data[[#This Row],[conversions]]/ad_data[[#This Row],[clicks]],0)</f>
        <v>5.921052631578947E-2</v>
      </c>
      <c r="L541" s="9">
        <f>IFERROR(ad_data[[#This Row],[spend_usd]]/ad_data[[#This Row],[clicks]],0)</f>
        <v>0.36842105263157893</v>
      </c>
      <c r="M541" s="3">
        <f>IFERROR(ad_data[[#This Row],[revenue_usd]]/ad_data[[#This Row],[conversions]],0)</f>
        <v>15.222222222222221</v>
      </c>
      <c r="N541" s="3">
        <f>IFERROR(ad_data[[#This Row],[revenue_usd]]/ad_data[[#This Row],[spend_usd]],0)</f>
        <v>2.4464285714285716</v>
      </c>
      <c r="O541" s="6">
        <f>IFERROR((ad_data[[#This Row],[revenue_usd]]-ad_data[[#This Row],[spend_usd]])/ad_data[[#This Row],[spend_usd]],0)</f>
        <v>1.4464285714285714</v>
      </c>
    </row>
    <row r="542" spans="1:15">
      <c r="A542" s="2">
        <v>45543</v>
      </c>
      <c r="B542" t="s">
        <v>268</v>
      </c>
      <c r="C542" t="s">
        <v>286</v>
      </c>
      <c r="D542" s="4">
        <v>5973</v>
      </c>
      <c r="E542" s="4">
        <v>37</v>
      </c>
      <c r="F542" s="4">
        <v>4</v>
      </c>
      <c r="G542" s="5">
        <v>22</v>
      </c>
      <c r="H542" s="5">
        <v>137</v>
      </c>
      <c r="I542" s="6">
        <f>IFERROR(ad_data[[#This Row],[clicks]]/ad_data[[#This Row],[impressions]],0)</f>
        <v>6.1945421061443164E-3</v>
      </c>
      <c r="J542" s="6">
        <f>IFERROR(ad_data[[#This Row],[conversions]]/ad_data[[#This Row],[impressions]],0)</f>
        <v>6.6968022769127737E-4</v>
      </c>
      <c r="K542" s="6">
        <f>IFERROR(ad_data[[#This Row],[conversions]]/ad_data[[#This Row],[clicks]],0)</f>
        <v>0.10810810810810811</v>
      </c>
      <c r="L542" s="9">
        <f>IFERROR(ad_data[[#This Row],[spend_usd]]/ad_data[[#This Row],[clicks]],0)</f>
        <v>0.59459459459459463</v>
      </c>
      <c r="M542" s="3">
        <f>IFERROR(ad_data[[#This Row],[revenue_usd]]/ad_data[[#This Row],[conversions]],0)</f>
        <v>34.25</v>
      </c>
      <c r="N542" s="3">
        <f>IFERROR(ad_data[[#This Row],[revenue_usd]]/ad_data[[#This Row],[spend_usd]],0)</f>
        <v>6.2272727272727275</v>
      </c>
      <c r="O542" s="6">
        <f>IFERROR((ad_data[[#This Row],[revenue_usd]]-ad_data[[#This Row],[spend_usd]])/ad_data[[#This Row],[spend_usd]],0)</f>
        <v>5.2272727272727275</v>
      </c>
    </row>
    <row r="543" spans="1:15">
      <c r="A543" s="2">
        <v>45513</v>
      </c>
      <c r="B543" t="s">
        <v>56</v>
      </c>
      <c r="C543" t="s">
        <v>288</v>
      </c>
      <c r="D543" s="4">
        <v>8122</v>
      </c>
      <c r="E543" s="4">
        <v>55</v>
      </c>
      <c r="F543" s="4">
        <v>7</v>
      </c>
      <c r="G543" s="5">
        <v>19</v>
      </c>
      <c r="H543" s="5">
        <v>136</v>
      </c>
      <c r="I543" s="6">
        <f>IFERROR(ad_data[[#This Row],[clicks]]/ad_data[[#This Row],[impressions]],0)</f>
        <v>6.7717311007141102E-3</v>
      </c>
      <c r="J543" s="6">
        <f>IFERROR(ad_data[[#This Row],[conversions]]/ad_data[[#This Row],[impressions]],0)</f>
        <v>8.618566855454322E-4</v>
      </c>
      <c r="K543" s="6">
        <f>IFERROR(ad_data[[#This Row],[conversions]]/ad_data[[#This Row],[clicks]],0)</f>
        <v>0.12727272727272726</v>
      </c>
      <c r="L543" s="9">
        <f>IFERROR(ad_data[[#This Row],[spend_usd]]/ad_data[[#This Row],[clicks]],0)</f>
        <v>0.34545454545454546</v>
      </c>
      <c r="M543" s="3">
        <f>IFERROR(ad_data[[#This Row],[revenue_usd]]/ad_data[[#This Row],[conversions]],0)</f>
        <v>19.428571428571427</v>
      </c>
      <c r="N543" s="3">
        <f>IFERROR(ad_data[[#This Row],[revenue_usd]]/ad_data[[#This Row],[spend_usd]],0)</f>
        <v>7.1578947368421053</v>
      </c>
      <c r="O543" s="6">
        <f>IFERROR((ad_data[[#This Row],[revenue_usd]]-ad_data[[#This Row],[spend_usd]])/ad_data[[#This Row],[spend_usd]],0)</f>
        <v>6.1578947368421053</v>
      </c>
    </row>
    <row r="544" spans="1:15">
      <c r="A544" s="2">
        <v>45538</v>
      </c>
      <c r="B544" t="s">
        <v>10</v>
      </c>
      <c r="C544" t="s">
        <v>287</v>
      </c>
      <c r="D544" s="4">
        <v>8609</v>
      </c>
      <c r="E544" s="4">
        <v>132</v>
      </c>
      <c r="F544" s="4">
        <v>22</v>
      </c>
      <c r="G544" s="5">
        <v>15</v>
      </c>
      <c r="H544" s="5">
        <v>136</v>
      </c>
      <c r="I544" s="6">
        <f>IFERROR(ad_data[[#This Row],[clicks]]/ad_data[[#This Row],[impressions]],0)</f>
        <v>1.533279126495528E-2</v>
      </c>
      <c r="J544" s="6">
        <f>IFERROR(ad_data[[#This Row],[conversions]]/ad_data[[#This Row],[impressions]],0)</f>
        <v>2.55546521082588E-3</v>
      </c>
      <c r="K544" s="6">
        <f>IFERROR(ad_data[[#This Row],[conversions]]/ad_data[[#This Row],[clicks]],0)</f>
        <v>0.16666666666666666</v>
      </c>
      <c r="L544" s="9">
        <f>IFERROR(ad_data[[#This Row],[spend_usd]]/ad_data[[#This Row],[clicks]],0)</f>
        <v>0.11363636363636363</v>
      </c>
      <c r="M544" s="3">
        <f>IFERROR(ad_data[[#This Row],[revenue_usd]]/ad_data[[#This Row],[conversions]],0)</f>
        <v>6.1818181818181817</v>
      </c>
      <c r="N544" s="3">
        <f>IFERROR(ad_data[[#This Row],[revenue_usd]]/ad_data[[#This Row],[spend_usd]],0)</f>
        <v>9.0666666666666664</v>
      </c>
      <c r="O544" s="6">
        <f>IFERROR((ad_data[[#This Row],[revenue_usd]]-ad_data[[#This Row],[spend_usd]])/ad_data[[#This Row],[spend_usd]],0)</f>
        <v>8.0666666666666664</v>
      </c>
    </row>
    <row r="545" spans="1:15">
      <c r="A545" s="2">
        <v>45553</v>
      </c>
      <c r="B545" t="s">
        <v>75</v>
      </c>
      <c r="C545" t="s">
        <v>286</v>
      </c>
      <c r="D545" s="4">
        <v>12578</v>
      </c>
      <c r="E545" s="4">
        <v>202</v>
      </c>
      <c r="F545" s="4">
        <v>29</v>
      </c>
      <c r="G545" s="5">
        <v>102</v>
      </c>
      <c r="H545" s="5">
        <v>135</v>
      </c>
      <c r="I545" s="6">
        <f>IFERROR(ad_data[[#This Row],[clicks]]/ad_data[[#This Row],[impressions]],0)</f>
        <v>1.6059786929559547E-2</v>
      </c>
      <c r="J545" s="6">
        <f>IFERROR(ad_data[[#This Row],[conversions]]/ad_data[[#This Row],[impressions]],0)</f>
        <v>2.3056129750357768E-3</v>
      </c>
      <c r="K545" s="6">
        <f>IFERROR(ad_data[[#This Row],[conversions]]/ad_data[[#This Row],[clicks]],0)</f>
        <v>0.14356435643564355</v>
      </c>
      <c r="L545" s="9">
        <f>IFERROR(ad_data[[#This Row],[spend_usd]]/ad_data[[#This Row],[clicks]],0)</f>
        <v>0.50495049504950495</v>
      </c>
      <c r="M545" s="3">
        <f>IFERROR(ad_data[[#This Row],[revenue_usd]]/ad_data[[#This Row],[conversions]],0)</f>
        <v>4.6551724137931032</v>
      </c>
      <c r="N545" s="3">
        <f>IFERROR(ad_data[[#This Row],[revenue_usd]]/ad_data[[#This Row],[spend_usd]],0)</f>
        <v>1.3235294117647058</v>
      </c>
      <c r="O545" s="6">
        <f>IFERROR((ad_data[[#This Row],[revenue_usd]]-ad_data[[#This Row],[spend_usd]])/ad_data[[#This Row],[spend_usd]],0)</f>
        <v>0.3235294117647059</v>
      </c>
    </row>
    <row r="546" spans="1:15">
      <c r="A546" s="2">
        <v>45546</v>
      </c>
      <c r="B546" t="s">
        <v>56</v>
      </c>
      <c r="C546" t="s">
        <v>286</v>
      </c>
      <c r="D546" s="4">
        <v>4370</v>
      </c>
      <c r="E546" s="4">
        <v>114</v>
      </c>
      <c r="F546" s="4">
        <v>9</v>
      </c>
      <c r="G546" s="5">
        <v>30</v>
      </c>
      <c r="H546" s="5">
        <v>135</v>
      </c>
      <c r="I546" s="6">
        <f>IFERROR(ad_data[[#This Row],[clicks]]/ad_data[[#This Row],[impressions]],0)</f>
        <v>2.6086956521739129E-2</v>
      </c>
      <c r="J546" s="6">
        <f>IFERROR(ad_data[[#This Row],[conversions]]/ad_data[[#This Row],[impressions]],0)</f>
        <v>2.0594965675057209E-3</v>
      </c>
      <c r="K546" s="6">
        <f>IFERROR(ad_data[[#This Row],[conversions]]/ad_data[[#This Row],[clicks]],0)</f>
        <v>7.8947368421052627E-2</v>
      </c>
      <c r="L546" s="9">
        <f>IFERROR(ad_data[[#This Row],[spend_usd]]/ad_data[[#This Row],[clicks]],0)</f>
        <v>0.26315789473684209</v>
      </c>
      <c r="M546" s="3">
        <f>IFERROR(ad_data[[#This Row],[revenue_usd]]/ad_data[[#This Row],[conversions]],0)</f>
        <v>15</v>
      </c>
      <c r="N546" s="3">
        <f>IFERROR(ad_data[[#This Row],[revenue_usd]]/ad_data[[#This Row],[spend_usd]],0)</f>
        <v>4.5</v>
      </c>
      <c r="O546" s="6">
        <f>IFERROR((ad_data[[#This Row],[revenue_usd]]-ad_data[[#This Row],[spend_usd]])/ad_data[[#This Row],[spend_usd]],0)</f>
        <v>3.5</v>
      </c>
    </row>
    <row r="547" spans="1:15">
      <c r="A547" s="2">
        <v>45331</v>
      </c>
      <c r="B547" t="s">
        <v>254</v>
      </c>
      <c r="C547" t="s">
        <v>287</v>
      </c>
      <c r="D547" s="4">
        <v>5106</v>
      </c>
      <c r="E547" s="4">
        <v>38</v>
      </c>
      <c r="F547" s="4">
        <v>6</v>
      </c>
      <c r="G547" s="5">
        <v>29</v>
      </c>
      <c r="H547" s="5">
        <v>135</v>
      </c>
      <c r="I547" s="6">
        <f>IFERROR(ad_data[[#This Row],[clicks]]/ad_data[[#This Row],[impressions]],0)</f>
        <v>7.4422248335291813E-3</v>
      </c>
      <c r="J547" s="6">
        <f>IFERROR(ad_data[[#This Row],[conversions]]/ad_data[[#This Row],[impressions]],0)</f>
        <v>1.1750881316098707E-3</v>
      </c>
      <c r="K547" s="6">
        <f>IFERROR(ad_data[[#This Row],[conversions]]/ad_data[[#This Row],[clicks]],0)</f>
        <v>0.15789473684210525</v>
      </c>
      <c r="L547" s="9">
        <f>IFERROR(ad_data[[#This Row],[spend_usd]]/ad_data[[#This Row],[clicks]],0)</f>
        <v>0.76315789473684215</v>
      </c>
      <c r="M547" s="3">
        <f>IFERROR(ad_data[[#This Row],[revenue_usd]]/ad_data[[#This Row],[conversions]],0)</f>
        <v>22.5</v>
      </c>
      <c r="N547" s="3">
        <f>IFERROR(ad_data[[#This Row],[revenue_usd]]/ad_data[[#This Row],[spend_usd]],0)</f>
        <v>4.6551724137931032</v>
      </c>
      <c r="O547" s="6">
        <f>IFERROR((ad_data[[#This Row],[revenue_usd]]-ad_data[[#This Row],[spend_usd]])/ad_data[[#This Row],[spend_usd]],0)</f>
        <v>3.6551724137931036</v>
      </c>
    </row>
    <row r="548" spans="1:15">
      <c r="A548" s="2">
        <v>45551</v>
      </c>
      <c r="B548" t="s">
        <v>198</v>
      </c>
      <c r="C548" t="s">
        <v>287</v>
      </c>
      <c r="D548" s="4">
        <v>9893</v>
      </c>
      <c r="E548" s="4">
        <v>38</v>
      </c>
      <c r="F548" s="4">
        <v>10</v>
      </c>
      <c r="G548" s="5">
        <v>13</v>
      </c>
      <c r="H548" s="5">
        <v>135</v>
      </c>
      <c r="I548" s="6">
        <f>IFERROR(ad_data[[#This Row],[clicks]]/ad_data[[#This Row],[impressions]],0)</f>
        <v>3.8410997675123824E-3</v>
      </c>
      <c r="J548" s="6">
        <f>IFERROR(ad_data[[#This Row],[conversions]]/ad_data[[#This Row],[impressions]],0)</f>
        <v>1.0108157282927323E-3</v>
      </c>
      <c r="K548" s="6">
        <f>IFERROR(ad_data[[#This Row],[conversions]]/ad_data[[#This Row],[clicks]],0)</f>
        <v>0.26315789473684209</v>
      </c>
      <c r="L548" s="9">
        <f>IFERROR(ad_data[[#This Row],[spend_usd]]/ad_data[[#This Row],[clicks]],0)</f>
        <v>0.34210526315789475</v>
      </c>
      <c r="M548" s="3">
        <f>IFERROR(ad_data[[#This Row],[revenue_usd]]/ad_data[[#This Row],[conversions]],0)</f>
        <v>13.5</v>
      </c>
      <c r="N548" s="3">
        <f>IFERROR(ad_data[[#This Row],[revenue_usd]]/ad_data[[#This Row],[spend_usd]],0)</f>
        <v>10.384615384615385</v>
      </c>
      <c r="O548" s="6">
        <f>IFERROR((ad_data[[#This Row],[revenue_usd]]-ad_data[[#This Row],[spend_usd]])/ad_data[[#This Row],[spend_usd]],0)</f>
        <v>9.384615384615385</v>
      </c>
    </row>
    <row r="549" spans="1:15">
      <c r="A549" s="2">
        <v>45536</v>
      </c>
      <c r="B549" t="s">
        <v>216</v>
      </c>
      <c r="C549" t="s">
        <v>287</v>
      </c>
      <c r="D549" s="4">
        <v>15703</v>
      </c>
      <c r="E549" s="4">
        <v>304</v>
      </c>
      <c r="F549" s="4">
        <v>24</v>
      </c>
      <c r="G549" s="5">
        <v>60</v>
      </c>
      <c r="H549" s="5">
        <v>134</v>
      </c>
      <c r="I549" s="6">
        <f>IFERROR(ad_data[[#This Row],[clicks]]/ad_data[[#This Row],[impressions]],0)</f>
        <v>1.9359358084442464E-2</v>
      </c>
      <c r="J549" s="6">
        <f>IFERROR(ad_data[[#This Row],[conversions]]/ad_data[[#This Row],[impressions]],0)</f>
        <v>1.5283703750875628E-3</v>
      </c>
      <c r="K549" s="6">
        <f>IFERROR(ad_data[[#This Row],[conversions]]/ad_data[[#This Row],[clicks]],0)</f>
        <v>7.8947368421052627E-2</v>
      </c>
      <c r="L549" s="9">
        <f>IFERROR(ad_data[[#This Row],[spend_usd]]/ad_data[[#This Row],[clicks]],0)</f>
        <v>0.19736842105263158</v>
      </c>
      <c r="M549" s="3">
        <f>IFERROR(ad_data[[#This Row],[revenue_usd]]/ad_data[[#This Row],[conversions]],0)</f>
        <v>5.583333333333333</v>
      </c>
      <c r="N549" s="3">
        <f>IFERROR(ad_data[[#This Row],[revenue_usd]]/ad_data[[#This Row],[spend_usd]],0)</f>
        <v>2.2333333333333334</v>
      </c>
      <c r="O549" s="6">
        <f>IFERROR((ad_data[[#This Row],[revenue_usd]]-ad_data[[#This Row],[spend_usd]])/ad_data[[#This Row],[spend_usd]],0)</f>
        <v>1.2333333333333334</v>
      </c>
    </row>
    <row r="550" spans="1:15">
      <c r="A550" s="2">
        <v>45565</v>
      </c>
      <c r="B550" t="s">
        <v>155</v>
      </c>
      <c r="C550" t="s">
        <v>286</v>
      </c>
      <c r="D550" s="4">
        <v>6576</v>
      </c>
      <c r="E550" s="4">
        <v>124</v>
      </c>
      <c r="F550" s="4">
        <v>8</v>
      </c>
      <c r="G550" s="5">
        <v>52</v>
      </c>
      <c r="H550" s="5">
        <v>134</v>
      </c>
      <c r="I550" s="6">
        <f>IFERROR(ad_data[[#This Row],[clicks]]/ad_data[[#This Row],[impressions]],0)</f>
        <v>1.8856447688564478E-2</v>
      </c>
      <c r="J550" s="6">
        <f>IFERROR(ad_data[[#This Row],[conversions]]/ad_data[[#This Row],[impressions]],0)</f>
        <v>1.2165450121654502E-3</v>
      </c>
      <c r="K550" s="6">
        <f>IFERROR(ad_data[[#This Row],[conversions]]/ad_data[[#This Row],[clicks]],0)</f>
        <v>6.4516129032258063E-2</v>
      </c>
      <c r="L550" s="9">
        <f>IFERROR(ad_data[[#This Row],[spend_usd]]/ad_data[[#This Row],[clicks]],0)</f>
        <v>0.41935483870967744</v>
      </c>
      <c r="M550" s="3">
        <f>IFERROR(ad_data[[#This Row],[revenue_usd]]/ad_data[[#This Row],[conversions]],0)</f>
        <v>16.75</v>
      </c>
      <c r="N550" s="3">
        <f>IFERROR(ad_data[[#This Row],[revenue_usd]]/ad_data[[#This Row],[spend_usd]],0)</f>
        <v>2.5769230769230771</v>
      </c>
      <c r="O550" s="6">
        <f>IFERROR((ad_data[[#This Row],[revenue_usd]]-ad_data[[#This Row],[spend_usd]])/ad_data[[#This Row],[spend_usd]],0)</f>
        <v>1.5769230769230769</v>
      </c>
    </row>
    <row r="551" spans="1:15">
      <c r="A551" s="2">
        <v>45563</v>
      </c>
      <c r="B551" t="s">
        <v>105</v>
      </c>
      <c r="C551" t="s">
        <v>287</v>
      </c>
      <c r="D551" s="4">
        <v>10744</v>
      </c>
      <c r="E551" s="4">
        <v>165</v>
      </c>
      <c r="F551" s="4">
        <v>10</v>
      </c>
      <c r="G551" s="5">
        <v>110</v>
      </c>
      <c r="H551" s="5">
        <v>132</v>
      </c>
      <c r="I551" s="6">
        <f>IFERROR(ad_data[[#This Row],[clicks]]/ad_data[[#This Row],[impressions]],0)</f>
        <v>1.5357408786299331E-2</v>
      </c>
      <c r="J551" s="6">
        <f>IFERROR(ad_data[[#This Row],[conversions]]/ad_data[[#This Row],[impressions]],0)</f>
        <v>9.3075204765450488E-4</v>
      </c>
      <c r="K551" s="6">
        <f>IFERROR(ad_data[[#This Row],[conversions]]/ad_data[[#This Row],[clicks]],0)</f>
        <v>6.0606060606060608E-2</v>
      </c>
      <c r="L551" s="9">
        <f>IFERROR(ad_data[[#This Row],[spend_usd]]/ad_data[[#This Row],[clicks]],0)</f>
        <v>0.66666666666666663</v>
      </c>
      <c r="M551" s="3">
        <f>IFERROR(ad_data[[#This Row],[revenue_usd]]/ad_data[[#This Row],[conversions]],0)</f>
        <v>13.2</v>
      </c>
      <c r="N551" s="3">
        <f>IFERROR(ad_data[[#This Row],[revenue_usd]]/ad_data[[#This Row],[spend_usd]],0)</f>
        <v>1.2</v>
      </c>
      <c r="O551" s="6">
        <f>IFERROR((ad_data[[#This Row],[revenue_usd]]-ad_data[[#This Row],[spend_usd]])/ad_data[[#This Row],[spend_usd]],0)</f>
        <v>0.2</v>
      </c>
    </row>
    <row r="552" spans="1:15">
      <c r="A552" s="2">
        <v>45559</v>
      </c>
      <c r="B552" t="s">
        <v>224</v>
      </c>
      <c r="C552" t="s">
        <v>287</v>
      </c>
      <c r="D552" s="4">
        <v>8371</v>
      </c>
      <c r="E552" s="4">
        <v>101</v>
      </c>
      <c r="F552" s="4">
        <v>8</v>
      </c>
      <c r="G552" s="5">
        <v>47</v>
      </c>
      <c r="H552" s="5">
        <v>130</v>
      </c>
      <c r="I552" s="6">
        <f>IFERROR(ad_data[[#This Row],[clicks]]/ad_data[[#This Row],[impressions]],0)</f>
        <v>1.2065464102257794E-2</v>
      </c>
      <c r="J552" s="6">
        <f>IFERROR(ad_data[[#This Row],[conversions]]/ad_data[[#This Row],[impressions]],0)</f>
        <v>9.5568032493131047E-4</v>
      </c>
      <c r="K552" s="6">
        <f>IFERROR(ad_data[[#This Row],[conversions]]/ad_data[[#This Row],[clicks]],0)</f>
        <v>7.9207920792079209E-2</v>
      </c>
      <c r="L552" s="9">
        <f>IFERROR(ad_data[[#This Row],[spend_usd]]/ad_data[[#This Row],[clicks]],0)</f>
        <v>0.46534653465346537</v>
      </c>
      <c r="M552" s="3">
        <f>IFERROR(ad_data[[#This Row],[revenue_usd]]/ad_data[[#This Row],[conversions]],0)</f>
        <v>16.25</v>
      </c>
      <c r="N552" s="3">
        <f>IFERROR(ad_data[[#This Row],[revenue_usd]]/ad_data[[#This Row],[spend_usd]],0)</f>
        <v>2.7659574468085109</v>
      </c>
      <c r="O552" s="6">
        <f>IFERROR((ad_data[[#This Row],[revenue_usd]]-ad_data[[#This Row],[spend_usd]])/ad_data[[#This Row],[spend_usd]],0)</f>
        <v>1.7659574468085106</v>
      </c>
    </row>
    <row r="553" spans="1:15">
      <c r="A553" s="2">
        <v>45545</v>
      </c>
      <c r="B553" t="s">
        <v>85</v>
      </c>
      <c r="C553" t="s">
        <v>287</v>
      </c>
      <c r="D553" s="4">
        <v>9110</v>
      </c>
      <c r="E553" s="4">
        <v>204</v>
      </c>
      <c r="F553" s="4">
        <v>7</v>
      </c>
      <c r="G553" s="5">
        <v>118</v>
      </c>
      <c r="H553" s="5">
        <v>129</v>
      </c>
      <c r="I553" s="6">
        <f>IFERROR(ad_data[[#This Row],[clicks]]/ad_data[[#This Row],[impressions]],0)</f>
        <v>2.2392974753018661E-2</v>
      </c>
      <c r="J553" s="6">
        <f>IFERROR(ad_data[[#This Row],[conversions]]/ad_data[[#This Row],[impressions]],0)</f>
        <v>7.6838638858397362E-4</v>
      </c>
      <c r="K553" s="6">
        <f>IFERROR(ad_data[[#This Row],[conversions]]/ad_data[[#This Row],[clicks]],0)</f>
        <v>3.4313725490196081E-2</v>
      </c>
      <c r="L553" s="9">
        <f>IFERROR(ad_data[[#This Row],[spend_usd]]/ad_data[[#This Row],[clicks]],0)</f>
        <v>0.57843137254901966</v>
      </c>
      <c r="M553" s="3">
        <f>IFERROR(ad_data[[#This Row],[revenue_usd]]/ad_data[[#This Row],[conversions]],0)</f>
        <v>18.428571428571427</v>
      </c>
      <c r="N553" s="3">
        <f>IFERROR(ad_data[[#This Row],[revenue_usd]]/ad_data[[#This Row],[spend_usd]],0)</f>
        <v>1.0932203389830508</v>
      </c>
      <c r="O553" s="6">
        <f>IFERROR((ad_data[[#This Row],[revenue_usd]]-ad_data[[#This Row],[spend_usd]])/ad_data[[#This Row],[spend_usd]],0)</f>
        <v>9.3220338983050849E-2</v>
      </c>
    </row>
    <row r="554" spans="1:15">
      <c r="A554" s="2">
        <v>45554</v>
      </c>
      <c r="B554" t="s">
        <v>15</v>
      </c>
      <c r="C554" t="s">
        <v>288</v>
      </c>
      <c r="D554" s="4">
        <v>9958</v>
      </c>
      <c r="E554" s="4">
        <v>130</v>
      </c>
      <c r="F554" s="4">
        <v>13</v>
      </c>
      <c r="G554" s="5">
        <v>103</v>
      </c>
      <c r="H554" s="5">
        <v>129</v>
      </c>
      <c r="I554" s="6">
        <f>IFERROR(ad_data[[#This Row],[clicks]]/ad_data[[#This Row],[impressions]],0)</f>
        <v>1.3054830287206266E-2</v>
      </c>
      <c r="J554" s="6">
        <f>IFERROR(ad_data[[#This Row],[conversions]]/ad_data[[#This Row],[impressions]],0)</f>
        <v>1.3054830287206266E-3</v>
      </c>
      <c r="K554" s="6">
        <f>IFERROR(ad_data[[#This Row],[conversions]]/ad_data[[#This Row],[clicks]],0)</f>
        <v>0.1</v>
      </c>
      <c r="L554" s="9">
        <f>IFERROR(ad_data[[#This Row],[spend_usd]]/ad_data[[#This Row],[clicks]],0)</f>
        <v>0.79230769230769227</v>
      </c>
      <c r="M554" s="3">
        <f>IFERROR(ad_data[[#This Row],[revenue_usd]]/ad_data[[#This Row],[conversions]],0)</f>
        <v>9.9230769230769234</v>
      </c>
      <c r="N554" s="3">
        <f>IFERROR(ad_data[[#This Row],[revenue_usd]]/ad_data[[#This Row],[spend_usd]],0)</f>
        <v>1.2524271844660195</v>
      </c>
      <c r="O554" s="6">
        <f>IFERROR((ad_data[[#This Row],[revenue_usd]]-ad_data[[#This Row],[spend_usd]])/ad_data[[#This Row],[spend_usd]],0)</f>
        <v>0.25242718446601942</v>
      </c>
    </row>
    <row r="555" spans="1:15">
      <c r="A555" s="2">
        <v>45391</v>
      </c>
      <c r="B555" t="s">
        <v>63</v>
      </c>
      <c r="C555" t="s">
        <v>286</v>
      </c>
      <c r="D555" s="4">
        <v>9524</v>
      </c>
      <c r="E555" s="4">
        <v>187</v>
      </c>
      <c r="F555" s="4">
        <v>10</v>
      </c>
      <c r="G555" s="5">
        <v>77</v>
      </c>
      <c r="H555" s="5">
        <v>129</v>
      </c>
      <c r="I555" s="6">
        <f>IFERROR(ad_data[[#This Row],[clicks]]/ad_data[[#This Row],[impressions]],0)</f>
        <v>1.9634607307853841E-2</v>
      </c>
      <c r="J555" s="6">
        <f>IFERROR(ad_data[[#This Row],[conversions]]/ad_data[[#This Row],[impressions]],0)</f>
        <v>1.0499790004199917E-3</v>
      </c>
      <c r="K555" s="6">
        <f>IFERROR(ad_data[[#This Row],[conversions]]/ad_data[[#This Row],[clicks]],0)</f>
        <v>5.3475935828877004E-2</v>
      </c>
      <c r="L555" s="9">
        <f>IFERROR(ad_data[[#This Row],[spend_usd]]/ad_data[[#This Row],[clicks]],0)</f>
        <v>0.41176470588235292</v>
      </c>
      <c r="M555" s="3">
        <f>IFERROR(ad_data[[#This Row],[revenue_usd]]/ad_data[[#This Row],[conversions]],0)</f>
        <v>12.9</v>
      </c>
      <c r="N555" s="3">
        <f>IFERROR(ad_data[[#This Row],[revenue_usd]]/ad_data[[#This Row],[spend_usd]],0)</f>
        <v>1.6753246753246753</v>
      </c>
      <c r="O555" s="6">
        <f>IFERROR((ad_data[[#This Row],[revenue_usd]]-ad_data[[#This Row],[spend_usd]])/ad_data[[#This Row],[spend_usd]],0)</f>
        <v>0.67532467532467533</v>
      </c>
    </row>
    <row r="556" spans="1:15">
      <c r="A556" s="2">
        <v>45549</v>
      </c>
      <c r="B556" t="s">
        <v>274</v>
      </c>
      <c r="C556" t="s">
        <v>287</v>
      </c>
      <c r="D556" s="4">
        <v>15345</v>
      </c>
      <c r="E556" s="4">
        <v>52</v>
      </c>
      <c r="F556" s="4">
        <v>5</v>
      </c>
      <c r="G556" s="5">
        <v>18</v>
      </c>
      <c r="H556" s="5">
        <v>129</v>
      </c>
      <c r="I556" s="6">
        <f>IFERROR(ad_data[[#This Row],[clicks]]/ad_data[[#This Row],[impressions]],0)</f>
        <v>3.3887259693711307E-3</v>
      </c>
      <c r="J556" s="6">
        <f>IFERROR(ad_data[[#This Row],[conversions]]/ad_data[[#This Row],[impressions]],0)</f>
        <v>3.2583903551645487E-4</v>
      </c>
      <c r="K556" s="6">
        <f>IFERROR(ad_data[[#This Row],[conversions]]/ad_data[[#This Row],[clicks]],0)</f>
        <v>9.6153846153846159E-2</v>
      </c>
      <c r="L556" s="9">
        <f>IFERROR(ad_data[[#This Row],[spend_usd]]/ad_data[[#This Row],[clicks]],0)</f>
        <v>0.34615384615384615</v>
      </c>
      <c r="M556" s="3">
        <f>IFERROR(ad_data[[#This Row],[revenue_usd]]/ad_data[[#This Row],[conversions]],0)</f>
        <v>25.8</v>
      </c>
      <c r="N556" s="3">
        <f>IFERROR(ad_data[[#This Row],[revenue_usd]]/ad_data[[#This Row],[spend_usd]],0)</f>
        <v>7.166666666666667</v>
      </c>
      <c r="O556" s="6">
        <f>IFERROR((ad_data[[#This Row],[revenue_usd]]-ad_data[[#This Row],[spend_usd]])/ad_data[[#This Row],[spend_usd]],0)</f>
        <v>6.166666666666667</v>
      </c>
    </row>
    <row r="557" spans="1:15">
      <c r="A557" s="2">
        <v>45391</v>
      </c>
      <c r="B557" t="s">
        <v>77</v>
      </c>
      <c r="C557" t="s">
        <v>286</v>
      </c>
      <c r="D557" s="4">
        <v>8460</v>
      </c>
      <c r="E557" s="4">
        <v>149</v>
      </c>
      <c r="F557" s="4">
        <v>7</v>
      </c>
      <c r="G557" s="5">
        <v>10</v>
      </c>
      <c r="H557" s="5">
        <v>129</v>
      </c>
      <c r="I557" s="6">
        <f>IFERROR(ad_data[[#This Row],[clicks]]/ad_data[[#This Row],[impressions]],0)</f>
        <v>1.7612293144208039E-2</v>
      </c>
      <c r="J557" s="6">
        <f>IFERROR(ad_data[[#This Row],[conversions]]/ad_data[[#This Row],[impressions]],0)</f>
        <v>8.2742316784869977E-4</v>
      </c>
      <c r="K557" s="6">
        <f>IFERROR(ad_data[[#This Row],[conversions]]/ad_data[[#This Row],[clicks]],0)</f>
        <v>4.6979865771812082E-2</v>
      </c>
      <c r="L557" s="9">
        <f>IFERROR(ad_data[[#This Row],[spend_usd]]/ad_data[[#This Row],[clicks]],0)</f>
        <v>6.7114093959731544E-2</v>
      </c>
      <c r="M557" s="3">
        <f>IFERROR(ad_data[[#This Row],[revenue_usd]]/ad_data[[#This Row],[conversions]],0)</f>
        <v>18.428571428571427</v>
      </c>
      <c r="N557" s="3">
        <f>IFERROR(ad_data[[#This Row],[revenue_usd]]/ad_data[[#This Row],[spend_usd]],0)</f>
        <v>12.9</v>
      </c>
      <c r="O557" s="6">
        <f>IFERROR((ad_data[[#This Row],[revenue_usd]]-ad_data[[#This Row],[spend_usd]])/ad_data[[#This Row],[spend_usd]],0)</f>
        <v>11.9</v>
      </c>
    </row>
    <row r="558" spans="1:15">
      <c r="A558" s="2">
        <v>45331</v>
      </c>
      <c r="B558" t="s">
        <v>108</v>
      </c>
      <c r="C558" t="s">
        <v>286</v>
      </c>
      <c r="D558" s="4">
        <v>15630</v>
      </c>
      <c r="E558" s="4">
        <v>191</v>
      </c>
      <c r="F558" s="4">
        <v>4</v>
      </c>
      <c r="G558" s="5">
        <v>28</v>
      </c>
      <c r="H558" s="5">
        <v>128</v>
      </c>
      <c r="I558" s="6">
        <f>IFERROR(ad_data[[#This Row],[clicks]]/ad_data[[#This Row],[impressions]],0)</f>
        <v>1.2220089571337172E-2</v>
      </c>
      <c r="J558" s="6">
        <f>IFERROR(ad_data[[#This Row],[conversions]]/ad_data[[#This Row],[impressions]],0)</f>
        <v>2.5591810620601409E-4</v>
      </c>
      <c r="K558" s="6">
        <f>IFERROR(ad_data[[#This Row],[conversions]]/ad_data[[#This Row],[clicks]],0)</f>
        <v>2.0942408376963352E-2</v>
      </c>
      <c r="L558" s="9">
        <f>IFERROR(ad_data[[#This Row],[spend_usd]]/ad_data[[#This Row],[clicks]],0)</f>
        <v>0.14659685863874344</v>
      </c>
      <c r="M558" s="3">
        <f>IFERROR(ad_data[[#This Row],[revenue_usd]]/ad_data[[#This Row],[conversions]],0)</f>
        <v>32</v>
      </c>
      <c r="N558" s="3">
        <f>IFERROR(ad_data[[#This Row],[revenue_usd]]/ad_data[[#This Row],[spend_usd]],0)</f>
        <v>4.5714285714285712</v>
      </c>
      <c r="O558" s="6">
        <f>IFERROR((ad_data[[#This Row],[revenue_usd]]-ad_data[[#This Row],[spend_usd]])/ad_data[[#This Row],[spend_usd]],0)</f>
        <v>3.5714285714285716</v>
      </c>
    </row>
    <row r="559" spans="1:15">
      <c r="A559" s="2">
        <v>45551</v>
      </c>
      <c r="B559" t="s">
        <v>21</v>
      </c>
      <c r="C559" t="s">
        <v>286</v>
      </c>
      <c r="D559" s="4">
        <v>12465</v>
      </c>
      <c r="E559" s="4">
        <v>260</v>
      </c>
      <c r="F559" s="4">
        <v>31</v>
      </c>
      <c r="G559" s="5">
        <v>135</v>
      </c>
      <c r="H559" s="5">
        <v>127</v>
      </c>
      <c r="I559" s="6">
        <f>IFERROR(ad_data[[#This Row],[clicks]]/ad_data[[#This Row],[impressions]],0)</f>
        <v>2.0858403529883673E-2</v>
      </c>
      <c r="J559" s="6">
        <f>IFERROR(ad_data[[#This Row],[conversions]]/ad_data[[#This Row],[impressions]],0)</f>
        <v>2.4869634977938227E-3</v>
      </c>
      <c r="K559" s="6">
        <f>IFERROR(ad_data[[#This Row],[conversions]]/ad_data[[#This Row],[clicks]],0)</f>
        <v>0.11923076923076924</v>
      </c>
      <c r="L559" s="9">
        <f>IFERROR(ad_data[[#This Row],[spend_usd]]/ad_data[[#This Row],[clicks]],0)</f>
        <v>0.51923076923076927</v>
      </c>
      <c r="M559" s="3">
        <f>IFERROR(ad_data[[#This Row],[revenue_usd]]/ad_data[[#This Row],[conversions]],0)</f>
        <v>4.096774193548387</v>
      </c>
      <c r="N559" s="3">
        <f>IFERROR(ad_data[[#This Row],[revenue_usd]]/ad_data[[#This Row],[spend_usd]],0)</f>
        <v>0.94074074074074077</v>
      </c>
      <c r="O559" s="6">
        <f>IFERROR((ad_data[[#This Row],[revenue_usd]]-ad_data[[#This Row],[spend_usd]])/ad_data[[#This Row],[spend_usd]],0)</f>
        <v>-5.9259259259259262E-2</v>
      </c>
    </row>
    <row r="560" spans="1:15">
      <c r="A560" s="2">
        <v>45540</v>
      </c>
      <c r="B560" t="s">
        <v>68</v>
      </c>
      <c r="C560" t="s">
        <v>287</v>
      </c>
      <c r="D560" s="4">
        <v>9481</v>
      </c>
      <c r="E560" s="4">
        <v>351</v>
      </c>
      <c r="F560" s="4">
        <v>4</v>
      </c>
      <c r="G560" s="5">
        <v>62</v>
      </c>
      <c r="H560" s="5">
        <v>127</v>
      </c>
      <c r="I560" s="6">
        <f>IFERROR(ad_data[[#This Row],[clicks]]/ad_data[[#This Row],[impressions]],0)</f>
        <v>3.7021411243539713E-2</v>
      </c>
      <c r="J560" s="6">
        <f>IFERROR(ad_data[[#This Row],[conversions]]/ad_data[[#This Row],[impressions]],0)</f>
        <v>4.2189642442780296E-4</v>
      </c>
      <c r="K560" s="6">
        <f>IFERROR(ad_data[[#This Row],[conversions]]/ad_data[[#This Row],[clicks]],0)</f>
        <v>1.1396011396011397E-2</v>
      </c>
      <c r="L560" s="9">
        <f>IFERROR(ad_data[[#This Row],[spend_usd]]/ad_data[[#This Row],[clicks]],0)</f>
        <v>0.17663817663817663</v>
      </c>
      <c r="M560" s="3">
        <f>IFERROR(ad_data[[#This Row],[revenue_usd]]/ad_data[[#This Row],[conversions]],0)</f>
        <v>31.75</v>
      </c>
      <c r="N560" s="3">
        <f>IFERROR(ad_data[[#This Row],[revenue_usd]]/ad_data[[#This Row],[spend_usd]],0)</f>
        <v>2.0483870967741935</v>
      </c>
      <c r="O560" s="6">
        <f>IFERROR((ad_data[[#This Row],[revenue_usd]]-ad_data[[#This Row],[spend_usd]])/ad_data[[#This Row],[spend_usd]],0)</f>
        <v>1.0483870967741935</v>
      </c>
    </row>
    <row r="561" spans="1:15">
      <c r="A561" s="2">
        <v>45545</v>
      </c>
      <c r="B561" t="s">
        <v>36</v>
      </c>
      <c r="C561" t="s">
        <v>286</v>
      </c>
      <c r="D561" s="4">
        <v>11616</v>
      </c>
      <c r="E561" s="4">
        <v>111</v>
      </c>
      <c r="F561" s="4">
        <v>14</v>
      </c>
      <c r="G561" s="5">
        <v>36</v>
      </c>
      <c r="H561" s="5">
        <v>125</v>
      </c>
      <c r="I561" s="6">
        <f>IFERROR(ad_data[[#This Row],[clicks]]/ad_data[[#This Row],[impressions]],0)</f>
        <v>9.5557851239669415E-3</v>
      </c>
      <c r="J561" s="6">
        <f>IFERROR(ad_data[[#This Row],[conversions]]/ad_data[[#This Row],[impressions]],0)</f>
        <v>1.2052341597796144E-3</v>
      </c>
      <c r="K561" s="6">
        <f>IFERROR(ad_data[[#This Row],[conversions]]/ad_data[[#This Row],[clicks]],0)</f>
        <v>0.12612612612612611</v>
      </c>
      <c r="L561" s="9">
        <f>IFERROR(ad_data[[#This Row],[spend_usd]]/ad_data[[#This Row],[clicks]],0)</f>
        <v>0.32432432432432434</v>
      </c>
      <c r="M561" s="3">
        <f>IFERROR(ad_data[[#This Row],[revenue_usd]]/ad_data[[#This Row],[conversions]],0)</f>
        <v>8.9285714285714288</v>
      </c>
      <c r="N561" s="3">
        <f>IFERROR(ad_data[[#This Row],[revenue_usd]]/ad_data[[#This Row],[spend_usd]],0)</f>
        <v>3.4722222222222223</v>
      </c>
      <c r="O561" s="6">
        <f>IFERROR((ad_data[[#This Row],[revenue_usd]]-ad_data[[#This Row],[spend_usd]])/ad_data[[#This Row],[spend_usd]],0)</f>
        <v>2.4722222222222223</v>
      </c>
    </row>
    <row r="562" spans="1:15">
      <c r="A562" s="2">
        <v>45553</v>
      </c>
      <c r="B562" t="s">
        <v>97</v>
      </c>
      <c r="C562" t="s">
        <v>287</v>
      </c>
      <c r="D562" s="4">
        <v>3753</v>
      </c>
      <c r="E562" s="4">
        <v>95</v>
      </c>
      <c r="F562" s="4">
        <v>9</v>
      </c>
      <c r="G562" s="5">
        <v>84</v>
      </c>
      <c r="H562" s="5">
        <v>124</v>
      </c>
      <c r="I562" s="6">
        <f>IFERROR(ad_data[[#This Row],[clicks]]/ad_data[[#This Row],[impressions]],0)</f>
        <v>2.5313082867039701E-2</v>
      </c>
      <c r="J562" s="6">
        <f>IFERROR(ad_data[[#This Row],[conversions]]/ad_data[[#This Row],[impressions]],0)</f>
        <v>2.3980815347721821E-3</v>
      </c>
      <c r="K562" s="6">
        <f>IFERROR(ad_data[[#This Row],[conversions]]/ad_data[[#This Row],[clicks]],0)</f>
        <v>9.4736842105263161E-2</v>
      </c>
      <c r="L562" s="9">
        <f>IFERROR(ad_data[[#This Row],[spend_usd]]/ad_data[[#This Row],[clicks]],0)</f>
        <v>0.88421052631578945</v>
      </c>
      <c r="M562" s="3">
        <f>IFERROR(ad_data[[#This Row],[revenue_usd]]/ad_data[[#This Row],[conversions]],0)</f>
        <v>13.777777777777779</v>
      </c>
      <c r="N562" s="3">
        <f>IFERROR(ad_data[[#This Row],[revenue_usd]]/ad_data[[#This Row],[spend_usd]],0)</f>
        <v>1.4761904761904763</v>
      </c>
      <c r="O562" s="6">
        <f>IFERROR((ad_data[[#This Row],[revenue_usd]]-ad_data[[#This Row],[spend_usd]])/ad_data[[#This Row],[spend_usd]],0)</f>
        <v>0.47619047619047616</v>
      </c>
    </row>
    <row r="563" spans="1:15">
      <c r="A563" s="2">
        <v>45561</v>
      </c>
      <c r="B563" t="s">
        <v>145</v>
      </c>
      <c r="C563" t="s">
        <v>286</v>
      </c>
      <c r="D563" s="4">
        <v>4073</v>
      </c>
      <c r="E563" s="4">
        <v>43</v>
      </c>
      <c r="F563" s="4">
        <v>5</v>
      </c>
      <c r="G563" s="5">
        <v>11</v>
      </c>
      <c r="H563" s="5">
        <v>124</v>
      </c>
      <c r="I563" s="6">
        <f>IFERROR(ad_data[[#This Row],[clicks]]/ad_data[[#This Row],[impressions]],0)</f>
        <v>1.0557328750306899E-2</v>
      </c>
      <c r="J563" s="6">
        <f>IFERROR(ad_data[[#This Row],[conversions]]/ad_data[[#This Row],[impressions]],0)</f>
        <v>1.2275963663147557E-3</v>
      </c>
      <c r="K563" s="6">
        <f>IFERROR(ad_data[[#This Row],[conversions]]/ad_data[[#This Row],[clicks]],0)</f>
        <v>0.11627906976744186</v>
      </c>
      <c r="L563" s="9">
        <f>IFERROR(ad_data[[#This Row],[spend_usd]]/ad_data[[#This Row],[clicks]],0)</f>
        <v>0.2558139534883721</v>
      </c>
      <c r="M563" s="3">
        <f>IFERROR(ad_data[[#This Row],[revenue_usd]]/ad_data[[#This Row],[conversions]],0)</f>
        <v>24.8</v>
      </c>
      <c r="N563" s="3">
        <f>IFERROR(ad_data[[#This Row],[revenue_usd]]/ad_data[[#This Row],[spend_usd]],0)</f>
        <v>11.272727272727273</v>
      </c>
      <c r="O563" s="6">
        <f>IFERROR((ad_data[[#This Row],[revenue_usd]]-ad_data[[#This Row],[spend_usd]])/ad_data[[#This Row],[spend_usd]],0)</f>
        <v>10.272727272727273</v>
      </c>
    </row>
    <row r="564" spans="1:15">
      <c r="A564" s="2">
        <v>45544</v>
      </c>
      <c r="B564" t="s">
        <v>274</v>
      </c>
      <c r="C564" t="s">
        <v>286</v>
      </c>
      <c r="D564" s="4">
        <v>12118</v>
      </c>
      <c r="E564" s="4">
        <v>212</v>
      </c>
      <c r="F564" s="4">
        <v>10</v>
      </c>
      <c r="G564" s="5">
        <v>158</v>
      </c>
      <c r="H564" s="5">
        <v>123</v>
      </c>
      <c r="I564" s="6">
        <f>IFERROR(ad_data[[#This Row],[clicks]]/ad_data[[#This Row],[impressions]],0)</f>
        <v>1.7494636078560818E-2</v>
      </c>
      <c r="J564" s="6">
        <f>IFERROR(ad_data[[#This Row],[conversions]]/ad_data[[#This Row],[impressions]],0)</f>
        <v>8.2521868295098197E-4</v>
      </c>
      <c r="K564" s="6">
        <f>IFERROR(ad_data[[#This Row],[conversions]]/ad_data[[#This Row],[clicks]],0)</f>
        <v>4.716981132075472E-2</v>
      </c>
      <c r="L564" s="9">
        <f>IFERROR(ad_data[[#This Row],[spend_usd]]/ad_data[[#This Row],[clicks]],0)</f>
        <v>0.74528301886792447</v>
      </c>
      <c r="M564" s="3">
        <f>IFERROR(ad_data[[#This Row],[revenue_usd]]/ad_data[[#This Row],[conversions]],0)</f>
        <v>12.3</v>
      </c>
      <c r="N564" s="3">
        <f>IFERROR(ad_data[[#This Row],[revenue_usd]]/ad_data[[#This Row],[spend_usd]],0)</f>
        <v>0.77848101265822789</v>
      </c>
      <c r="O564" s="6">
        <f>IFERROR((ad_data[[#This Row],[revenue_usd]]-ad_data[[#This Row],[spend_usd]])/ad_data[[#This Row],[spend_usd]],0)</f>
        <v>-0.22151898734177214</v>
      </c>
    </row>
    <row r="565" spans="1:15">
      <c r="A565" s="2">
        <v>45536</v>
      </c>
      <c r="B565" t="s">
        <v>90</v>
      </c>
      <c r="C565" t="s">
        <v>287</v>
      </c>
      <c r="D565" s="4">
        <v>4276</v>
      </c>
      <c r="E565" s="4">
        <v>48</v>
      </c>
      <c r="F565" s="4">
        <v>5</v>
      </c>
      <c r="G565" s="5">
        <v>42</v>
      </c>
      <c r="H565" s="5">
        <v>122</v>
      </c>
      <c r="I565" s="6">
        <f>IFERROR(ad_data[[#This Row],[clicks]]/ad_data[[#This Row],[impressions]],0)</f>
        <v>1.1225444340505144E-2</v>
      </c>
      <c r="J565" s="6">
        <f>IFERROR(ad_data[[#This Row],[conversions]]/ad_data[[#This Row],[impressions]],0)</f>
        <v>1.1693171188026192E-3</v>
      </c>
      <c r="K565" s="6">
        <f>IFERROR(ad_data[[#This Row],[conversions]]/ad_data[[#This Row],[clicks]],0)</f>
        <v>0.10416666666666667</v>
      </c>
      <c r="L565" s="9">
        <f>IFERROR(ad_data[[#This Row],[spend_usd]]/ad_data[[#This Row],[clicks]],0)</f>
        <v>0.875</v>
      </c>
      <c r="M565" s="3">
        <f>IFERROR(ad_data[[#This Row],[revenue_usd]]/ad_data[[#This Row],[conversions]],0)</f>
        <v>24.4</v>
      </c>
      <c r="N565" s="3">
        <f>IFERROR(ad_data[[#This Row],[revenue_usd]]/ad_data[[#This Row],[spend_usd]],0)</f>
        <v>2.9047619047619047</v>
      </c>
      <c r="O565" s="6">
        <f>IFERROR((ad_data[[#This Row],[revenue_usd]]-ad_data[[#This Row],[spend_usd]])/ad_data[[#This Row],[spend_usd]],0)</f>
        <v>1.9047619047619047</v>
      </c>
    </row>
    <row r="566" spans="1:15">
      <c r="A566" s="2">
        <v>45555</v>
      </c>
      <c r="B566" t="s">
        <v>70</v>
      </c>
      <c r="C566" t="s">
        <v>288</v>
      </c>
      <c r="D566" s="4">
        <v>12315</v>
      </c>
      <c r="E566" s="4">
        <v>300</v>
      </c>
      <c r="F566" s="4">
        <v>23</v>
      </c>
      <c r="G566" s="5">
        <v>164</v>
      </c>
      <c r="H566" s="5">
        <v>118</v>
      </c>
      <c r="I566" s="6">
        <f>IFERROR(ad_data[[#This Row],[clicks]]/ad_data[[#This Row],[impressions]],0)</f>
        <v>2.4360535931790498E-2</v>
      </c>
      <c r="J566" s="6">
        <f>IFERROR(ad_data[[#This Row],[conversions]]/ad_data[[#This Row],[impressions]],0)</f>
        <v>1.8676410881039384E-3</v>
      </c>
      <c r="K566" s="6">
        <f>IFERROR(ad_data[[#This Row],[conversions]]/ad_data[[#This Row],[clicks]],0)</f>
        <v>7.6666666666666661E-2</v>
      </c>
      <c r="L566" s="9">
        <f>IFERROR(ad_data[[#This Row],[spend_usd]]/ad_data[[#This Row],[clicks]],0)</f>
        <v>0.54666666666666663</v>
      </c>
      <c r="M566" s="3">
        <f>IFERROR(ad_data[[#This Row],[revenue_usd]]/ad_data[[#This Row],[conversions]],0)</f>
        <v>5.1304347826086953</v>
      </c>
      <c r="N566" s="3">
        <f>IFERROR(ad_data[[#This Row],[revenue_usd]]/ad_data[[#This Row],[spend_usd]],0)</f>
        <v>0.71951219512195119</v>
      </c>
      <c r="O566" s="6">
        <f>IFERROR((ad_data[[#This Row],[revenue_usd]]-ad_data[[#This Row],[spend_usd]])/ad_data[[#This Row],[spend_usd]],0)</f>
        <v>-0.28048780487804881</v>
      </c>
    </row>
    <row r="567" spans="1:15">
      <c r="A567" s="2">
        <v>45561</v>
      </c>
      <c r="B567" t="s">
        <v>108</v>
      </c>
      <c r="C567" t="s">
        <v>286</v>
      </c>
      <c r="D567" s="4">
        <v>10860</v>
      </c>
      <c r="E567" s="4">
        <v>126</v>
      </c>
      <c r="F567" s="4">
        <v>10</v>
      </c>
      <c r="G567" s="5">
        <v>42</v>
      </c>
      <c r="H567" s="5">
        <v>115</v>
      </c>
      <c r="I567" s="6">
        <f>IFERROR(ad_data[[#This Row],[clicks]]/ad_data[[#This Row],[impressions]],0)</f>
        <v>1.1602209944751382E-2</v>
      </c>
      <c r="J567" s="6">
        <f>IFERROR(ad_data[[#This Row],[conversions]]/ad_data[[#This Row],[impressions]],0)</f>
        <v>9.2081031307550648E-4</v>
      </c>
      <c r="K567" s="6">
        <f>IFERROR(ad_data[[#This Row],[conversions]]/ad_data[[#This Row],[clicks]],0)</f>
        <v>7.9365079365079361E-2</v>
      </c>
      <c r="L567" s="9">
        <f>IFERROR(ad_data[[#This Row],[spend_usd]]/ad_data[[#This Row],[clicks]],0)</f>
        <v>0.33333333333333331</v>
      </c>
      <c r="M567" s="3">
        <f>IFERROR(ad_data[[#This Row],[revenue_usd]]/ad_data[[#This Row],[conversions]],0)</f>
        <v>11.5</v>
      </c>
      <c r="N567" s="3">
        <f>IFERROR(ad_data[[#This Row],[revenue_usd]]/ad_data[[#This Row],[spend_usd]],0)</f>
        <v>2.7380952380952381</v>
      </c>
      <c r="O567" s="6">
        <f>IFERROR((ad_data[[#This Row],[revenue_usd]]-ad_data[[#This Row],[spend_usd]])/ad_data[[#This Row],[spend_usd]],0)</f>
        <v>1.7380952380952381</v>
      </c>
    </row>
    <row r="568" spans="1:15">
      <c r="A568" s="2">
        <v>45545</v>
      </c>
      <c r="B568" t="s">
        <v>250</v>
      </c>
      <c r="C568" t="s">
        <v>286</v>
      </c>
      <c r="D568" s="4">
        <v>3259</v>
      </c>
      <c r="E568" s="4">
        <v>45</v>
      </c>
      <c r="F568" s="4">
        <v>7</v>
      </c>
      <c r="G568" s="5">
        <v>33</v>
      </c>
      <c r="H568" s="5">
        <v>112</v>
      </c>
      <c r="I568" s="6">
        <f>IFERROR(ad_data[[#This Row],[clicks]]/ad_data[[#This Row],[impressions]],0)</f>
        <v>1.3807916538815588E-2</v>
      </c>
      <c r="J568" s="6">
        <f>IFERROR(ad_data[[#This Row],[conversions]]/ad_data[[#This Row],[impressions]],0)</f>
        <v>2.1478981282602025E-3</v>
      </c>
      <c r="K568" s="6">
        <f>IFERROR(ad_data[[#This Row],[conversions]]/ad_data[[#This Row],[clicks]],0)</f>
        <v>0.15555555555555556</v>
      </c>
      <c r="L568" s="9">
        <f>IFERROR(ad_data[[#This Row],[spend_usd]]/ad_data[[#This Row],[clicks]],0)</f>
        <v>0.73333333333333328</v>
      </c>
      <c r="M568" s="3">
        <f>IFERROR(ad_data[[#This Row],[revenue_usd]]/ad_data[[#This Row],[conversions]],0)</f>
        <v>16</v>
      </c>
      <c r="N568" s="3">
        <f>IFERROR(ad_data[[#This Row],[revenue_usd]]/ad_data[[#This Row],[spend_usd]],0)</f>
        <v>3.393939393939394</v>
      </c>
      <c r="O568" s="6">
        <f>IFERROR((ad_data[[#This Row],[revenue_usd]]-ad_data[[#This Row],[spend_usd]])/ad_data[[#This Row],[spend_usd]],0)</f>
        <v>2.393939393939394</v>
      </c>
    </row>
    <row r="569" spans="1:15">
      <c r="A569" s="2">
        <v>45540</v>
      </c>
      <c r="B569" t="s">
        <v>267</v>
      </c>
      <c r="C569" t="s">
        <v>287</v>
      </c>
      <c r="D569" s="4">
        <v>13600</v>
      </c>
      <c r="E569" s="4">
        <v>209</v>
      </c>
      <c r="F569" s="4">
        <v>22</v>
      </c>
      <c r="G569" s="5">
        <v>153</v>
      </c>
      <c r="H569" s="5">
        <v>111</v>
      </c>
      <c r="I569" s="6">
        <f>IFERROR(ad_data[[#This Row],[clicks]]/ad_data[[#This Row],[impressions]],0)</f>
        <v>1.5367647058823529E-2</v>
      </c>
      <c r="J569" s="6">
        <f>IFERROR(ad_data[[#This Row],[conversions]]/ad_data[[#This Row],[impressions]],0)</f>
        <v>1.6176470588235294E-3</v>
      </c>
      <c r="K569" s="6">
        <f>IFERROR(ad_data[[#This Row],[conversions]]/ad_data[[#This Row],[clicks]],0)</f>
        <v>0.10526315789473684</v>
      </c>
      <c r="L569" s="9">
        <f>IFERROR(ad_data[[#This Row],[spend_usd]]/ad_data[[#This Row],[clicks]],0)</f>
        <v>0.73205741626794263</v>
      </c>
      <c r="M569" s="3">
        <f>IFERROR(ad_data[[#This Row],[revenue_usd]]/ad_data[[#This Row],[conversions]],0)</f>
        <v>5.0454545454545459</v>
      </c>
      <c r="N569" s="3">
        <f>IFERROR(ad_data[[#This Row],[revenue_usd]]/ad_data[[#This Row],[spend_usd]],0)</f>
        <v>0.72549019607843135</v>
      </c>
      <c r="O569" s="6">
        <f>IFERROR((ad_data[[#This Row],[revenue_usd]]-ad_data[[#This Row],[spend_usd]])/ad_data[[#This Row],[spend_usd]],0)</f>
        <v>-0.27450980392156865</v>
      </c>
    </row>
    <row r="570" spans="1:15">
      <c r="A570" s="2">
        <v>45541</v>
      </c>
      <c r="B570" t="s">
        <v>116</v>
      </c>
      <c r="C570" t="s">
        <v>287</v>
      </c>
      <c r="D570" s="4">
        <v>7270</v>
      </c>
      <c r="E570" s="4">
        <v>77</v>
      </c>
      <c r="F570" s="4">
        <v>6</v>
      </c>
      <c r="G570" s="5">
        <v>43</v>
      </c>
      <c r="H570" s="5">
        <v>111</v>
      </c>
      <c r="I570" s="6">
        <f>IFERROR(ad_data[[#This Row],[clicks]]/ad_data[[#This Row],[impressions]],0)</f>
        <v>1.0591471801925722E-2</v>
      </c>
      <c r="J570" s="6">
        <f>IFERROR(ad_data[[#This Row],[conversions]]/ad_data[[#This Row],[impressions]],0)</f>
        <v>8.2530949105914721E-4</v>
      </c>
      <c r="K570" s="6">
        <f>IFERROR(ad_data[[#This Row],[conversions]]/ad_data[[#This Row],[clicks]],0)</f>
        <v>7.792207792207792E-2</v>
      </c>
      <c r="L570" s="9">
        <f>IFERROR(ad_data[[#This Row],[spend_usd]]/ad_data[[#This Row],[clicks]],0)</f>
        <v>0.55844155844155841</v>
      </c>
      <c r="M570" s="3">
        <f>IFERROR(ad_data[[#This Row],[revenue_usd]]/ad_data[[#This Row],[conversions]],0)</f>
        <v>18.5</v>
      </c>
      <c r="N570" s="3">
        <f>IFERROR(ad_data[[#This Row],[revenue_usd]]/ad_data[[#This Row],[spend_usd]],0)</f>
        <v>2.5813953488372094</v>
      </c>
      <c r="O570" s="6">
        <f>IFERROR((ad_data[[#This Row],[revenue_usd]]-ad_data[[#This Row],[spend_usd]])/ad_data[[#This Row],[spend_usd]],0)</f>
        <v>1.5813953488372092</v>
      </c>
    </row>
    <row r="571" spans="1:15">
      <c r="A571" s="2">
        <v>45559</v>
      </c>
      <c r="B571" t="s">
        <v>40</v>
      </c>
      <c r="C571" t="s">
        <v>288</v>
      </c>
      <c r="D571" s="4">
        <v>6064</v>
      </c>
      <c r="E571" s="4">
        <v>56</v>
      </c>
      <c r="F571" s="4">
        <v>6</v>
      </c>
      <c r="G571" s="5">
        <v>21</v>
      </c>
      <c r="H571" s="5">
        <v>111</v>
      </c>
      <c r="I571" s="6">
        <f>IFERROR(ad_data[[#This Row],[clicks]]/ad_data[[#This Row],[impressions]],0)</f>
        <v>9.2348284960422165E-3</v>
      </c>
      <c r="J571" s="6">
        <f>IFERROR(ad_data[[#This Row],[conversions]]/ad_data[[#This Row],[impressions]],0)</f>
        <v>9.8944591029023754E-4</v>
      </c>
      <c r="K571" s="6">
        <f>IFERROR(ad_data[[#This Row],[conversions]]/ad_data[[#This Row],[clicks]],0)</f>
        <v>0.10714285714285714</v>
      </c>
      <c r="L571" s="9">
        <f>IFERROR(ad_data[[#This Row],[spend_usd]]/ad_data[[#This Row],[clicks]],0)</f>
        <v>0.375</v>
      </c>
      <c r="M571" s="3">
        <f>IFERROR(ad_data[[#This Row],[revenue_usd]]/ad_data[[#This Row],[conversions]],0)</f>
        <v>18.5</v>
      </c>
      <c r="N571" s="3">
        <f>IFERROR(ad_data[[#This Row],[revenue_usd]]/ad_data[[#This Row],[spend_usd]],0)</f>
        <v>5.2857142857142856</v>
      </c>
      <c r="O571" s="6">
        <f>IFERROR((ad_data[[#This Row],[revenue_usd]]-ad_data[[#This Row],[spend_usd]])/ad_data[[#This Row],[spend_usd]],0)</f>
        <v>4.2857142857142856</v>
      </c>
    </row>
    <row r="572" spans="1:15">
      <c r="A572" s="2">
        <v>45546</v>
      </c>
      <c r="B572" t="s">
        <v>30</v>
      </c>
      <c r="C572" t="s">
        <v>288</v>
      </c>
      <c r="D572" s="4">
        <v>9863</v>
      </c>
      <c r="E572" s="4">
        <v>155</v>
      </c>
      <c r="F572" s="4">
        <v>14</v>
      </c>
      <c r="G572" s="5">
        <v>88</v>
      </c>
      <c r="H572" s="5">
        <v>110</v>
      </c>
      <c r="I572" s="6">
        <f>IFERROR(ad_data[[#This Row],[clicks]]/ad_data[[#This Row],[impressions]],0)</f>
        <v>1.5715299604582785E-2</v>
      </c>
      <c r="J572" s="6">
        <f>IFERROR(ad_data[[#This Row],[conversions]]/ad_data[[#This Row],[impressions]],0)</f>
        <v>1.4194464158977999E-3</v>
      </c>
      <c r="K572" s="6">
        <f>IFERROR(ad_data[[#This Row],[conversions]]/ad_data[[#This Row],[clicks]],0)</f>
        <v>9.0322580645161285E-2</v>
      </c>
      <c r="L572" s="9">
        <f>IFERROR(ad_data[[#This Row],[spend_usd]]/ad_data[[#This Row],[clicks]],0)</f>
        <v>0.56774193548387097</v>
      </c>
      <c r="M572" s="3">
        <f>IFERROR(ad_data[[#This Row],[revenue_usd]]/ad_data[[#This Row],[conversions]],0)</f>
        <v>7.8571428571428568</v>
      </c>
      <c r="N572" s="3">
        <f>IFERROR(ad_data[[#This Row],[revenue_usd]]/ad_data[[#This Row],[spend_usd]],0)</f>
        <v>1.25</v>
      </c>
      <c r="O572" s="6">
        <f>IFERROR((ad_data[[#This Row],[revenue_usd]]-ad_data[[#This Row],[spend_usd]])/ad_data[[#This Row],[spend_usd]],0)</f>
        <v>0.25</v>
      </c>
    </row>
    <row r="573" spans="1:15">
      <c r="A573" s="2">
        <v>45561</v>
      </c>
      <c r="B573" t="s">
        <v>232</v>
      </c>
      <c r="C573" t="s">
        <v>288</v>
      </c>
      <c r="D573" s="4">
        <v>11748</v>
      </c>
      <c r="E573" s="4">
        <v>293</v>
      </c>
      <c r="F573" s="4">
        <v>75</v>
      </c>
      <c r="G573" s="5">
        <v>76</v>
      </c>
      <c r="H573" s="5">
        <v>110</v>
      </c>
      <c r="I573" s="6">
        <f>IFERROR(ad_data[[#This Row],[clicks]]/ad_data[[#This Row],[impressions]],0)</f>
        <v>2.4940415389853591E-2</v>
      </c>
      <c r="J573" s="6">
        <f>IFERROR(ad_data[[#This Row],[conversions]]/ad_data[[#This Row],[impressions]],0)</f>
        <v>6.3840653728294179E-3</v>
      </c>
      <c r="K573" s="6">
        <f>IFERROR(ad_data[[#This Row],[conversions]]/ad_data[[#This Row],[clicks]],0)</f>
        <v>0.25597269624573377</v>
      </c>
      <c r="L573" s="9">
        <f>IFERROR(ad_data[[#This Row],[spend_usd]]/ad_data[[#This Row],[clicks]],0)</f>
        <v>0.25938566552901021</v>
      </c>
      <c r="M573" s="3">
        <f>IFERROR(ad_data[[#This Row],[revenue_usd]]/ad_data[[#This Row],[conversions]],0)</f>
        <v>1.4666666666666666</v>
      </c>
      <c r="N573" s="3">
        <f>IFERROR(ad_data[[#This Row],[revenue_usd]]/ad_data[[#This Row],[spend_usd]],0)</f>
        <v>1.4473684210526316</v>
      </c>
      <c r="O573" s="6">
        <f>IFERROR((ad_data[[#This Row],[revenue_usd]]-ad_data[[#This Row],[spend_usd]])/ad_data[[#This Row],[spend_usd]],0)</f>
        <v>0.44736842105263158</v>
      </c>
    </row>
    <row r="574" spans="1:15">
      <c r="A574" s="2">
        <v>45551</v>
      </c>
      <c r="B574" t="s">
        <v>188</v>
      </c>
      <c r="C574" t="s">
        <v>287</v>
      </c>
      <c r="D574" s="4">
        <v>4100</v>
      </c>
      <c r="E574" s="4">
        <v>166</v>
      </c>
      <c r="F574" s="4">
        <v>6</v>
      </c>
      <c r="G574" s="5">
        <v>76</v>
      </c>
      <c r="H574" s="5">
        <v>107</v>
      </c>
      <c r="I574" s="6">
        <f>IFERROR(ad_data[[#This Row],[clicks]]/ad_data[[#This Row],[impressions]],0)</f>
        <v>4.0487804878048782E-2</v>
      </c>
      <c r="J574" s="6">
        <f>IFERROR(ad_data[[#This Row],[conversions]]/ad_data[[#This Row],[impressions]],0)</f>
        <v>1.4634146341463415E-3</v>
      </c>
      <c r="K574" s="6">
        <f>IFERROR(ad_data[[#This Row],[conversions]]/ad_data[[#This Row],[clicks]],0)</f>
        <v>3.614457831325301E-2</v>
      </c>
      <c r="L574" s="9">
        <f>IFERROR(ad_data[[#This Row],[spend_usd]]/ad_data[[#This Row],[clicks]],0)</f>
        <v>0.45783132530120479</v>
      </c>
      <c r="M574" s="3">
        <f>IFERROR(ad_data[[#This Row],[revenue_usd]]/ad_data[[#This Row],[conversions]],0)</f>
        <v>17.833333333333332</v>
      </c>
      <c r="N574" s="3">
        <f>IFERROR(ad_data[[#This Row],[revenue_usd]]/ad_data[[#This Row],[spend_usd]],0)</f>
        <v>1.4078947368421053</v>
      </c>
      <c r="O574" s="6">
        <f>IFERROR((ad_data[[#This Row],[revenue_usd]]-ad_data[[#This Row],[spend_usd]])/ad_data[[#This Row],[spend_usd]],0)</f>
        <v>0.40789473684210525</v>
      </c>
    </row>
    <row r="575" spans="1:15">
      <c r="A575" s="2">
        <v>45548</v>
      </c>
      <c r="B575" t="s">
        <v>183</v>
      </c>
      <c r="C575" t="s">
        <v>286</v>
      </c>
      <c r="D575" s="4">
        <v>5177</v>
      </c>
      <c r="E575" s="4">
        <v>64</v>
      </c>
      <c r="F575" s="4">
        <v>4</v>
      </c>
      <c r="G575" s="5">
        <v>20</v>
      </c>
      <c r="H575" s="5">
        <v>107</v>
      </c>
      <c r="I575" s="6">
        <f>IFERROR(ad_data[[#This Row],[clicks]]/ad_data[[#This Row],[impressions]],0)</f>
        <v>1.2362372030133281E-2</v>
      </c>
      <c r="J575" s="6">
        <f>IFERROR(ad_data[[#This Row],[conversions]]/ad_data[[#This Row],[impressions]],0)</f>
        <v>7.7264825188333008E-4</v>
      </c>
      <c r="K575" s="6">
        <f>IFERROR(ad_data[[#This Row],[conversions]]/ad_data[[#This Row],[clicks]],0)</f>
        <v>6.25E-2</v>
      </c>
      <c r="L575" s="9">
        <f>IFERROR(ad_data[[#This Row],[spend_usd]]/ad_data[[#This Row],[clicks]],0)</f>
        <v>0.3125</v>
      </c>
      <c r="M575" s="3">
        <f>IFERROR(ad_data[[#This Row],[revenue_usd]]/ad_data[[#This Row],[conversions]],0)</f>
        <v>26.75</v>
      </c>
      <c r="N575" s="3">
        <f>IFERROR(ad_data[[#This Row],[revenue_usd]]/ad_data[[#This Row],[spend_usd]],0)</f>
        <v>5.35</v>
      </c>
      <c r="O575" s="6">
        <f>IFERROR((ad_data[[#This Row],[revenue_usd]]-ad_data[[#This Row],[spend_usd]])/ad_data[[#This Row],[spend_usd]],0)</f>
        <v>4.3499999999999996</v>
      </c>
    </row>
    <row r="576" spans="1:15">
      <c r="A576" s="2">
        <v>45538</v>
      </c>
      <c r="B576" t="s">
        <v>51</v>
      </c>
      <c r="C576" t="s">
        <v>287</v>
      </c>
      <c r="D576" s="4">
        <v>6268</v>
      </c>
      <c r="E576" s="4">
        <v>81</v>
      </c>
      <c r="F576" s="4">
        <v>6</v>
      </c>
      <c r="G576" s="5">
        <v>55</v>
      </c>
      <c r="H576" s="5">
        <v>106</v>
      </c>
      <c r="I576" s="6">
        <f>IFERROR(ad_data[[#This Row],[clicks]]/ad_data[[#This Row],[impressions]],0)</f>
        <v>1.2922782386726228E-2</v>
      </c>
      <c r="J576" s="6">
        <f>IFERROR(ad_data[[#This Row],[conversions]]/ad_data[[#This Row],[impressions]],0)</f>
        <v>9.5724313975749842E-4</v>
      </c>
      <c r="K576" s="6">
        <f>IFERROR(ad_data[[#This Row],[conversions]]/ad_data[[#This Row],[clicks]],0)</f>
        <v>7.407407407407407E-2</v>
      </c>
      <c r="L576" s="9">
        <f>IFERROR(ad_data[[#This Row],[spend_usd]]/ad_data[[#This Row],[clicks]],0)</f>
        <v>0.67901234567901236</v>
      </c>
      <c r="M576" s="3">
        <f>IFERROR(ad_data[[#This Row],[revenue_usd]]/ad_data[[#This Row],[conversions]],0)</f>
        <v>17.666666666666668</v>
      </c>
      <c r="N576" s="3">
        <f>IFERROR(ad_data[[#This Row],[revenue_usd]]/ad_data[[#This Row],[spend_usd]],0)</f>
        <v>1.9272727272727272</v>
      </c>
      <c r="O576" s="6">
        <f>IFERROR((ad_data[[#This Row],[revenue_usd]]-ad_data[[#This Row],[spend_usd]])/ad_data[[#This Row],[spend_usd]],0)</f>
        <v>0.92727272727272725</v>
      </c>
    </row>
    <row r="577" spans="1:15">
      <c r="A577" s="2">
        <v>45565</v>
      </c>
      <c r="B577" t="s">
        <v>31</v>
      </c>
      <c r="C577" t="s">
        <v>286</v>
      </c>
      <c r="D577" s="4">
        <v>7822</v>
      </c>
      <c r="E577" s="4">
        <v>171</v>
      </c>
      <c r="F577" s="4">
        <v>12</v>
      </c>
      <c r="G577" s="5">
        <v>65</v>
      </c>
      <c r="H577" s="5">
        <v>105</v>
      </c>
      <c r="I577" s="6">
        <f>IFERROR(ad_data[[#This Row],[clicks]]/ad_data[[#This Row],[impressions]],0)</f>
        <v>2.1861416517514703E-2</v>
      </c>
      <c r="J577" s="6">
        <f>IFERROR(ad_data[[#This Row],[conversions]]/ad_data[[#This Row],[impressions]],0)</f>
        <v>1.534134492457172E-3</v>
      </c>
      <c r="K577" s="6">
        <f>IFERROR(ad_data[[#This Row],[conversions]]/ad_data[[#This Row],[clicks]],0)</f>
        <v>7.0175438596491224E-2</v>
      </c>
      <c r="L577" s="9">
        <f>IFERROR(ad_data[[#This Row],[spend_usd]]/ad_data[[#This Row],[clicks]],0)</f>
        <v>0.38011695906432746</v>
      </c>
      <c r="M577" s="3">
        <f>IFERROR(ad_data[[#This Row],[revenue_usd]]/ad_data[[#This Row],[conversions]],0)</f>
        <v>8.75</v>
      </c>
      <c r="N577" s="3">
        <f>IFERROR(ad_data[[#This Row],[revenue_usd]]/ad_data[[#This Row],[spend_usd]],0)</f>
        <v>1.6153846153846154</v>
      </c>
      <c r="O577" s="6">
        <f>IFERROR((ad_data[[#This Row],[revenue_usd]]-ad_data[[#This Row],[spend_usd]])/ad_data[[#This Row],[spend_usd]],0)</f>
        <v>0.61538461538461542</v>
      </c>
    </row>
    <row r="578" spans="1:15">
      <c r="A578" s="2">
        <v>45549</v>
      </c>
      <c r="B578" t="s">
        <v>192</v>
      </c>
      <c r="C578" t="s">
        <v>286</v>
      </c>
      <c r="D578" s="4">
        <v>4620</v>
      </c>
      <c r="E578" s="4">
        <v>74</v>
      </c>
      <c r="F578" s="4">
        <v>10</v>
      </c>
      <c r="G578" s="5">
        <v>31</v>
      </c>
      <c r="H578" s="5">
        <v>105</v>
      </c>
      <c r="I578" s="6">
        <f>IFERROR(ad_data[[#This Row],[clicks]]/ad_data[[#This Row],[impressions]],0)</f>
        <v>1.6017316017316017E-2</v>
      </c>
      <c r="J578" s="6">
        <f>IFERROR(ad_data[[#This Row],[conversions]]/ad_data[[#This Row],[impressions]],0)</f>
        <v>2.1645021645021645E-3</v>
      </c>
      <c r="K578" s="6">
        <f>IFERROR(ad_data[[#This Row],[conversions]]/ad_data[[#This Row],[clicks]],0)</f>
        <v>0.13513513513513514</v>
      </c>
      <c r="L578" s="9">
        <f>IFERROR(ad_data[[#This Row],[spend_usd]]/ad_data[[#This Row],[clicks]],0)</f>
        <v>0.41891891891891891</v>
      </c>
      <c r="M578" s="3">
        <f>IFERROR(ad_data[[#This Row],[revenue_usd]]/ad_data[[#This Row],[conversions]],0)</f>
        <v>10.5</v>
      </c>
      <c r="N578" s="3">
        <f>IFERROR(ad_data[[#This Row],[revenue_usd]]/ad_data[[#This Row],[spend_usd]],0)</f>
        <v>3.3870967741935485</v>
      </c>
      <c r="O578" s="6">
        <f>IFERROR((ad_data[[#This Row],[revenue_usd]]-ad_data[[#This Row],[spend_usd]])/ad_data[[#This Row],[spend_usd]],0)</f>
        <v>2.3870967741935485</v>
      </c>
    </row>
    <row r="579" spans="1:15">
      <c r="A579" s="2">
        <v>45538</v>
      </c>
      <c r="B579" t="s">
        <v>229</v>
      </c>
      <c r="C579" t="s">
        <v>287</v>
      </c>
      <c r="D579" s="4">
        <v>6958</v>
      </c>
      <c r="E579" s="4">
        <v>145</v>
      </c>
      <c r="F579" s="4">
        <v>8</v>
      </c>
      <c r="G579" s="5">
        <v>80</v>
      </c>
      <c r="H579" s="5">
        <v>103</v>
      </c>
      <c r="I579" s="6">
        <f>IFERROR(ad_data[[#This Row],[clicks]]/ad_data[[#This Row],[impressions]],0)</f>
        <v>2.0839321644150619E-2</v>
      </c>
      <c r="J579" s="6">
        <f>IFERROR(ad_data[[#This Row],[conversions]]/ad_data[[#This Row],[impressions]],0)</f>
        <v>1.1497556769186547E-3</v>
      </c>
      <c r="K579" s="6">
        <f>IFERROR(ad_data[[#This Row],[conversions]]/ad_data[[#This Row],[clicks]],0)</f>
        <v>5.5172413793103448E-2</v>
      </c>
      <c r="L579" s="9">
        <f>IFERROR(ad_data[[#This Row],[spend_usd]]/ad_data[[#This Row],[clicks]],0)</f>
        <v>0.55172413793103448</v>
      </c>
      <c r="M579" s="3">
        <f>IFERROR(ad_data[[#This Row],[revenue_usd]]/ad_data[[#This Row],[conversions]],0)</f>
        <v>12.875</v>
      </c>
      <c r="N579" s="3">
        <f>IFERROR(ad_data[[#This Row],[revenue_usd]]/ad_data[[#This Row],[spend_usd]],0)</f>
        <v>1.2875000000000001</v>
      </c>
      <c r="O579" s="6">
        <f>IFERROR((ad_data[[#This Row],[revenue_usd]]-ad_data[[#This Row],[spend_usd]])/ad_data[[#This Row],[spend_usd]],0)</f>
        <v>0.28749999999999998</v>
      </c>
    </row>
    <row r="580" spans="1:15">
      <c r="A580" s="2">
        <v>45552</v>
      </c>
      <c r="B580" t="s">
        <v>117</v>
      </c>
      <c r="C580" t="s">
        <v>286</v>
      </c>
      <c r="D580" s="4">
        <v>12165</v>
      </c>
      <c r="E580" s="4">
        <v>105</v>
      </c>
      <c r="F580" s="4">
        <v>10</v>
      </c>
      <c r="G580" s="5">
        <v>63</v>
      </c>
      <c r="H580" s="5">
        <v>102</v>
      </c>
      <c r="I580" s="6">
        <f>IFERROR(ad_data[[#This Row],[clicks]]/ad_data[[#This Row],[impressions]],0)</f>
        <v>8.6313193588162754E-3</v>
      </c>
      <c r="J580" s="6">
        <f>IFERROR(ad_data[[#This Row],[conversions]]/ad_data[[#This Row],[impressions]],0)</f>
        <v>8.2203041512535961E-4</v>
      </c>
      <c r="K580" s="6">
        <f>IFERROR(ad_data[[#This Row],[conversions]]/ad_data[[#This Row],[clicks]],0)</f>
        <v>9.5238095238095233E-2</v>
      </c>
      <c r="L580" s="9">
        <f>IFERROR(ad_data[[#This Row],[spend_usd]]/ad_data[[#This Row],[clicks]],0)</f>
        <v>0.6</v>
      </c>
      <c r="M580" s="3">
        <f>IFERROR(ad_data[[#This Row],[revenue_usd]]/ad_data[[#This Row],[conversions]],0)</f>
        <v>10.199999999999999</v>
      </c>
      <c r="N580" s="3">
        <f>IFERROR(ad_data[[#This Row],[revenue_usd]]/ad_data[[#This Row],[spend_usd]],0)</f>
        <v>1.6190476190476191</v>
      </c>
      <c r="O580" s="6">
        <f>IFERROR((ad_data[[#This Row],[revenue_usd]]-ad_data[[#This Row],[spend_usd]])/ad_data[[#This Row],[spend_usd]],0)</f>
        <v>0.61904761904761907</v>
      </c>
    </row>
    <row r="581" spans="1:15">
      <c r="A581" s="2">
        <v>45556</v>
      </c>
      <c r="B581" t="s">
        <v>60</v>
      </c>
      <c r="C581" t="s">
        <v>286</v>
      </c>
      <c r="D581" s="4">
        <v>12475</v>
      </c>
      <c r="E581" s="4">
        <v>141</v>
      </c>
      <c r="F581" s="4">
        <v>11</v>
      </c>
      <c r="G581" s="5">
        <v>62</v>
      </c>
      <c r="H581" s="5">
        <v>102</v>
      </c>
      <c r="I581" s="6">
        <f>IFERROR(ad_data[[#This Row],[clicks]]/ad_data[[#This Row],[impressions]],0)</f>
        <v>1.1302605210420842E-2</v>
      </c>
      <c r="J581" s="6">
        <f>IFERROR(ad_data[[#This Row],[conversions]]/ad_data[[#This Row],[impressions]],0)</f>
        <v>8.8176352705410818E-4</v>
      </c>
      <c r="K581" s="6">
        <f>IFERROR(ad_data[[#This Row],[conversions]]/ad_data[[#This Row],[clicks]],0)</f>
        <v>7.8014184397163122E-2</v>
      </c>
      <c r="L581" s="9">
        <f>IFERROR(ad_data[[#This Row],[spend_usd]]/ad_data[[#This Row],[clicks]],0)</f>
        <v>0.43971631205673761</v>
      </c>
      <c r="M581" s="3">
        <f>IFERROR(ad_data[[#This Row],[revenue_usd]]/ad_data[[#This Row],[conversions]],0)</f>
        <v>9.2727272727272734</v>
      </c>
      <c r="N581" s="3">
        <f>IFERROR(ad_data[[#This Row],[revenue_usd]]/ad_data[[#This Row],[spend_usd]],0)</f>
        <v>1.6451612903225807</v>
      </c>
      <c r="O581" s="6">
        <f>IFERROR((ad_data[[#This Row],[revenue_usd]]-ad_data[[#This Row],[spend_usd]])/ad_data[[#This Row],[spend_usd]],0)</f>
        <v>0.64516129032258063</v>
      </c>
    </row>
    <row r="582" spans="1:15">
      <c r="A582" s="2">
        <v>45559</v>
      </c>
      <c r="B582" t="s">
        <v>17</v>
      </c>
      <c r="C582" t="s">
        <v>286</v>
      </c>
      <c r="D582" s="4">
        <v>5898</v>
      </c>
      <c r="E582" s="4">
        <v>167</v>
      </c>
      <c r="F582" s="4">
        <v>4</v>
      </c>
      <c r="G582" s="5">
        <v>102</v>
      </c>
      <c r="H582" s="5">
        <v>100</v>
      </c>
      <c r="I582" s="6">
        <f>IFERROR(ad_data[[#This Row],[clicks]]/ad_data[[#This Row],[impressions]],0)</f>
        <v>2.8314682943370636E-2</v>
      </c>
      <c r="J582" s="6">
        <f>IFERROR(ad_data[[#This Row],[conversions]]/ad_data[[#This Row],[impressions]],0)</f>
        <v>6.7819599864360806E-4</v>
      </c>
      <c r="K582" s="6">
        <f>IFERROR(ad_data[[#This Row],[conversions]]/ad_data[[#This Row],[clicks]],0)</f>
        <v>2.3952095808383235E-2</v>
      </c>
      <c r="L582" s="9">
        <f>IFERROR(ad_data[[#This Row],[spend_usd]]/ad_data[[#This Row],[clicks]],0)</f>
        <v>0.6107784431137725</v>
      </c>
      <c r="M582" s="3">
        <f>IFERROR(ad_data[[#This Row],[revenue_usd]]/ad_data[[#This Row],[conversions]],0)</f>
        <v>25</v>
      </c>
      <c r="N582" s="3">
        <f>IFERROR(ad_data[[#This Row],[revenue_usd]]/ad_data[[#This Row],[spend_usd]],0)</f>
        <v>0.98039215686274506</v>
      </c>
      <c r="O582" s="6">
        <f>IFERROR((ad_data[[#This Row],[revenue_usd]]-ad_data[[#This Row],[spend_usd]])/ad_data[[#This Row],[spend_usd]],0)</f>
        <v>-1.9607843137254902E-2</v>
      </c>
    </row>
    <row r="583" spans="1:15">
      <c r="A583" s="2">
        <v>45548</v>
      </c>
      <c r="B583" t="s">
        <v>278</v>
      </c>
      <c r="C583" t="s">
        <v>286</v>
      </c>
      <c r="D583" s="4">
        <v>7018</v>
      </c>
      <c r="E583" s="4">
        <v>169</v>
      </c>
      <c r="F583" s="4">
        <v>10</v>
      </c>
      <c r="G583" s="5">
        <v>88</v>
      </c>
      <c r="H583" s="5">
        <v>99</v>
      </c>
      <c r="I583" s="6">
        <f>IFERROR(ad_data[[#This Row],[clicks]]/ad_data[[#This Row],[impressions]],0)</f>
        <v>2.4080934739241951E-2</v>
      </c>
      <c r="J583" s="6">
        <f>IFERROR(ad_data[[#This Row],[conversions]]/ad_data[[#This Row],[impressions]],0)</f>
        <v>1.4249073810202336E-3</v>
      </c>
      <c r="K583" s="6">
        <f>IFERROR(ad_data[[#This Row],[conversions]]/ad_data[[#This Row],[clicks]],0)</f>
        <v>5.9171597633136092E-2</v>
      </c>
      <c r="L583" s="9">
        <f>IFERROR(ad_data[[#This Row],[spend_usd]]/ad_data[[#This Row],[clicks]],0)</f>
        <v>0.52071005917159763</v>
      </c>
      <c r="M583" s="3">
        <f>IFERROR(ad_data[[#This Row],[revenue_usd]]/ad_data[[#This Row],[conversions]],0)</f>
        <v>9.9</v>
      </c>
      <c r="N583" s="3">
        <f>IFERROR(ad_data[[#This Row],[revenue_usd]]/ad_data[[#This Row],[spend_usd]],0)</f>
        <v>1.125</v>
      </c>
      <c r="O583" s="6">
        <f>IFERROR((ad_data[[#This Row],[revenue_usd]]-ad_data[[#This Row],[spend_usd]])/ad_data[[#This Row],[spend_usd]],0)</f>
        <v>0.125</v>
      </c>
    </row>
    <row r="584" spans="1:15">
      <c r="A584" s="2">
        <v>45546</v>
      </c>
      <c r="B584" t="s">
        <v>142</v>
      </c>
      <c r="C584" t="s">
        <v>287</v>
      </c>
      <c r="D584" s="4">
        <v>9276</v>
      </c>
      <c r="E584" s="4">
        <v>218</v>
      </c>
      <c r="F584" s="4">
        <v>5</v>
      </c>
      <c r="G584" s="5">
        <v>172</v>
      </c>
      <c r="H584" s="5">
        <v>97</v>
      </c>
      <c r="I584" s="6">
        <f>IFERROR(ad_data[[#This Row],[clicks]]/ad_data[[#This Row],[impressions]],0)</f>
        <v>2.3501509271237602E-2</v>
      </c>
      <c r="J584" s="6">
        <f>IFERROR(ad_data[[#This Row],[conversions]]/ad_data[[#This Row],[impressions]],0)</f>
        <v>5.3902544200086239E-4</v>
      </c>
      <c r="K584" s="6">
        <f>IFERROR(ad_data[[#This Row],[conversions]]/ad_data[[#This Row],[clicks]],0)</f>
        <v>2.2935779816513763E-2</v>
      </c>
      <c r="L584" s="9">
        <f>IFERROR(ad_data[[#This Row],[spend_usd]]/ad_data[[#This Row],[clicks]],0)</f>
        <v>0.78899082568807344</v>
      </c>
      <c r="M584" s="3">
        <f>IFERROR(ad_data[[#This Row],[revenue_usd]]/ad_data[[#This Row],[conversions]],0)</f>
        <v>19.399999999999999</v>
      </c>
      <c r="N584" s="3">
        <f>IFERROR(ad_data[[#This Row],[revenue_usd]]/ad_data[[#This Row],[spend_usd]],0)</f>
        <v>0.56395348837209303</v>
      </c>
      <c r="O584" s="6">
        <f>IFERROR((ad_data[[#This Row],[revenue_usd]]-ad_data[[#This Row],[spend_usd]])/ad_data[[#This Row],[spend_usd]],0)</f>
        <v>-0.43604651162790697</v>
      </c>
    </row>
    <row r="585" spans="1:15">
      <c r="A585" s="2">
        <v>45541</v>
      </c>
      <c r="B585" t="s">
        <v>103</v>
      </c>
      <c r="C585" t="s">
        <v>287</v>
      </c>
      <c r="D585" s="4">
        <v>7742</v>
      </c>
      <c r="E585" s="4">
        <v>41</v>
      </c>
      <c r="F585" s="4">
        <v>4</v>
      </c>
      <c r="G585" s="5">
        <v>28</v>
      </c>
      <c r="H585" s="5">
        <v>97</v>
      </c>
      <c r="I585" s="6">
        <f>IFERROR(ad_data[[#This Row],[clicks]]/ad_data[[#This Row],[impressions]],0)</f>
        <v>5.2957892017566517E-3</v>
      </c>
      <c r="J585" s="6">
        <f>IFERROR(ad_data[[#This Row],[conversions]]/ad_data[[#This Row],[impressions]],0)</f>
        <v>5.1666236114699044E-4</v>
      </c>
      <c r="K585" s="6">
        <f>IFERROR(ad_data[[#This Row],[conversions]]/ad_data[[#This Row],[clicks]],0)</f>
        <v>9.7560975609756101E-2</v>
      </c>
      <c r="L585" s="9">
        <f>IFERROR(ad_data[[#This Row],[spend_usd]]/ad_data[[#This Row],[clicks]],0)</f>
        <v>0.68292682926829273</v>
      </c>
      <c r="M585" s="3">
        <f>IFERROR(ad_data[[#This Row],[revenue_usd]]/ad_data[[#This Row],[conversions]],0)</f>
        <v>24.25</v>
      </c>
      <c r="N585" s="3">
        <f>IFERROR(ad_data[[#This Row],[revenue_usd]]/ad_data[[#This Row],[spend_usd]],0)</f>
        <v>3.4642857142857144</v>
      </c>
      <c r="O585" s="6">
        <f>IFERROR((ad_data[[#This Row],[revenue_usd]]-ad_data[[#This Row],[spend_usd]])/ad_data[[#This Row],[spend_usd]],0)</f>
        <v>2.4642857142857144</v>
      </c>
    </row>
    <row r="586" spans="1:15">
      <c r="A586" s="2">
        <v>45391</v>
      </c>
      <c r="B586" t="s">
        <v>111</v>
      </c>
      <c r="C586" t="s">
        <v>287</v>
      </c>
      <c r="D586" s="4">
        <v>13577</v>
      </c>
      <c r="E586" s="4">
        <v>30</v>
      </c>
      <c r="F586" s="4">
        <v>5</v>
      </c>
      <c r="G586" s="5">
        <v>12</v>
      </c>
      <c r="H586" s="5">
        <v>97</v>
      </c>
      <c r="I586" s="6">
        <f>IFERROR(ad_data[[#This Row],[clicks]]/ad_data[[#This Row],[impressions]],0)</f>
        <v>2.2096192089563231E-3</v>
      </c>
      <c r="J586" s="6">
        <f>IFERROR(ad_data[[#This Row],[conversions]]/ad_data[[#This Row],[impressions]],0)</f>
        <v>3.6826986815938721E-4</v>
      </c>
      <c r="K586" s="6">
        <f>IFERROR(ad_data[[#This Row],[conversions]]/ad_data[[#This Row],[clicks]],0)</f>
        <v>0.16666666666666666</v>
      </c>
      <c r="L586" s="9">
        <f>IFERROR(ad_data[[#This Row],[spend_usd]]/ad_data[[#This Row],[clicks]],0)</f>
        <v>0.4</v>
      </c>
      <c r="M586" s="3">
        <f>IFERROR(ad_data[[#This Row],[revenue_usd]]/ad_data[[#This Row],[conversions]],0)</f>
        <v>19.399999999999999</v>
      </c>
      <c r="N586" s="3">
        <f>IFERROR(ad_data[[#This Row],[revenue_usd]]/ad_data[[#This Row],[spend_usd]],0)</f>
        <v>8.0833333333333339</v>
      </c>
      <c r="O586" s="6">
        <f>IFERROR((ad_data[[#This Row],[revenue_usd]]-ad_data[[#This Row],[spend_usd]])/ad_data[[#This Row],[spend_usd]],0)</f>
        <v>7.083333333333333</v>
      </c>
    </row>
    <row r="587" spans="1:15">
      <c r="A587" s="2">
        <v>45556</v>
      </c>
      <c r="B587" t="s">
        <v>25</v>
      </c>
      <c r="C587" t="s">
        <v>286</v>
      </c>
      <c r="D587" s="4">
        <v>1890</v>
      </c>
      <c r="E587" s="4">
        <v>50</v>
      </c>
      <c r="F587" s="4">
        <v>4</v>
      </c>
      <c r="G587" s="5">
        <v>10</v>
      </c>
      <c r="H587" s="5">
        <v>96</v>
      </c>
      <c r="I587" s="6">
        <f>IFERROR(ad_data[[#This Row],[clicks]]/ad_data[[#This Row],[impressions]],0)</f>
        <v>2.6455026455026454E-2</v>
      </c>
      <c r="J587" s="6">
        <f>IFERROR(ad_data[[#This Row],[conversions]]/ad_data[[#This Row],[impressions]],0)</f>
        <v>2.1164021164021165E-3</v>
      </c>
      <c r="K587" s="6">
        <f>IFERROR(ad_data[[#This Row],[conversions]]/ad_data[[#This Row],[clicks]],0)</f>
        <v>0.08</v>
      </c>
      <c r="L587" s="9">
        <f>IFERROR(ad_data[[#This Row],[spend_usd]]/ad_data[[#This Row],[clicks]],0)</f>
        <v>0.2</v>
      </c>
      <c r="M587" s="3">
        <f>IFERROR(ad_data[[#This Row],[revenue_usd]]/ad_data[[#This Row],[conversions]],0)</f>
        <v>24</v>
      </c>
      <c r="N587" s="3">
        <f>IFERROR(ad_data[[#This Row],[revenue_usd]]/ad_data[[#This Row],[spend_usd]],0)</f>
        <v>9.6</v>
      </c>
      <c r="O587" s="6">
        <f>IFERROR((ad_data[[#This Row],[revenue_usd]]-ad_data[[#This Row],[spend_usd]])/ad_data[[#This Row],[spend_usd]],0)</f>
        <v>8.6</v>
      </c>
    </row>
    <row r="588" spans="1:15">
      <c r="A588" s="2">
        <v>45544</v>
      </c>
      <c r="B588" t="s">
        <v>140</v>
      </c>
      <c r="C588" t="s">
        <v>286</v>
      </c>
      <c r="D588" s="4">
        <v>8509</v>
      </c>
      <c r="E588" s="4">
        <v>154</v>
      </c>
      <c r="F588" s="4">
        <v>7</v>
      </c>
      <c r="G588" s="5">
        <v>76</v>
      </c>
      <c r="H588" s="5">
        <v>95</v>
      </c>
      <c r="I588" s="6">
        <f>IFERROR(ad_data[[#This Row],[clicks]]/ad_data[[#This Row],[impressions]],0)</f>
        <v>1.8098483958161948E-2</v>
      </c>
      <c r="J588" s="6">
        <f>IFERROR(ad_data[[#This Row],[conversions]]/ad_data[[#This Row],[impressions]],0)</f>
        <v>8.2265836173463387E-4</v>
      </c>
      <c r="K588" s="6">
        <f>IFERROR(ad_data[[#This Row],[conversions]]/ad_data[[#This Row],[clicks]],0)</f>
        <v>4.5454545454545456E-2</v>
      </c>
      <c r="L588" s="9">
        <f>IFERROR(ad_data[[#This Row],[spend_usd]]/ad_data[[#This Row],[clicks]],0)</f>
        <v>0.4935064935064935</v>
      </c>
      <c r="M588" s="3">
        <f>IFERROR(ad_data[[#This Row],[revenue_usd]]/ad_data[[#This Row],[conversions]],0)</f>
        <v>13.571428571428571</v>
      </c>
      <c r="N588" s="3">
        <f>IFERROR(ad_data[[#This Row],[revenue_usd]]/ad_data[[#This Row],[spend_usd]],0)</f>
        <v>1.25</v>
      </c>
      <c r="O588" s="6">
        <f>IFERROR((ad_data[[#This Row],[revenue_usd]]-ad_data[[#This Row],[spend_usd]])/ad_data[[#This Row],[spend_usd]],0)</f>
        <v>0.25</v>
      </c>
    </row>
    <row r="589" spans="1:15">
      <c r="A589" s="2">
        <v>45542</v>
      </c>
      <c r="B589" t="s">
        <v>55</v>
      </c>
      <c r="C589" t="s">
        <v>287</v>
      </c>
      <c r="D589" s="4">
        <v>8327</v>
      </c>
      <c r="E589" s="4">
        <v>52</v>
      </c>
      <c r="F589" s="4">
        <v>7</v>
      </c>
      <c r="G589" s="5">
        <v>53</v>
      </c>
      <c r="H589" s="5">
        <v>95</v>
      </c>
      <c r="I589" s="6">
        <f>IFERROR(ad_data[[#This Row],[clicks]]/ad_data[[#This Row],[impressions]],0)</f>
        <v>6.2447460069652936E-3</v>
      </c>
      <c r="J589" s="6">
        <f>IFERROR(ad_data[[#This Row],[conversions]]/ad_data[[#This Row],[impressions]],0)</f>
        <v>8.4063888555302034E-4</v>
      </c>
      <c r="K589" s="6">
        <f>IFERROR(ad_data[[#This Row],[conversions]]/ad_data[[#This Row],[clicks]],0)</f>
        <v>0.13461538461538461</v>
      </c>
      <c r="L589" s="9">
        <f>IFERROR(ad_data[[#This Row],[spend_usd]]/ad_data[[#This Row],[clicks]],0)</f>
        <v>1.0192307692307692</v>
      </c>
      <c r="M589" s="3">
        <f>IFERROR(ad_data[[#This Row],[revenue_usd]]/ad_data[[#This Row],[conversions]],0)</f>
        <v>13.571428571428571</v>
      </c>
      <c r="N589" s="3">
        <f>IFERROR(ad_data[[#This Row],[revenue_usd]]/ad_data[[#This Row],[spend_usd]],0)</f>
        <v>1.7924528301886793</v>
      </c>
      <c r="O589" s="6">
        <f>IFERROR((ad_data[[#This Row],[revenue_usd]]-ad_data[[#This Row],[spend_usd]])/ad_data[[#This Row],[spend_usd]],0)</f>
        <v>0.79245283018867929</v>
      </c>
    </row>
    <row r="590" spans="1:15">
      <c r="A590" s="2">
        <v>45565</v>
      </c>
      <c r="B590" t="s">
        <v>95</v>
      </c>
      <c r="C590" t="s">
        <v>286</v>
      </c>
      <c r="D590" s="4">
        <v>10232</v>
      </c>
      <c r="E590" s="4">
        <v>231</v>
      </c>
      <c r="F590" s="4">
        <v>5</v>
      </c>
      <c r="G590" s="5">
        <v>131</v>
      </c>
      <c r="H590" s="5">
        <v>94</v>
      </c>
      <c r="I590" s="6">
        <f>IFERROR(ad_data[[#This Row],[clicks]]/ad_data[[#This Row],[impressions]],0)</f>
        <v>2.2576231430805317E-2</v>
      </c>
      <c r="J590" s="6">
        <f>IFERROR(ad_data[[#This Row],[conversions]]/ad_data[[#This Row],[impressions]],0)</f>
        <v>4.8866301798279903E-4</v>
      </c>
      <c r="K590" s="6">
        <f>IFERROR(ad_data[[#This Row],[conversions]]/ad_data[[#This Row],[clicks]],0)</f>
        <v>2.1645021645021644E-2</v>
      </c>
      <c r="L590" s="9">
        <f>IFERROR(ad_data[[#This Row],[spend_usd]]/ad_data[[#This Row],[clicks]],0)</f>
        <v>0.5670995670995671</v>
      </c>
      <c r="M590" s="3">
        <f>IFERROR(ad_data[[#This Row],[revenue_usd]]/ad_data[[#This Row],[conversions]],0)</f>
        <v>18.8</v>
      </c>
      <c r="N590" s="3">
        <f>IFERROR(ad_data[[#This Row],[revenue_usd]]/ad_data[[#This Row],[spend_usd]],0)</f>
        <v>0.71755725190839692</v>
      </c>
      <c r="O590" s="6">
        <f>IFERROR((ad_data[[#This Row],[revenue_usd]]-ad_data[[#This Row],[spend_usd]])/ad_data[[#This Row],[spend_usd]],0)</f>
        <v>-0.28244274809160308</v>
      </c>
    </row>
    <row r="591" spans="1:15">
      <c r="A591" s="2">
        <v>45565</v>
      </c>
      <c r="B591" t="s">
        <v>58</v>
      </c>
      <c r="C591" t="s">
        <v>286</v>
      </c>
      <c r="D591" s="4">
        <v>6708</v>
      </c>
      <c r="E591" s="4">
        <v>94</v>
      </c>
      <c r="F591" s="4">
        <v>6</v>
      </c>
      <c r="G591" s="5">
        <v>36</v>
      </c>
      <c r="H591" s="5">
        <v>94</v>
      </c>
      <c r="I591" s="6">
        <f>IFERROR(ad_data[[#This Row],[clicks]]/ad_data[[#This Row],[impressions]],0)</f>
        <v>1.4013118664281454E-2</v>
      </c>
      <c r="J591" s="6">
        <f>IFERROR(ad_data[[#This Row],[conversions]]/ad_data[[#This Row],[impressions]],0)</f>
        <v>8.9445438282647585E-4</v>
      </c>
      <c r="K591" s="6">
        <f>IFERROR(ad_data[[#This Row],[conversions]]/ad_data[[#This Row],[clicks]],0)</f>
        <v>6.3829787234042548E-2</v>
      </c>
      <c r="L591" s="9">
        <f>IFERROR(ad_data[[#This Row],[spend_usd]]/ad_data[[#This Row],[clicks]],0)</f>
        <v>0.38297872340425532</v>
      </c>
      <c r="M591" s="3">
        <f>IFERROR(ad_data[[#This Row],[revenue_usd]]/ad_data[[#This Row],[conversions]],0)</f>
        <v>15.666666666666666</v>
      </c>
      <c r="N591" s="3">
        <f>IFERROR(ad_data[[#This Row],[revenue_usd]]/ad_data[[#This Row],[spend_usd]],0)</f>
        <v>2.6111111111111112</v>
      </c>
      <c r="O591" s="6">
        <f>IFERROR((ad_data[[#This Row],[revenue_usd]]-ad_data[[#This Row],[spend_usd]])/ad_data[[#This Row],[spend_usd]],0)</f>
        <v>1.6111111111111112</v>
      </c>
    </row>
    <row r="592" spans="1:15">
      <c r="A592" s="2">
        <v>45555</v>
      </c>
      <c r="B592" t="s">
        <v>57</v>
      </c>
      <c r="C592" t="s">
        <v>287</v>
      </c>
      <c r="D592" s="4">
        <v>9071</v>
      </c>
      <c r="E592" s="4">
        <v>211</v>
      </c>
      <c r="F592" s="4">
        <v>5</v>
      </c>
      <c r="G592" s="5">
        <v>144</v>
      </c>
      <c r="H592" s="5">
        <v>93</v>
      </c>
      <c r="I592" s="6">
        <f>IFERROR(ad_data[[#This Row],[clicks]]/ad_data[[#This Row],[impressions]],0)</f>
        <v>2.3260941461801344E-2</v>
      </c>
      <c r="J592" s="6">
        <f>IFERROR(ad_data[[#This Row],[conversions]]/ad_data[[#This Row],[impressions]],0)</f>
        <v>5.5120714364458165E-4</v>
      </c>
      <c r="K592" s="6">
        <f>IFERROR(ad_data[[#This Row],[conversions]]/ad_data[[#This Row],[clicks]],0)</f>
        <v>2.3696682464454975E-2</v>
      </c>
      <c r="L592" s="9">
        <f>IFERROR(ad_data[[#This Row],[spend_usd]]/ad_data[[#This Row],[clicks]],0)</f>
        <v>0.68246445497630337</v>
      </c>
      <c r="M592" s="3">
        <f>IFERROR(ad_data[[#This Row],[revenue_usd]]/ad_data[[#This Row],[conversions]],0)</f>
        <v>18.600000000000001</v>
      </c>
      <c r="N592" s="3">
        <f>IFERROR(ad_data[[#This Row],[revenue_usd]]/ad_data[[#This Row],[spend_usd]],0)</f>
        <v>0.64583333333333337</v>
      </c>
      <c r="O592" s="6">
        <f>IFERROR((ad_data[[#This Row],[revenue_usd]]-ad_data[[#This Row],[spend_usd]])/ad_data[[#This Row],[spend_usd]],0)</f>
        <v>-0.35416666666666669</v>
      </c>
    </row>
    <row r="593" spans="1:15">
      <c r="A593" s="2">
        <v>45635</v>
      </c>
      <c r="B593" t="s">
        <v>12</v>
      </c>
      <c r="C593" t="s">
        <v>287</v>
      </c>
      <c r="D593" s="4">
        <v>8538</v>
      </c>
      <c r="E593" s="4">
        <v>120</v>
      </c>
      <c r="F593" s="4">
        <v>7</v>
      </c>
      <c r="G593" s="5">
        <v>61</v>
      </c>
      <c r="H593" s="5">
        <v>93</v>
      </c>
      <c r="I593" s="6">
        <f>IFERROR(ad_data[[#This Row],[clicks]]/ad_data[[#This Row],[impressions]],0)</f>
        <v>1.4054813773717497E-2</v>
      </c>
      <c r="J593" s="6">
        <f>IFERROR(ad_data[[#This Row],[conversions]]/ad_data[[#This Row],[impressions]],0)</f>
        <v>8.198641368001874E-4</v>
      </c>
      <c r="K593" s="6">
        <f>IFERROR(ad_data[[#This Row],[conversions]]/ad_data[[#This Row],[clicks]],0)</f>
        <v>5.8333333333333334E-2</v>
      </c>
      <c r="L593" s="9">
        <f>IFERROR(ad_data[[#This Row],[spend_usd]]/ad_data[[#This Row],[clicks]],0)</f>
        <v>0.5083333333333333</v>
      </c>
      <c r="M593" s="3">
        <f>IFERROR(ad_data[[#This Row],[revenue_usd]]/ad_data[[#This Row],[conversions]],0)</f>
        <v>13.285714285714286</v>
      </c>
      <c r="N593" s="3">
        <f>IFERROR(ad_data[[#This Row],[revenue_usd]]/ad_data[[#This Row],[spend_usd]],0)</f>
        <v>1.5245901639344261</v>
      </c>
      <c r="O593" s="6">
        <f>IFERROR((ad_data[[#This Row],[revenue_usd]]-ad_data[[#This Row],[spend_usd]])/ad_data[[#This Row],[spend_usd]],0)</f>
        <v>0.52459016393442626</v>
      </c>
    </row>
    <row r="594" spans="1:15">
      <c r="A594" s="2">
        <v>45360</v>
      </c>
      <c r="B594" t="s">
        <v>77</v>
      </c>
      <c r="C594" t="s">
        <v>286</v>
      </c>
      <c r="D594" s="4">
        <v>9719</v>
      </c>
      <c r="E594" s="4">
        <v>323</v>
      </c>
      <c r="F594" s="4">
        <v>6</v>
      </c>
      <c r="G594" s="5">
        <v>71</v>
      </c>
      <c r="H594" s="5">
        <v>92</v>
      </c>
      <c r="I594" s="6">
        <f>IFERROR(ad_data[[#This Row],[clicks]]/ad_data[[#This Row],[impressions]],0)</f>
        <v>3.3233871797510035E-2</v>
      </c>
      <c r="J594" s="6">
        <f>IFERROR(ad_data[[#This Row],[conversions]]/ad_data[[#This Row],[impressions]],0)</f>
        <v>6.1734746373083647E-4</v>
      </c>
      <c r="K594" s="6">
        <f>IFERROR(ad_data[[#This Row],[conversions]]/ad_data[[#This Row],[clicks]],0)</f>
        <v>1.8575851393188854E-2</v>
      </c>
      <c r="L594" s="9">
        <f>IFERROR(ad_data[[#This Row],[spend_usd]]/ad_data[[#This Row],[clicks]],0)</f>
        <v>0.21981424148606812</v>
      </c>
      <c r="M594" s="3">
        <f>IFERROR(ad_data[[#This Row],[revenue_usd]]/ad_data[[#This Row],[conversions]],0)</f>
        <v>15.333333333333334</v>
      </c>
      <c r="N594" s="3">
        <f>IFERROR(ad_data[[#This Row],[revenue_usd]]/ad_data[[#This Row],[spend_usd]],0)</f>
        <v>1.295774647887324</v>
      </c>
      <c r="O594" s="6">
        <f>IFERROR((ad_data[[#This Row],[revenue_usd]]-ad_data[[#This Row],[spend_usd]])/ad_data[[#This Row],[spend_usd]],0)</f>
        <v>0.29577464788732394</v>
      </c>
    </row>
    <row r="595" spans="1:15">
      <c r="A595" s="2">
        <v>45482</v>
      </c>
      <c r="B595" t="s">
        <v>42</v>
      </c>
      <c r="C595" t="s">
        <v>287</v>
      </c>
      <c r="D595" s="4">
        <v>11877</v>
      </c>
      <c r="E595" s="4">
        <v>135</v>
      </c>
      <c r="F595" s="4">
        <v>5</v>
      </c>
      <c r="G595" s="5">
        <v>81</v>
      </c>
      <c r="H595" s="5">
        <v>91</v>
      </c>
      <c r="I595" s="6">
        <f>IFERROR(ad_data[[#This Row],[clicks]]/ad_data[[#This Row],[impressions]],0)</f>
        <v>1.1366506693609498E-2</v>
      </c>
      <c r="J595" s="6">
        <f>IFERROR(ad_data[[#This Row],[conversions]]/ad_data[[#This Row],[impressions]],0)</f>
        <v>4.2098172939294433E-4</v>
      </c>
      <c r="K595" s="6">
        <f>IFERROR(ad_data[[#This Row],[conversions]]/ad_data[[#This Row],[clicks]],0)</f>
        <v>3.7037037037037035E-2</v>
      </c>
      <c r="L595" s="9">
        <f>IFERROR(ad_data[[#This Row],[spend_usd]]/ad_data[[#This Row],[clicks]],0)</f>
        <v>0.6</v>
      </c>
      <c r="M595" s="3">
        <f>IFERROR(ad_data[[#This Row],[revenue_usd]]/ad_data[[#This Row],[conversions]],0)</f>
        <v>18.2</v>
      </c>
      <c r="N595" s="3">
        <f>IFERROR(ad_data[[#This Row],[revenue_usd]]/ad_data[[#This Row],[spend_usd]],0)</f>
        <v>1.1234567901234569</v>
      </c>
      <c r="O595" s="6">
        <f>IFERROR((ad_data[[#This Row],[revenue_usd]]-ad_data[[#This Row],[spend_usd]])/ad_data[[#This Row],[spend_usd]],0)</f>
        <v>0.12345679012345678</v>
      </c>
    </row>
    <row r="596" spans="1:15">
      <c r="A596" s="2">
        <v>45554</v>
      </c>
      <c r="B596" t="s">
        <v>39</v>
      </c>
      <c r="C596" t="s">
        <v>288</v>
      </c>
      <c r="D596" s="4">
        <v>7304</v>
      </c>
      <c r="E596" s="4">
        <v>182</v>
      </c>
      <c r="F596" s="4">
        <v>3</v>
      </c>
      <c r="G596" s="5">
        <v>158</v>
      </c>
      <c r="H596" s="5">
        <v>88</v>
      </c>
      <c r="I596" s="6">
        <f>IFERROR(ad_data[[#This Row],[clicks]]/ad_data[[#This Row],[impressions]],0)</f>
        <v>2.4917853231106242E-2</v>
      </c>
      <c r="J596" s="6">
        <f>IFERROR(ad_data[[#This Row],[conversions]]/ad_data[[#This Row],[impressions]],0)</f>
        <v>4.1073384446878422E-4</v>
      </c>
      <c r="K596" s="6">
        <f>IFERROR(ad_data[[#This Row],[conversions]]/ad_data[[#This Row],[clicks]],0)</f>
        <v>1.6483516483516484E-2</v>
      </c>
      <c r="L596" s="9">
        <f>IFERROR(ad_data[[#This Row],[spend_usd]]/ad_data[[#This Row],[clicks]],0)</f>
        <v>0.86813186813186816</v>
      </c>
      <c r="M596" s="3">
        <f>IFERROR(ad_data[[#This Row],[revenue_usd]]/ad_data[[#This Row],[conversions]],0)</f>
        <v>29.333333333333332</v>
      </c>
      <c r="N596" s="3">
        <f>IFERROR(ad_data[[#This Row],[revenue_usd]]/ad_data[[#This Row],[spend_usd]],0)</f>
        <v>0.55696202531645567</v>
      </c>
      <c r="O596" s="6">
        <f>IFERROR((ad_data[[#This Row],[revenue_usd]]-ad_data[[#This Row],[spend_usd]])/ad_data[[#This Row],[spend_usd]],0)</f>
        <v>-0.44303797468354428</v>
      </c>
    </row>
    <row r="597" spans="1:15">
      <c r="A597" s="2">
        <v>45561</v>
      </c>
      <c r="B597" t="s">
        <v>247</v>
      </c>
      <c r="C597" t="s">
        <v>286</v>
      </c>
      <c r="D597" s="4">
        <v>14345</v>
      </c>
      <c r="E597" s="4">
        <v>235</v>
      </c>
      <c r="F597" s="4">
        <v>4</v>
      </c>
      <c r="G597" s="5">
        <v>98</v>
      </c>
      <c r="H597" s="5">
        <v>88</v>
      </c>
      <c r="I597" s="6">
        <f>IFERROR(ad_data[[#This Row],[clicks]]/ad_data[[#This Row],[impressions]],0)</f>
        <v>1.6382014639247124E-2</v>
      </c>
      <c r="J597" s="6">
        <f>IFERROR(ad_data[[#This Row],[conversions]]/ad_data[[#This Row],[impressions]],0)</f>
        <v>2.7884280237016381E-4</v>
      </c>
      <c r="K597" s="6">
        <f>IFERROR(ad_data[[#This Row],[conversions]]/ad_data[[#This Row],[clicks]],0)</f>
        <v>1.7021276595744681E-2</v>
      </c>
      <c r="L597" s="9">
        <f>IFERROR(ad_data[[#This Row],[spend_usd]]/ad_data[[#This Row],[clicks]],0)</f>
        <v>0.41702127659574467</v>
      </c>
      <c r="M597" s="3">
        <f>IFERROR(ad_data[[#This Row],[revenue_usd]]/ad_data[[#This Row],[conversions]],0)</f>
        <v>22</v>
      </c>
      <c r="N597" s="3">
        <f>IFERROR(ad_data[[#This Row],[revenue_usd]]/ad_data[[#This Row],[spend_usd]],0)</f>
        <v>0.89795918367346939</v>
      </c>
      <c r="O597" s="6">
        <f>IFERROR((ad_data[[#This Row],[revenue_usd]]-ad_data[[#This Row],[spend_usd]])/ad_data[[#This Row],[spend_usd]],0)</f>
        <v>-0.10204081632653061</v>
      </c>
    </row>
    <row r="598" spans="1:15">
      <c r="A598" s="2">
        <v>45551</v>
      </c>
      <c r="B598" t="s">
        <v>185</v>
      </c>
      <c r="C598" t="s">
        <v>286</v>
      </c>
      <c r="D598" s="4">
        <v>6927</v>
      </c>
      <c r="E598" s="4">
        <v>119</v>
      </c>
      <c r="F598" s="4">
        <v>6</v>
      </c>
      <c r="G598" s="5">
        <v>72</v>
      </c>
      <c r="H598" s="5">
        <v>85</v>
      </c>
      <c r="I598" s="6">
        <f>IFERROR(ad_data[[#This Row],[clicks]]/ad_data[[#This Row],[impressions]],0)</f>
        <v>1.7179154034935758E-2</v>
      </c>
      <c r="J598" s="6">
        <f>IFERROR(ad_data[[#This Row],[conversions]]/ad_data[[#This Row],[impressions]],0)</f>
        <v>8.661758336942399E-4</v>
      </c>
      <c r="K598" s="6">
        <f>IFERROR(ad_data[[#This Row],[conversions]]/ad_data[[#This Row],[clicks]],0)</f>
        <v>5.0420168067226892E-2</v>
      </c>
      <c r="L598" s="9">
        <f>IFERROR(ad_data[[#This Row],[spend_usd]]/ad_data[[#This Row],[clicks]],0)</f>
        <v>0.60504201680672265</v>
      </c>
      <c r="M598" s="3">
        <f>IFERROR(ad_data[[#This Row],[revenue_usd]]/ad_data[[#This Row],[conversions]],0)</f>
        <v>14.166666666666666</v>
      </c>
      <c r="N598" s="3">
        <f>IFERROR(ad_data[[#This Row],[revenue_usd]]/ad_data[[#This Row],[spend_usd]],0)</f>
        <v>1.1805555555555556</v>
      </c>
      <c r="O598" s="6">
        <f>IFERROR((ad_data[[#This Row],[revenue_usd]]-ad_data[[#This Row],[spend_usd]])/ad_data[[#This Row],[spend_usd]],0)</f>
        <v>0.18055555555555555</v>
      </c>
    </row>
    <row r="599" spans="1:15">
      <c r="A599" s="2">
        <v>45543</v>
      </c>
      <c r="B599" t="s">
        <v>78</v>
      </c>
      <c r="C599" t="s">
        <v>287</v>
      </c>
      <c r="D599" s="4">
        <v>11164</v>
      </c>
      <c r="E599" s="4">
        <v>362</v>
      </c>
      <c r="F599" s="4">
        <v>6</v>
      </c>
      <c r="G599" s="5">
        <v>156</v>
      </c>
      <c r="H599" s="5">
        <v>83</v>
      </c>
      <c r="I599" s="6">
        <f>IFERROR(ad_data[[#This Row],[clicks]]/ad_data[[#This Row],[impressions]],0)</f>
        <v>3.242565388749552E-2</v>
      </c>
      <c r="J599" s="6">
        <f>IFERROR(ad_data[[#This Row],[conversions]]/ad_data[[#This Row],[impressions]],0)</f>
        <v>5.3744177714080976E-4</v>
      </c>
      <c r="K599" s="6">
        <f>IFERROR(ad_data[[#This Row],[conversions]]/ad_data[[#This Row],[clicks]],0)</f>
        <v>1.6574585635359115E-2</v>
      </c>
      <c r="L599" s="9">
        <f>IFERROR(ad_data[[#This Row],[spend_usd]]/ad_data[[#This Row],[clicks]],0)</f>
        <v>0.43093922651933703</v>
      </c>
      <c r="M599" s="3">
        <f>IFERROR(ad_data[[#This Row],[revenue_usd]]/ad_data[[#This Row],[conversions]],0)</f>
        <v>13.833333333333334</v>
      </c>
      <c r="N599" s="3">
        <f>IFERROR(ad_data[[#This Row],[revenue_usd]]/ad_data[[#This Row],[spend_usd]],0)</f>
        <v>0.53205128205128205</v>
      </c>
      <c r="O599" s="6">
        <f>IFERROR((ad_data[[#This Row],[revenue_usd]]-ad_data[[#This Row],[spend_usd]])/ad_data[[#This Row],[spend_usd]],0)</f>
        <v>-0.46794871794871795</v>
      </c>
    </row>
    <row r="600" spans="1:15">
      <c r="A600" s="2">
        <v>45421</v>
      </c>
      <c r="B600" t="s">
        <v>202</v>
      </c>
      <c r="C600" t="s">
        <v>286</v>
      </c>
      <c r="D600" s="4">
        <v>13005</v>
      </c>
      <c r="E600" s="4">
        <v>195</v>
      </c>
      <c r="F600" s="4">
        <v>14</v>
      </c>
      <c r="G600" s="5">
        <v>68</v>
      </c>
      <c r="H600" s="5">
        <v>82</v>
      </c>
      <c r="I600" s="6">
        <f>IFERROR(ad_data[[#This Row],[clicks]]/ad_data[[#This Row],[impressions]],0)</f>
        <v>1.4994232987312572E-2</v>
      </c>
      <c r="J600" s="6">
        <f>IFERROR(ad_data[[#This Row],[conversions]]/ad_data[[#This Row],[impressions]],0)</f>
        <v>1.0765090349865436E-3</v>
      </c>
      <c r="K600" s="6">
        <f>IFERROR(ad_data[[#This Row],[conversions]]/ad_data[[#This Row],[clicks]],0)</f>
        <v>7.179487179487179E-2</v>
      </c>
      <c r="L600" s="9">
        <f>IFERROR(ad_data[[#This Row],[spend_usd]]/ad_data[[#This Row],[clicks]],0)</f>
        <v>0.3487179487179487</v>
      </c>
      <c r="M600" s="3">
        <f>IFERROR(ad_data[[#This Row],[revenue_usd]]/ad_data[[#This Row],[conversions]],0)</f>
        <v>5.8571428571428568</v>
      </c>
      <c r="N600" s="3">
        <f>IFERROR(ad_data[[#This Row],[revenue_usd]]/ad_data[[#This Row],[spend_usd]],0)</f>
        <v>1.2058823529411764</v>
      </c>
      <c r="O600" s="6">
        <f>IFERROR((ad_data[[#This Row],[revenue_usd]]-ad_data[[#This Row],[spend_usd]])/ad_data[[#This Row],[spend_usd]],0)</f>
        <v>0.20588235294117646</v>
      </c>
    </row>
    <row r="601" spans="1:15">
      <c r="A601" s="2">
        <v>45552</v>
      </c>
      <c r="B601" t="s">
        <v>225</v>
      </c>
      <c r="C601" t="s">
        <v>287</v>
      </c>
      <c r="D601" s="4">
        <v>12623</v>
      </c>
      <c r="E601" s="4">
        <v>170</v>
      </c>
      <c r="F601" s="4">
        <v>5</v>
      </c>
      <c r="G601" s="5">
        <v>50</v>
      </c>
      <c r="H601" s="5">
        <v>81</v>
      </c>
      <c r="I601" s="6">
        <f>IFERROR(ad_data[[#This Row],[clicks]]/ad_data[[#This Row],[impressions]],0)</f>
        <v>1.3467479996831181E-2</v>
      </c>
      <c r="J601" s="6">
        <f>IFERROR(ad_data[[#This Row],[conversions]]/ad_data[[#This Row],[impressions]],0)</f>
        <v>3.9610235284797589E-4</v>
      </c>
      <c r="K601" s="6">
        <f>IFERROR(ad_data[[#This Row],[conversions]]/ad_data[[#This Row],[clicks]],0)</f>
        <v>2.9411764705882353E-2</v>
      </c>
      <c r="L601" s="9">
        <f>IFERROR(ad_data[[#This Row],[spend_usd]]/ad_data[[#This Row],[clicks]],0)</f>
        <v>0.29411764705882354</v>
      </c>
      <c r="M601" s="3">
        <f>IFERROR(ad_data[[#This Row],[revenue_usd]]/ad_data[[#This Row],[conversions]],0)</f>
        <v>16.2</v>
      </c>
      <c r="N601" s="3">
        <f>IFERROR(ad_data[[#This Row],[revenue_usd]]/ad_data[[#This Row],[spend_usd]],0)</f>
        <v>1.62</v>
      </c>
      <c r="O601" s="6">
        <f>IFERROR((ad_data[[#This Row],[revenue_usd]]-ad_data[[#This Row],[spend_usd]])/ad_data[[#This Row],[spend_usd]],0)</f>
        <v>0.62</v>
      </c>
    </row>
    <row r="602" spans="1:15">
      <c r="A602" s="2">
        <v>45557</v>
      </c>
      <c r="B602" t="s">
        <v>210</v>
      </c>
      <c r="C602" t="s">
        <v>286</v>
      </c>
      <c r="D602" s="4">
        <v>11084</v>
      </c>
      <c r="E602" s="4">
        <v>78</v>
      </c>
      <c r="F602" s="4">
        <v>16</v>
      </c>
      <c r="G602" s="5">
        <v>46</v>
      </c>
      <c r="H602" s="5">
        <v>81</v>
      </c>
      <c r="I602" s="6">
        <f>IFERROR(ad_data[[#This Row],[clicks]]/ad_data[[#This Row],[impressions]],0)</f>
        <v>7.0371706964994585E-3</v>
      </c>
      <c r="J602" s="6">
        <f>IFERROR(ad_data[[#This Row],[conversions]]/ad_data[[#This Row],[impressions]],0)</f>
        <v>1.443522194153735E-3</v>
      </c>
      <c r="K602" s="6">
        <f>IFERROR(ad_data[[#This Row],[conversions]]/ad_data[[#This Row],[clicks]],0)</f>
        <v>0.20512820512820512</v>
      </c>
      <c r="L602" s="9">
        <f>IFERROR(ad_data[[#This Row],[spend_usd]]/ad_data[[#This Row],[clicks]],0)</f>
        <v>0.58974358974358976</v>
      </c>
      <c r="M602" s="3">
        <f>IFERROR(ad_data[[#This Row],[revenue_usd]]/ad_data[[#This Row],[conversions]],0)</f>
        <v>5.0625</v>
      </c>
      <c r="N602" s="3">
        <f>IFERROR(ad_data[[#This Row],[revenue_usd]]/ad_data[[#This Row],[spend_usd]],0)</f>
        <v>1.7608695652173914</v>
      </c>
      <c r="O602" s="6">
        <f>IFERROR((ad_data[[#This Row],[revenue_usd]]-ad_data[[#This Row],[spend_usd]])/ad_data[[#This Row],[spend_usd]],0)</f>
        <v>0.76086956521739135</v>
      </c>
    </row>
    <row r="603" spans="1:15">
      <c r="A603" s="2">
        <v>45562</v>
      </c>
      <c r="B603" t="s">
        <v>68</v>
      </c>
      <c r="C603" t="s">
        <v>286</v>
      </c>
      <c r="D603" s="4">
        <v>9227</v>
      </c>
      <c r="E603" s="4">
        <v>30</v>
      </c>
      <c r="F603" s="4">
        <v>5</v>
      </c>
      <c r="G603" s="5">
        <v>19</v>
      </c>
      <c r="H603" s="5">
        <v>81</v>
      </c>
      <c r="I603" s="6">
        <f>IFERROR(ad_data[[#This Row],[clicks]]/ad_data[[#This Row],[impressions]],0)</f>
        <v>3.2513276254470575E-3</v>
      </c>
      <c r="J603" s="6">
        <f>IFERROR(ad_data[[#This Row],[conversions]]/ad_data[[#This Row],[impressions]],0)</f>
        <v>5.4188793757450958E-4</v>
      </c>
      <c r="K603" s="6">
        <f>IFERROR(ad_data[[#This Row],[conversions]]/ad_data[[#This Row],[clicks]],0)</f>
        <v>0.16666666666666666</v>
      </c>
      <c r="L603" s="9">
        <f>IFERROR(ad_data[[#This Row],[spend_usd]]/ad_data[[#This Row],[clicks]],0)</f>
        <v>0.6333333333333333</v>
      </c>
      <c r="M603" s="3">
        <f>IFERROR(ad_data[[#This Row],[revenue_usd]]/ad_data[[#This Row],[conversions]],0)</f>
        <v>16.2</v>
      </c>
      <c r="N603" s="3">
        <f>IFERROR(ad_data[[#This Row],[revenue_usd]]/ad_data[[#This Row],[spend_usd]],0)</f>
        <v>4.2631578947368425</v>
      </c>
      <c r="O603" s="6">
        <f>IFERROR((ad_data[[#This Row],[revenue_usd]]-ad_data[[#This Row],[spend_usd]])/ad_data[[#This Row],[spend_usd]],0)</f>
        <v>3.263157894736842</v>
      </c>
    </row>
    <row r="604" spans="1:15">
      <c r="A604" s="2">
        <v>45541</v>
      </c>
      <c r="B604" t="s">
        <v>158</v>
      </c>
      <c r="C604" t="s">
        <v>286</v>
      </c>
      <c r="D604" s="4">
        <v>8518</v>
      </c>
      <c r="E604" s="4">
        <v>37</v>
      </c>
      <c r="F604" s="4">
        <v>3</v>
      </c>
      <c r="G604" s="5">
        <v>30</v>
      </c>
      <c r="H604" s="5">
        <v>80</v>
      </c>
      <c r="I604" s="6">
        <f>IFERROR(ad_data[[#This Row],[clicks]]/ad_data[[#This Row],[impressions]],0)</f>
        <v>4.3437426625968535E-3</v>
      </c>
      <c r="J604" s="6">
        <f>IFERROR(ad_data[[#This Row],[conversions]]/ad_data[[#This Row],[impressions]],0)</f>
        <v>3.5219535102136651E-4</v>
      </c>
      <c r="K604" s="6">
        <f>IFERROR(ad_data[[#This Row],[conversions]]/ad_data[[#This Row],[clicks]],0)</f>
        <v>8.1081081081081086E-2</v>
      </c>
      <c r="L604" s="9">
        <f>IFERROR(ad_data[[#This Row],[spend_usd]]/ad_data[[#This Row],[clicks]],0)</f>
        <v>0.81081081081081086</v>
      </c>
      <c r="M604" s="3">
        <f>IFERROR(ad_data[[#This Row],[revenue_usd]]/ad_data[[#This Row],[conversions]],0)</f>
        <v>26.666666666666668</v>
      </c>
      <c r="N604" s="3">
        <f>IFERROR(ad_data[[#This Row],[revenue_usd]]/ad_data[[#This Row],[spend_usd]],0)</f>
        <v>2.6666666666666665</v>
      </c>
      <c r="O604" s="6">
        <f>IFERROR((ad_data[[#This Row],[revenue_usd]]-ad_data[[#This Row],[spend_usd]])/ad_data[[#This Row],[spend_usd]],0)</f>
        <v>1.6666666666666667</v>
      </c>
    </row>
    <row r="605" spans="1:15">
      <c r="A605" s="2">
        <v>45557</v>
      </c>
      <c r="B605" t="s">
        <v>223</v>
      </c>
      <c r="C605" t="s">
        <v>286</v>
      </c>
      <c r="D605" s="4">
        <v>4671</v>
      </c>
      <c r="E605" s="4">
        <v>89</v>
      </c>
      <c r="F605" s="4">
        <v>5</v>
      </c>
      <c r="G605" s="5">
        <v>61</v>
      </c>
      <c r="H605" s="5">
        <v>78</v>
      </c>
      <c r="I605" s="6">
        <f>IFERROR(ad_data[[#This Row],[clicks]]/ad_data[[#This Row],[impressions]],0)</f>
        <v>1.9053735816741597E-2</v>
      </c>
      <c r="J605" s="6">
        <f>IFERROR(ad_data[[#This Row],[conversions]]/ad_data[[#This Row],[impressions]],0)</f>
        <v>1.0704345964461571E-3</v>
      </c>
      <c r="K605" s="6">
        <f>IFERROR(ad_data[[#This Row],[conversions]]/ad_data[[#This Row],[clicks]],0)</f>
        <v>5.6179775280898875E-2</v>
      </c>
      <c r="L605" s="9">
        <f>IFERROR(ad_data[[#This Row],[spend_usd]]/ad_data[[#This Row],[clicks]],0)</f>
        <v>0.6853932584269663</v>
      </c>
      <c r="M605" s="3">
        <f>IFERROR(ad_data[[#This Row],[revenue_usd]]/ad_data[[#This Row],[conversions]],0)</f>
        <v>15.6</v>
      </c>
      <c r="N605" s="3">
        <f>IFERROR(ad_data[[#This Row],[revenue_usd]]/ad_data[[#This Row],[spend_usd]],0)</f>
        <v>1.278688524590164</v>
      </c>
      <c r="O605" s="6">
        <f>IFERROR((ad_data[[#This Row],[revenue_usd]]-ad_data[[#This Row],[spend_usd]])/ad_data[[#This Row],[spend_usd]],0)</f>
        <v>0.27868852459016391</v>
      </c>
    </row>
    <row r="606" spans="1:15">
      <c r="A606" s="2">
        <v>45563</v>
      </c>
      <c r="B606" t="s">
        <v>83</v>
      </c>
      <c r="C606" t="s">
        <v>287</v>
      </c>
      <c r="D606" s="4">
        <v>10222</v>
      </c>
      <c r="E606" s="4">
        <v>370</v>
      </c>
      <c r="F606" s="4">
        <v>4</v>
      </c>
      <c r="G606" s="5">
        <v>59</v>
      </c>
      <c r="H606" s="5">
        <v>78</v>
      </c>
      <c r="I606" s="6">
        <f>IFERROR(ad_data[[#This Row],[clicks]]/ad_data[[#This Row],[impressions]],0)</f>
        <v>3.6196439053022889E-2</v>
      </c>
      <c r="J606" s="6">
        <f>IFERROR(ad_data[[#This Row],[conversions]]/ad_data[[#This Row],[impressions]],0)</f>
        <v>3.9131285462727449E-4</v>
      </c>
      <c r="K606" s="6">
        <f>IFERROR(ad_data[[#This Row],[conversions]]/ad_data[[#This Row],[clicks]],0)</f>
        <v>1.0810810810810811E-2</v>
      </c>
      <c r="L606" s="9">
        <f>IFERROR(ad_data[[#This Row],[spend_usd]]/ad_data[[#This Row],[clicks]],0)</f>
        <v>0.15945945945945947</v>
      </c>
      <c r="M606" s="3">
        <f>IFERROR(ad_data[[#This Row],[revenue_usd]]/ad_data[[#This Row],[conversions]],0)</f>
        <v>19.5</v>
      </c>
      <c r="N606" s="3">
        <f>IFERROR(ad_data[[#This Row],[revenue_usd]]/ad_data[[#This Row],[spend_usd]],0)</f>
        <v>1.3220338983050848</v>
      </c>
      <c r="O606" s="6">
        <f>IFERROR((ad_data[[#This Row],[revenue_usd]]-ad_data[[#This Row],[spend_usd]])/ad_data[[#This Row],[spend_usd]],0)</f>
        <v>0.32203389830508472</v>
      </c>
    </row>
    <row r="607" spans="1:15">
      <c r="A607" s="2">
        <v>45552</v>
      </c>
      <c r="B607" t="s">
        <v>97</v>
      </c>
      <c r="C607" t="s">
        <v>287</v>
      </c>
      <c r="D607" s="4">
        <v>11915</v>
      </c>
      <c r="E607" s="4">
        <v>40</v>
      </c>
      <c r="F607" s="4">
        <v>5</v>
      </c>
      <c r="G607" s="5">
        <v>10</v>
      </c>
      <c r="H607" s="5">
        <v>74</v>
      </c>
      <c r="I607" s="6">
        <f>IFERROR(ad_data[[#This Row],[clicks]]/ad_data[[#This Row],[impressions]],0)</f>
        <v>3.3571128829206882E-3</v>
      </c>
      <c r="J607" s="6">
        <f>IFERROR(ad_data[[#This Row],[conversions]]/ad_data[[#This Row],[impressions]],0)</f>
        <v>4.1963911036508602E-4</v>
      </c>
      <c r="K607" s="6">
        <f>IFERROR(ad_data[[#This Row],[conversions]]/ad_data[[#This Row],[clicks]],0)</f>
        <v>0.125</v>
      </c>
      <c r="L607" s="9">
        <f>IFERROR(ad_data[[#This Row],[spend_usd]]/ad_data[[#This Row],[clicks]],0)</f>
        <v>0.25</v>
      </c>
      <c r="M607" s="3">
        <f>IFERROR(ad_data[[#This Row],[revenue_usd]]/ad_data[[#This Row],[conversions]],0)</f>
        <v>14.8</v>
      </c>
      <c r="N607" s="3">
        <f>IFERROR(ad_data[[#This Row],[revenue_usd]]/ad_data[[#This Row],[spend_usd]],0)</f>
        <v>7.4</v>
      </c>
      <c r="O607" s="6">
        <f>IFERROR((ad_data[[#This Row],[revenue_usd]]-ad_data[[#This Row],[spend_usd]])/ad_data[[#This Row],[spend_usd]],0)</f>
        <v>6.4</v>
      </c>
    </row>
    <row r="608" spans="1:15">
      <c r="A608" s="2">
        <v>45300</v>
      </c>
      <c r="B608" t="s">
        <v>49</v>
      </c>
      <c r="C608" t="s">
        <v>287</v>
      </c>
      <c r="D608" s="4">
        <v>11129</v>
      </c>
      <c r="E608" s="4">
        <v>122</v>
      </c>
      <c r="F608" s="4">
        <v>7</v>
      </c>
      <c r="G608" s="5">
        <v>88</v>
      </c>
      <c r="H608" s="5">
        <v>73</v>
      </c>
      <c r="I608" s="6">
        <f>IFERROR(ad_data[[#This Row],[clicks]]/ad_data[[#This Row],[impressions]],0)</f>
        <v>1.096235061550903E-2</v>
      </c>
      <c r="J608" s="6">
        <f>IFERROR(ad_data[[#This Row],[conversions]]/ad_data[[#This Row],[impressions]],0)</f>
        <v>6.2898733039805908E-4</v>
      </c>
      <c r="K608" s="6">
        <f>IFERROR(ad_data[[#This Row],[conversions]]/ad_data[[#This Row],[clicks]],0)</f>
        <v>5.737704918032787E-2</v>
      </c>
      <c r="L608" s="9">
        <f>IFERROR(ad_data[[#This Row],[spend_usd]]/ad_data[[#This Row],[clicks]],0)</f>
        <v>0.72131147540983609</v>
      </c>
      <c r="M608" s="3">
        <f>IFERROR(ad_data[[#This Row],[revenue_usd]]/ad_data[[#This Row],[conversions]],0)</f>
        <v>10.428571428571429</v>
      </c>
      <c r="N608" s="3">
        <f>IFERROR(ad_data[[#This Row],[revenue_usd]]/ad_data[[#This Row],[spend_usd]],0)</f>
        <v>0.82954545454545459</v>
      </c>
      <c r="O608" s="6">
        <f>IFERROR((ad_data[[#This Row],[revenue_usd]]-ad_data[[#This Row],[spend_usd]])/ad_data[[#This Row],[spend_usd]],0)</f>
        <v>-0.17045454545454544</v>
      </c>
    </row>
    <row r="609" spans="1:15">
      <c r="A609" s="2">
        <v>45560</v>
      </c>
      <c r="B609" t="s">
        <v>220</v>
      </c>
      <c r="C609" t="s">
        <v>286</v>
      </c>
      <c r="D609" s="4">
        <v>5829</v>
      </c>
      <c r="E609" s="4">
        <v>125</v>
      </c>
      <c r="F609" s="4">
        <v>5</v>
      </c>
      <c r="G609" s="5">
        <v>26</v>
      </c>
      <c r="H609" s="5">
        <v>70</v>
      </c>
      <c r="I609" s="6">
        <f>IFERROR(ad_data[[#This Row],[clicks]]/ad_data[[#This Row],[impressions]],0)</f>
        <v>2.1444501629782124E-2</v>
      </c>
      <c r="J609" s="6">
        <f>IFERROR(ad_data[[#This Row],[conversions]]/ad_data[[#This Row],[impressions]],0)</f>
        <v>8.5778006519128492E-4</v>
      </c>
      <c r="K609" s="6">
        <f>IFERROR(ad_data[[#This Row],[conversions]]/ad_data[[#This Row],[clicks]],0)</f>
        <v>0.04</v>
      </c>
      <c r="L609" s="9">
        <f>IFERROR(ad_data[[#This Row],[spend_usd]]/ad_data[[#This Row],[clicks]],0)</f>
        <v>0.20799999999999999</v>
      </c>
      <c r="M609" s="3">
        <f>IFERROR(ad_data[[#This Row],[revenue_usd]]/ad_data[[#This Row],[conversions]],0)</f>
        <v>14</v>
      </c>
      <c r="N609" s="3">
        <f>IFERROR(ad_data[[#This Row],[revenue_usd]]/ad_data[[#This Row],[spend_usd]],0)</f>
        <v>2.6923076923076925</v>
      </c>
      <c r="O609" s="6">
        <f>IFERROR((ad_data[[#This Row],[revenue_usd]]-ad_data[[#This Row],[spend_usd]])/ad_data[[#This Row],[spend_usd]],0)</f>
        <v>1.6923076923076923</v>
      </c>
    </row>
    <row r="610" spans="1:15">
      <c r="A610" s="2">
        <v>45545</v>
      </c>
      <c r="B610" t="s">
        <v>173</v>
      </c>
      <c r="C610" t="s">
        <v>286</v>
      </c>
      <c r="D610" s="4">
        <v>6328</v>
      </c>
      <c r="E610" s="4">
        <v>128</v>
      </c>
      <c r="F610" s="4">
        <v>9</v>
      </c>
      <c r="G610" s="5">
        <v>70</v>
      </c>
      <c r="H610" s="5">
        <v>68</v>
      </c>
      <c r="I610" s="6">
        <f>IFERROR(ad_data[[#This Row],[clicks]]/ad_data[[#This Row],[impressions]],0)</f>
        <v>2.0227560050568902E-2</v>
      </c>
      <c r="J610" s="6">
        <f>IFERROR(ad_data[[#This Row],[conversions]]/ad_data[[#This Row],[impressions]],0)</f>
        <v>1.4222503160556258E-3</v>
      </c>
      <c r="K610" s="6">
        <f>IFERROR(ad_data[[#This Row],[conversions]]/ad_data[[#This Row],[clicks]],0)</f>
        <v>7.03125E-2</v>
      </c>
      <c r="L610" s="9">
        <f>IFERROR(ad_data[[#This Row],[spend_usd]]/ad_data[[#This Row],[clicks]],0)</f>
        <v>0.546875</v>
      </c>
      <c r="M610" s="3">
        <f>IFERROR(ad_data[[#This Row],[revenue_usd]]/ad_data[[#This Row],[conversions]],0)</f>
        <v>7.5555555555555554</v>
      </c>
      <c r="N610" s="3">
        <f>IFERROR(ad_data[[#This Row],[revenue_usd]]/ad_data[[#This Row],[spend_usd]],0)</f>
        <v>0.97142857142857142</v>
      </c>
      <c r="O610" s="6">
        <f>IFERROR((ad_data[[#This Row],[revenue_usd]]-ad_data[[#This Row],[spend_usd]])/ad_data[[#This Row],[spend_usd]],0)</f>
        <v>-2.8571428571428571E-2</v>
      </c>
    </row>
    <row r="611" spans="1:15">
      <c r="A611" s="2">
        <v>45563</v>
      </c>
      <c r="B611" t="s">
        <v>214</v>
      </c>
      <c r="C611" t="s">
        <v>287</v>
      </c>
      <c r="D611" s="4">
        <v>6119</v>
      </c>
      <c r="E611" s="4">
        <v>79</v>
      </c>
      <c r="F611" s="4">
        <v>4</v>
      </c>
      <c r="G611" s="5">
        <v>59</v>
      </c>
      <c r="H611" s="5">
        <v>67</v>
      </c>
      <c r="I611" s="6">
        <f>IFERROR(ad_data[[#This Row],[clicks]]/ad_data[[#This Row],[impressions]],0)</f>
        <v>1.2910606308220298E-2</v>
      </c>
      <c r="J611" s="6">
        <f>IFERROR(ad_data[[#This Row],[conversions]]/ad_data[[#This Row],[impressions]],0)</f>
        <v>6.5370158522634419E-4</v>
      </c>
      <c r="K611" s="6">
        <f>IFERROR(ad_data[[#This Row],[conversions]]/ad_data[[#This Row],[clicks]],0)</f>
        <v>5.0632911392405063E-2</v>
      </c>
      <c r="L611" s="9">
        <f>IFERROR(ad_data[[#This Row],[spend_usd]]/ad_data[[#This Row],[clicks]],0)</f>
        <v>0.74683544303797467</v>
      </c>
      <c r="M611" s="3">
        <f>IFERROR(ad_data[[#This Row],[revenue_usd]]/ad_data[[#This Row],[conversions]],0)</f>
        <v>16.75</v>
      </c>
      <c r="N611" s="3">
        <f>IFERROR(ad_data[[#This Row],[revenue_usd]]/ad_data[[#This Row],[spend_usd]],0)</f>
        <v>1.1355932203389831</v>
      </c>
      <c r="O611" s="6">
        <f>IFERROR((ad_data[[#This Row],[revenue_usd]]-ad_data[[#This Row],[spend_usd]])/ad_data[[#This Row],[spend_usd]],0)</f>
        <v>0.13559322033898305</v>
      </c>
    </row>
    <row r="612" spans="1:15">
      <c r="A612" s="2">
        <v>45553</v>
      </c>
      <c r="B612" t="s">
        <v>101</v>
      </c>
      <c r="C612" t="s">
        <v>286</v>
      </c>
      <c r="D612" s="4">
        <v>5151</v>
      </c>
      <c r="E612" s="4">
        <v>48</v>
      </c>
      <c r="F612" s="4">
        <v>2</v>
      </c>
      <c r="G612" s="5">
        <v>33</v>
      </c>
      <c r="H612" s="5">
        <v>67</v>
      </c>
      <c r="I612" s="6">
        <f>IFERROR(ad_data[[#This Row],[clicks]]/ad_data[[#This Row],[impressions]],0)</f>
        <v>9.3185789167152012E-3</v>
      </c>
      <c r="J612" s="6">
        <f>IFERROR(ad_data[[#This Row],[conversions]]/ad_data[[#This Row],[impressions]],0)</f>
        <v>3.8827412152980003E-4</v>
      </c>
      <c r="K612" s="6">
        <f>IFERROR(ad_data[[#This Row],[conversions]]/ad_data[[#This Row],[clicks]],0)</f>
        <v>4.1666666666666664E-2</v>
      </c>
      <c r="L612" s="9">
        <f>IFERROR(ad_data[[#This Row],[spend_usd]]/ad_data[[#This Row],[clicks]],0)</f>
        <v>0.6875</v>
      </c>
      <c r="M612" s="3">
        <f>IFERROR(ad_data[[#This Row],[revenue_usd]]/ad_data[[#This Row],[conversions]],0)</f>
        <v>33.5</v>
      </c>
      <c r="N612" s="3">
        <f>IFERROR(ad_data[[#This Row],[revenue_usd]]/ad_data[[#This Row],[spend_usd]],0)</f>
        <v>2.0303030303030303</v>
      </c>
      <c r="O612" s="6">
        <f>IFERROR((ad_data[[#This Row],[revenue_usd]]-ad_data[[#This Row],[spend_usd]])/ad_data[[#This Row],[spend_usd]],0)</f>
        <v>1.0303030303030303</v>
      </c>
    </row>
    <row r="613" spans="1:15">
      <c r="A613" s="2">
        <v>45542</v>
      </c>
      <c r="B613" t="s">
        <v>72</v>
      </c>
      <c r="C613" t="s">
        <v>286</v>
      </c>
      <c r="D613" s="4">
        <v>10422</v>
      </c>
      <c r="E613" s="4">
        <v>24</v>
      </c>
      <c r="F613" s="4">
        <v>4</v>
      </c>
      <c r="G613" s="5">
        <v>11</v>
      </c>
      <c r="H613" s="5">
        <v>65</v>
      </c>
      <c r="I613" s="6">
        <f>IFERROR(ad_data[[#This Row],[clicks]]/ad_data[[#This Row],[impressions]],0)</f>
        <v>2.3028209556706968E-3</v>
      </c>
      <c r="J613" s="6">
        <f>IFERROR(ad_data[[#This Row],[conversions]]/ad_data[[#This Row],[impressions]],0)</f>
        <v>3.8380349261178274E-4</v>
      </c>
      <c r="K613" s="6">
        <f>IFERROR(ad_data[[#This Row],[conversions]]/ad_data[[#This Row],[clicks]],0)</f>
        <v>0.16666666666666666</v>
      </c>
      <c r="L613" s="9">
        <f>IFERROR(ad_data[[#This Row],[spend_usd]]/ad_data[[#This Row],[clicks]],0)</f>
        <v>0.45833333333333331</v>
      </c>
      <c r="M613" s="3">
        <f>IFERROR(ad_data[[#This Row],[revenue_usd]]/ad_data[[#This Row],[conversions]],0)</f>
        <v>16.25</v>
      </c>
      <c r="N613" s="3">
        <f>IFERROR(ad_data[[#This Row],[revenue_usd]]/ad_data[[#This Row],[spend_usd]],0)</f>
        <v>5.9090909090909092</v>
      </c>
      <c r="O613" s="6">
        <f>IFERROR((ad_data[[#This Row],[revenue_usd]]-ad_data[[#This Row],[spend_usd]])/ad_data[[#This Row],[spend_usd]],0)</f>
        <v>4.9090909090909092</v>
      </c>
    </row>
    <row r="614" spans="1:15">
      <c r="A614" s="2">
        <v>45550</v>
      </c>
      <c r="B614" t="s">
        <v>50</v>
      </c>
      <c r="C614" t="s">
        <v>286</v>
      </c>
      <c r="D614" s="4">
        <v>16943</v>
      </c>
      <c r="E614" s="4">
        <v>22</v>
      </c>
      <c r="F614" s="4">
        <v>4</v>
      </c>
      <c r="G614" s="5">
        <v>10</v>
      </c>
      <c r="H614" s="5">
        <v>65</v>
      </c>
      <c r="I614" s="6">
        <f>IFERROR(ad_data[[#This Row],[clicks]]/ad_data[[#This Row],[impressions]],0)</f>
        <v>1.2984713450982707E-3</v>
      </c>
      <c r="J614" s="6">
        <f>IFERROR(ad_data[[#This Row],[conversions]]/ad_data[[#This Row],[impressions]],0)</f>
        <v>2.3608569910877649E-4</v>
      </c>
      <c r="K614" s="6">
        <f>IFERROR(ad_data[[#This Row],[conversions]]/ad_data[[#This Row],[clicks]],0)</f>
        <v>0.18181818181818182</v>
      </c>
      <c r="L614" s="9">
        <f>IFERROR(ad_data[[#This Row],[spend_usd]]/ad_data[[#This Row],[clicks]],0)</f>
        <v>0.45454545454545453</v>
      </c>
      <c r="M614" s="3">
        <f>IFERROR(ad_data[[#This Row],[revenue_usd]]/ad_data[[#This Row],[conversions]],0)</f>
        <v>16.25</v>
      </c>
      <c r="N614" s="3">
        <f>IFERROR(ad_data[[#This Row],[revenue_usd]]/ad_data[[#This Row],[spend_usd]],0)</f>
        <v>6.5</v>
      </c>
      <c r="O614" s="6">
        <f>IFERROR((ad_data[[#This Row],[revenue_usd]]-ad_data[[#This Row],[spend_usd]])/ad_data[[#This Row],[spend_usd]],0)</f>
        <v>5.5</v>
      </c>
    </row>
    <row r="615" spans="1:15">
      <c r="A615" s="2">
        <v>45537</v>
      </c>
      <c r="B615" t="s">
        <v>26</v>
      </c>
      <c r="C615" t="s">
        <v>287</v>
      </c>
      <c r="D615" s="4">
        <v>14123</v>
      </c>
      <c r="E615" s="4">
        <v>0</v>
      </c>
      <c r="F615" s="4">
        <v>3</v>
      </c>
      <c r="G615" s="5">
        <v>10</v>
      </c>
      <c r="H615" s="5">
        <v>65</v>
      </c>
      <c r="I615" s="6">
        <f>IFERROR(ad_data[[#This Row],[clicks]]/ad_data[[#This Row],[impressions]],0)</f>
        <v>0</v>
      </c>
      <c r="J615" s="6">
        <f>IFERROR(ad_data[[#This Row],[conversions]]/ad_data[[#This Row],[impressions]],0)</f>
        <v>2.124194576223182E-4</v>
      </c>
      <c r="K615" s="6">
        <f>IFERROR(ad_data[[#This Row],[conversions]]/ad_data[[#This Row],[clicks]],0)</f>
        <v>0</v>
      </c>
      <c r="L615" s="9">
        <f>IFERROR(ad_data[[#This Row],[spend_usd]]/ad_data[[#This Row],[clicks]],0)</f>
        <v>0</v>
      </c>
      <c r="M615" s="3">
        <f>IFERROR(ad_data[[#This Row],[revenue_usd]]/ad_data[[#This Row],[conversions]],0)</f>
        <v>21.666666666666668</v>
      </c>
      <c r="N615" s="3">
        <f>IFERROR(ad_data[[#This Row],[revenue_usd]]/ad_data[[#This Row],[spend_usd]],0)</f>
        <v>6.5</v>
      </c>
      <c r="O615" s="6">
        <f>IFERROR((ad_data[[#This Row],[revenue_usd]]-ad_data[[#This Row],[spend_usd]])/ad_data[[#This Row],[spend_usd]],0)</f>
        <v>5.5</v>
      </c>
    </row>
    <row r="616" spans="1:15">
      <c r="A616" s="2">
        <v>45537</v>
      </c>
      <c r="B616" t="s">
        <v>16</v>
      </c>
      <c r="C616" t="s">
        <v>287</v>
      </c>
      <c r="D616" s="4">
        <v>7621</v>
      </c>
      <c r="E616" s="4">
        <v>144</v>
      </c>
      <c r="F616" s="4">
        <v>6</v>
      </c>
      <c r="G616" s="5">
        <v>56</v>
      </c>
      <c r="H616" s="5">
        <v>63</v>
      </c>
      <c r="I616" s="6">
        <f>IFERROR(ad_data[[#This Row],[clicks]]/ad_data[[#This Row],[impressions]],0)</f>
        <v>1.8895158115732842E-2</v>
      </c>
      <c r="J616" s="6">
        <f>IFERROR(ad_data[[#This Row],[conversions]]/ad_data[[#This Row],[impressions]],0)</f>
        <v>7.8729825482220183E-4</v>
      </c>
      <c r="K616" s="6">
        <f>IFERROR(ad_data[[#This Row],[conversions]]/ad_data[[#This Row],[clicks]],0)</f>
        <v>4.1666666666666664E-2</v>
      </c>
      <c r="L616" s="9">
        <f>IFERROR(ad_data[[#This Row],[spend_usd]]/ad_data[[#This Row],[clicks]],0)</f>
        <v>0.3888888888888889</v>
      </c>
      <c r="M616" s="3">
        <f>IFERROR(ad_data[[#This Row],[revenue_usd]]/ad_data[[#This Row],[conversions]],0)</f>
        <v>10.5</v>
      </c>
      <c r="N616" s="3">
        <f>IFERROR(ad_data[[#This Row],[revenue_usd]]/ad_data[[#This Row],[spend_usd]],0)</f>
        <v>1.125</v>
      </c>
      <c r="O616" s="6">
        <f>IFERROR((ad_data[[#This Row],[revenue_usd]]-ad_data[[#This Row],[spend_usd]])/ad_data[[#This Row],[spend_usd]],0)</f>
        <v>0.125</v>
      </c>
    </row>
    <row r="617" spans="1:15">
      <c r="A617" s="2">
        <v>45552</v>
      </c>
      <c r="B617" t="s">
        <v>131</v>
      </c>
      <c r="C617" t="s">
        <v>288</v>
      </c>
      <c r="D617" s="4">
        <v>5966</v>
      </c>
      <c r="E617" s="4">
        <v>64</v>
      </c>
      <c r="F617" s="4">
        <v>3</v>
      </c>
      <c r="G617" s="5">
        <v>22</v>
      </c>
      <c r="H617" s="5">
        <v>59</v>
      </c>
      <c r="I617" s="6">
        <f>IFERROR(ad_data[[#This Row],[clicks]]/ad_data[[#This Row],[impressions]],0)</f>
        <v>1.0727455581629233E-2</v>
      </c>
      <c r="J617" s="6">
        <f>IFERROR(ad_data[[#This Row],[conversions]]/ad_data[[#This Row],[impressions]],0)</f>
        <v>5.0284948038887027E-4</v>
      </c>
      <c r="K617" s="6">
        <f>IFERROR(ad_data[[#This Row],[conversions]]/ad_data[[#This Row],[clicks]],0)</f>
        <v>4.6875E-2</v>
      </c>
      <c r="L617" s="9">
        <f>IFERROR(ad_data[[#This Row],[spend_usd]]/ad_data[[#This Row],[clicks]],0)</f>
        <v>0.34375</v>
      </c>
      <c r="M617" s="3">
        <f>IFERROR(ad_data[[#This Row],[revenue_usd]]/ad_data[[#This Row],[conversions]],0)</f>
        <v>19.666666666666668</v>
      </c>
      <c r="N617" s="3">
        <f>IFERROR(ad_data[[#This Row],[revenue_usd]]/ad_data[[#This Row],[spend_usd]],0)</f>
        <v>2.6818181818181817</v>
      </c>
      <c r="O617" s="6">
        <f>IFERROR((ad_data[[#This Row],[revenue_usd]]-ad_data[[#This Row],[spend_usd]])/ad_data[[#This Row],[spend_usd]],0)</f>
        <v>1.6818181818181819</v>
      </c>
    </row>
    <row r="618" spans="1:15">
      <c r="A618" s="2">
        <v>45546</v>
      </c>
      <c r="B618" t="s">
        <v>143</v>
      </c>
      <c r="C618" t="s">
        <v>286</v>
      </c>
      <c r="D618" s="4">
        <v>12994</v>
      </c>
      <c r="E618" s="4">
        <v>0</v>
      </c>
      <c r="F618" s="4">
        <v>2</v>
      </c>
      <c r="G618" s="5">
        <v>10</v>
      </c>
      <c r="H618" s="5">
        <v>58</v>
      </c>
      <c r="I618" s="6">
        <f>IFERROR(ad_data[[#This Row],[clicks]]/ad_data[[#This Row],[impressions]],0)</f>
        <v>0</v>
      </c>
      <c r="J618" s="6">
        <f>IFERROR(ad_data[[#This Row],[conversions]]/ad_data[[#This Row],[impressions]],0)</f>
        <v>1.5391719255040788E-4</v>
      </c>
      <c r="K618" s="6">
        <f>IFERROR(ad_data[[#This Row],[conversions]]/ad_data[[#This Row],[clicks]],0)</f>
        <v>0</v>
      </c>
      <c r="L618" s="9">
        <f>IFERROR(ad_data[[#This Row],[spend_usd]]/ad_data[[#This Row],[clicks]],0)</f>
        <v>0</v>
      </c>
      <c r="M618" s="3">
        <f>IFERROR(ad_data[[#This Row],[revenue_usd]]/ad_data[[#This Row],[conversions]],0)</f>
        <v>29</v>
      </c>
      <c r="N618" s="3">
        <f>IFERROR(ad_data[[#This Row],[revenue_usd]]/ad_data[[#This Row],[spend_usd]],0)</f>
        <v>5.8</v>
      </c>
      <c r="O618" s="6">
        <f>IFERROR((ad_data[[#This Row],[revenue_usd]]-ad_data[[#This Row],[spend_usd]])/ad_data[[#This Row],[spend_usd]],0)</f>
        <v>4.8</v>
      </c>
    </row>
    <row r="619" spans="1:15">
      <c r="A619" s="2">
        <v>45562</v>
      </c>
      <c r="B619" t="s">
        <v>32</v>
      </c>
      <c r="C619" t="s">
        <v>287</v>
      </c>
      <c r="D619" s="4">
        <v>5348</v>
      </c>
      <c r="E619" s="4">
        <v>110</v>
      </c>
      <c r="F619" s="4">
        <v>4</v>
      </c>
      <c r="G619" s="5">
        <v>65</v>
      </c>
      <c r="H619" s="5">
        <v>51</v>
      </c>
      <c r="I619" s="6">
        <f>IFERROR(ad_data[[#This Row],[clicks]]/ad_data[[#This Row],[impressions]],0)</f>
        <v>2.056843679880329E-2</v>
      </c>
      <c r="J619" s="6">
        <f>IFERROR(ad_data[[#This Row],[conversions]]/ad_data[[#This Row],[impressions]],0)</f>
        <v>7.4794315632011965E-4</v>
      </c>
      <c r="K619" s="6">
        <f>IFERROR(ad_data[[#This Row],[conversions]]/ad_data[[#This Row],[clicks]],0)</f>
        <v>3.6363636363636362E-2</v>
      </c>
      <c r="L619" s="9">
        <f>IFERROR(ad_data[[#This Row],[spend_usd]]/ad_data[[#This Row],[clicks]],0)</f>
        <v>0.59090909090909094</v>
      </c>
      <c r="M619" s="3">
        <f>IFERROR(ad_data[[#This Row],[revenue_usd]]/ad_data[[#This Row],[conversions]],0)</f>
        <v>12.75</v>
      </c>
      <c r="N619" s="3">
        <f>IFERROR(ad_data[[#This Row],[revenue_usd]]/ad_data[[#This Row],[spend_usd]],0)</f>
        <v>0.7846153846153846</v>
      </c>
      <c r="O619" s="6">
        <f>IFERROR((ad_data[[#This Row],[revenue_usd]]-ad_data[[#This Row],[spend_usd]])/ad_data[[#This Row],[spend_usd]],0)</f>
        <v>-0.2153846153846154</v>
      </c>
    </row>
    <row r="620" spans="1:15">
      <c r="A620" s="2">
        <v>45561</v>
      </c>
      <c r="B620" t="s">
        <v>271</v>
      </c>
      <c r="C620" t="s">
        <v>288</v>
      </c>
      <c r="D620" s="4">
        <v>12218</v>
      </c>
      <c r="E620" s="4">
        <v>11</v>
      </c>
      <c r="F620" s="4">
        <v>3</v>
      </c>
      <c r="G620" s="5">
        <v>10</v>
      </c>
      <c r="H620" s="5">
        <v>50</v>
      </c>
      <c r="I620" s="6">
        <f>IFERROR(ad_data[[#This Row],[clicks]]/ad_data[[#This Row],[impressions]],0)</f>
        <v>9.0031101653298407E-4</v>
      </c>
      <c r="J620" s="6">
        <f>IFERROR(ad_data[[#This Row],[conversions]]/ad_data[[#This Row],[impressions]],0)</f>
        <v>2.4553936814535933E-4</v>
      </c>
      <c r="K620" s="6">
        <f>IFERROR(ad_data[[#This Row],[conversions]]/ad_data[[#This Row],[clicks]],0)</f>
        <v>0.27272727272727271</v>
      </c>
      <c r="L620" s="9">
        <f>IFERROR(ad_data[[#This Row],[spend_usd]]/ad_data[[#This Row],[clicks]],0)</f>
        <v>0.90909090909090906</v>
      </c>
      <c r="M620" s="3">
        <f>IFERROR(ad_data[[#This Row],[revenue_usd]]/ad_data[[#This Row],[conversions]],0)</f>
        <v>16.666666666666668</v>
      </c>
      <c r="N620" s="3">
        <f>IFERROR(ad_data[[#This Row],[revenue_usd]]/ad_data[[#This Row],[spend_usd]],0)</f>
        <v>5</v>
      </c>
      <c r="O620" s="6">
        <f>IFERROR((ad_data[[#This Row],[revenue_usd]]-ad_data[[#This Row],[spend_usd]])/ad_data[[#This Row],[spend_usd]],0)</f>
        <v>4</v>
      </c>
    </row>
    <row r="621" spans="1:15">
      <c r="A621" s="2">
        <v>45564</v>
      </c>
      <c r="B621" t="s">
        <v>88</v>
      </c>
      <c r="C621" t="s">
        <v>287</v>
      </c>
      <c r="D621" s="4">
        <v>4477</v>
      </c>
      <c r="E621" s="4">
        <v>32</v>
      </c>
      <c r="F621" s="4">
        <v>2</v>
      </c>
      <c r="G621" s="5">
        <v>16</v>
      </c>
      <c r="H621" s="5">
        <v>48</v>
      </c>
      <c r="I621" s="6">
        <f>IFERROR(ad_data[[#This Row],[clicks]]/ad_data[[#This Row],[impressions]],0)</f>
        <v>7.1476435112798747E-3</v>
      </c>
      <c r="J621" s="6">
        <f>IFERROR(ad_data[[#This Row],[conversions]]/ad_data[[#This Row],[impressions]],0)</f>
        <v>4.4672771945499217E-4</v>
      </c>
      <c r="K621" s="6">
        <f>IFERROR(ad_data[[#This Row],[conversions]]/ad_data[[#This Row],[clicks]],0)</f>
        <v>6.25E-2</v>
      </c>
      <c r="L621" s="9">
        <f>IFERROR(ad_data[[#This Row],[spend_usd]]/ad_data[[#This Row],[clicks]],0)</f>
        <v>0.5</v>
      </c>
      <c r="M621" s="3">
        <f>IFERROR(ad_data[[#This Row],[revenue_usd]]/ad_data[[#This Row],[conversions]],0)</f>
        <v>24</v>
      </c>
      <c r="N621" s="3">
        <f>IFERROR(ad_data[[#This Row],[revenue_usd]]/ad_data[[#This Row],[spend_usd]],0)</f>
        <v>3</v>
      </c>
      <c r="O621" s="6">
        <f>IFERROR((ad_data[[#This Row],[revenue_usd]]-ad_data[[#This Row],[spend_usd]])/ad_data[[#This Row],[spend_usd]],0)</f>
        <v>2</v>
      </c>
    </row>
    <row r="622" spans="1:15">
      <c r="A622" s="2">
        <v>45552</v>
      </c>
      <c r="B622" t="s">
        <v>239</v>
      </c>
      <c r="C622" t="s">
        <v>286</v>
      </c>
      <c r="D622" s="4">
        <v>9429</v>
      </c>
      <c r="E622" s="4">
        <v>154</v>
      </c>
      <c r="F622" s="4">
        <v>20</v>
      </c>
      <c r="G622" s="5">
        <v>119</v>
      </c>
      <c r="H622" s="5">
        <v>46</v>
      </c>
      <c r="I622" s="6">
        <f>IFERROR(ad_data[[#This Row],[clicks]]/ad_data[[#This Row],[impressions]],0)</f>
        <v>1.6332590942835932E-2</v>
      </c>
      <c r="J622" s="6">
        <f>IFERROR(ad_data[[#This Row],[conversions]]/ad_data[[#This Row],[impressions]],0)</f>
        <v>2.1211157068618093E-3</v>
      </c>
      <c r="K622" s="6">
        <f>IFERROR(ad_data[[#This Row],[conversions]]/ad_data[[#This Row],[clicks]],0)</f>
        <v>0.12987012987012986</v>
      </c>
      <c r="L622" s="9">
        <f>IFERROR(ad_data[[#This Row],[spend_usd]]/ad_data[[#This Row],[clicks]],0)</f>
        <v>0.77272727272727271</v>
      </c>
      <c r="M622" s="3">
        <f>IFERROR(ad_data[[#This Row],[revenue_usd]]/ad_data[[#This Row],[conversions]],0)</f>
        <v>2.2999999999999998</v>
      </c>
      <c r="N622" s="3">
        <f>IFERROR(ad_data[[#This Row],[revenue_usd]]/ad_data[[#This Row],[spend_usd]],0)</f>
        <v>0.38655462184873951</v>
      </c>
      <c r="O622" s="6">
        <f>IFERROR((ad_data[[#This Row],[revenue_usd]]-ad_data[[#This Row],[spend_usd]])/ad_data[[#This Row],[spend_usd]],0)</f>
        <v>-0.61344537815126055</v>
      </c>
    </row>
    <row r="623" spans="1:15">
      <c r="A623" s="2">
        <v>45545</v>
      </c>
      <c r="B623" t="s">
        <v>186</v>
      </c>
      <c r="C623" t="s">
        <v>286</v>
      </c>
      <c r="D623" s="4">
        <v>10554</v>
      </c>
      <c r="E623" s="4">
        <v>68</v>
      </c>
      <c r="F623" s="4">
        <v>3</v>
      </c>
      <c r="G623" s="5">
        <v>50</v>
      </c>
      <c r="H623" s="5">
        <v>44</v>
      </c>
      <c r="I623" s="6">
        <f>IFERROR(ad_data[[#This Row],[clicks]]/ad_data[[#This Row],[impressions]],0)</f>
        <v>6.4430547659655108E-3</v>
      </c>
      <c r="J623" s="6">
        <f>IFERROR(ad_data[[#This Row],[conversions]]/ad_data[[#This Row],[impressions]],0)</f>
        <v>2.8425241614553722E-4</v>
      </c>
      <c r="K623" s="6">
        <f>IFERROR(ad_data[[#This Row],[conversions]]/ad_data[[#This Row],[clicks]],0)</f>
        <v>4.4117647058823532E-2</v>
      </c>
      <c r="L623" s="9">
        <f>IFERROR(ad_data[[#This Row],[spend_usd]]/ad_data[[#This Row],[clicks]],0)</f>
        <v>0.73529411764705888</v>
      </c>
      <c r="M623" s="3">
        <f>IFERROR(ad_data[[#This Row],[revenue_usd]]/ad_data[[#This Row],[conversions]],0)</f>
        <v>14.666666666666666</v>
      </c>
      <c r="N623" s="3">
        <f>IFERROR(ad_data[[#This Row],[revenue_usd]]/ad_data[[#This Row],[spend_usd]],0)</f>
        <v>0.88</v>
      </c>
      <c r="O623" s="6">
        <f>IFERROR((ad_data[[#This Row],[revenue_usd]]-ad_data[[#This Row],[spend_usd]])/ad_data[[#This Row],[spend_usd]],0)</f>
        <v>-0.12</v>
      </c>
    </row>
    <row r="624" spans="1:15">
      <c r="A624" s="2">
        <v>45564</v>
      </c>
      <c r="B624" t="s">
        <v>90</v>
      </c>
      <c r="C624" t="s">
        <v>286</v>
      </c>
      <c r="D624" s="4">
        <v>10316</v>
      </c>
      <c r="E624" s="4">
        <v>68</v>
      </c>
      <c r="F624" s="4">
        <v>6</v>
      </c>
      <c r="G624" s="5">
        <v>38</v>
      </c>
      <c r="H624" s="5">
        <v>44</v>
      </c>
      <c r="I624" s="6">
        <f>IFERROR(ad_data[[#This Row],[clicks]]/ad_data[[#This Row],[impressions]],0)</f>
        <v>6.5917022101589767E-3</v>
      </c>
      <c r="J624" s="6">
        <f>IFERROR(ad_data[[#This Row],[conversions]]/ad_data[[#This Row],[impressions]],0)</f>
        <v>5.8162078324932144E-4</v>
      </c>
      <c r="K624" s="6">
        <f>IFERROR(ad_data[[#This Row],[conversions]]/ad_data[[#This Row],[clicks]],0)</f>
        <v>8.8235294117647065E-2</v>
      </c>
      <c r="L624" s="9">
        <f>IFERROR(ad_data[[#This Row],[spend_usd]]/ad_data[[#This Row],[clicks]],0)</f>
        <v>0.55882352941176472</v>
      </c>
      <c r="M624" s="3">
        <f>IFERROR(ad_data[[#This Row],[revenue_usd]]/ad_data[[#This Row],[conversions]],0)</f>
        <v>7.333333333333333</v>
      </c>
      <c r="N624" s="3">
        <f>IFERROR(ad_data[[#This Row],[revenue_usd]]/ad_data[[#This Row],[spend_usd]],0)</f>
        <v>1.1578947368421053</v>
      </c>
      <c r="O624" s="6">
        <f>IFERROR((ad_data[[#This Row],[revenue_usd]]-ad_data[[#This Row],[spend_usd]])/ad_data[[#This Row],[spend_usd]],0)</f>
        <v>0.15789473684210525</v>
      </c>
    </row>
    <row r="625" spans="1:15">
      <c r="A625" s="2">
        <v>45545</v>
      </c>
      <c r="B625" t="s">
        <v>141</v>
      </c>
      <c r="C625" t="s">
        <v>286</v>
      </c>
      <c r="D625" s="4">
        <v>6789</v>
      </c>
      <c r="E625" s="4">
        <v>32</v>
      </c>
      <c r="F625" s="4">
        <v>2</v>
      </c>
      <c r="G625" s="5">
        <v>16</v>
      </c>
      <c r="H625" s="5">
        <v>44</v>
      </c>
      <c r="I625" s="6">
        <f>IFERROR(ad_data[[#This Row],[clicks]]/ad_data[[#This Row],[impressions]],0)</f>
        <v>4.7135071439092652E-3</v>
      </c>
      <c r="J625" s="6">
        <f>IFERROR(ad_data[[#This Row],[conversions]]/ad_data[[#This Row],[impressions]],0)</f>
        <v>2.9459419649432907E-4</v>
      </c>
      <c r="K625" s="6">
        <f>IFERROR(ad_data[[#This Row],[conversions]]/ad_data[[#This Row],[clicks]],0)</f>
        <v>6.25E-2</v>
      </c>
      <c r="L625" s="9">
        <f>IFERROR(ad_data[[#This Row],[spend_usd]]/ad_data[[#This Row],[clicks]],0)</f>
        <v>0.5</v>
      </c>
      <c r="M625" s="3">
        <f>IFERROR(ad_data[[#This Row],[revenue_usd]]/ad_data[[#This Row],[conversions]],0)</f>
        <v>22</v>
      </c>
      <c r="N625" s="3">
        <f>IFERROR(ad_data[[#This Row],[revenue_usd]]/ad_data[[#This Row],[spend_usd]],0)</f>
        <v>2.75</v>
      </c>
      <c r="O625" s="6">
        <f>IFERROR((ad_data[[#This Row],[revenue_usd]]-ad_data[[#This Row],[spend_usd]])/ad_data[[#This Row],[spend_usd]],0)</f>
        <v>1.75</v>
      </c>
    </row>
    <row r="626" spans="1:15">
      <c r="A626" s="2">
        <v>45553</v>
      </c>
      <c r="B626" t="s">
        <v>207</v>
      </c>
      <c r="C626" t="s">
        <v>286</v>
      </c>
      <c r="D626" s="4">
        <v>8944</v>
      </c>
      <c r="E626" s="4">
        <v>110</v>
      </c>
      <c r="F626" s="4">
        <v>2</v>
      </c>
      <c r="G626" s="5">
        <v>45</v>
      </c>
      <c r="H626" s="5">
        <v>43</v>
      </c>
      <c r="I626" s="6">
        <f>IFERROR(ad_data[[#This Row],[clicks]]/ad_data[[#This Row],[impressions]],0)</f>
        <v>1.2298747763864044E-2</v>
      </c>
      <c r="J626" s="6">
        <f>IFERROR(ad_data[[#This Row],[conversions]]/ad_data[[#This Row],[impressions]],0)</f>
        <v>2.2361359570661896E-4</v>
      </c>
      <c r="K626" s="6">
        <f>IFERROR(ad_data[[#This Row],[conversions]]/ad_data[[#This Row],[clicks]],0)</f>
        <v>1.8181818181818181E-2</v>
      </c>
      <c r="L626" s="9">
        <f>IFERROR(ad_data[[#This Row],[spend_usd]]/ad_data[[#This Row],[clicks]],0)</f>
        <v>0.40909090909090912</v>
      </c>
      <c r="M626" s="3">
        <f>IFERROR(ad_data[[#This Row],[revenue_usd]]/ad_data[[#This Row],[conversions]],0)</f>
        <v>21.5</v>
      </c>
      <c r="N626" s="3">
        <f>IFERROR(ad_data[[#This Row],[revenue_usd]]/ad_data[[#This Row],[spend_usd]],0)</f>
        <v>0.9555555555555556</v>
      </c>
      <c r="O626" s="6">
        <f>IFERROR((ad_data[[#This Row],[revenue_usd]]-ad_data[[#This Row],[spend_usd]])/ad_data[[#This Row],[spend_usd]],0)</f>
        <v>-4.4444444444444446E-2</v>
      </c>
    </row>
    <row r="627" spans="1:15">
      <c r="A627" s="2">
        <v>45565</v>
      </c>
      <c r="B627" t="s">
        <v>139</v>
      </c>
      <c r="C627" t="s">
        <v>286</v>
      </c>
      <c r="D627" s="4">
        <v>5651</v>
      </c>
      <c r="E627" s="4">
        <v>60</v>
      </c>
      <c r="F627" s="4">
        <v>2</v>
      </c>
      <c r="G627" s="5">
        <v>32</v>
      </c>
      <c r="H627" s="5">
        <v>41</v>
      </c>
      <c r="I627" s="6">
        <f>IFERROR(ad_data[[#This Row],[clicks]]/ad_data[[#This Row],[impressions]],0)</f>
        <v>1.0617589807113786E-2</v>
      </c>
      <c r="J627" s="6">
        <f>IFERROR(ad_data[[#This Row],[conversions]]/ad_data[[#This Row],[impressions]],0)</f>
        <v>3.5391966023712616E-4</v>
      </c>
      <c r="K627" s="6">
        <f>IFERROR(ad_data[[#This Row],[conversions]]/ad_data[[#This Row],[clicks]],0)</f>
        <v>3.3333333333333333E-2</v>
      </c>
      <c r="L627" s="9">
        <f>IFERROR(ad_data[[#This Row],[spend_usd]]/ad_data[[#This Row],[clicks]],0)</f>
        <v>0.53333333333333333</v>
      </c>
      <c r="M627" s="3">
        <f>IFERROR(ad_data[[#This Row],[revenue_usd]]/ad_data[[#This Row],[conversions]],0)</f>
        <v>20.5</v>
      </c>
      <c r="N627" s="3">
        <f>IFERROR(ad_data[[#This Row],[revenue_usd]]/ad_data[[#This Row],[spend_usd]],0)</f>
        <v>1.28125</v>
      </c>
      <c r="O627" s="6">
        <f>IFERROR((ad_data[[#This Row],[revenue_usd]]-ad_data[[#This Row],[spend_usd]])/ad_data[[#This Row],[spend_usd]],0)</f>
        <v>0.28125</v>
      </c>
    </row>
    <row r="628" spans="1:15">
      <c r="A628" s="2">
        <v>45421</v>
      </c>
      <c r="B628" t="s">
        <v>251</v>
      </c>
      <c r="C628" t="s">
        <v>286</v>
      </c>
      <c r="D628" s="4">
        <v>7162</v>
      </c>
      <c r="E628" s="4">
        <v>186</v>
      </c>
      <c r="F628" s="4">
        <v>3</v>
      </c>
      <c r="G628" s="5">
        <v>122</v>
      </c>
      <c r="H628" s="5">
        <v>36</v>
      </c>
      <c r="I628" s="6">
        <f>IFERROR(ad_data[[#This Row],[clicks]]/ad_data[[#This Row],[impressions]],0)</f>
        <v>2.5970399329796147E-2</v>
      </c>
      <c r="J628" s="6">
        <f>IFERROR(ad_data[[#This Row],[conversions]]/ad_data[[#This Row],[impressions]],0)</f>
        <v>4.1887740854509913E-4</v>
      </c>
      <c r="K628" s="6">
        <f>IFERROR(ad_data[[#This Row],[conversions]]/ad_data[[#This Row],[clicks]],0)</f>
        <v>1.6129032258064516E-2</v>
      </c>
      <c r="L628" s="9">
        <f>IFERROR(ad_data[[#This Row],[spend_usd]]/ad_data[[#This Row],[clicks]],0)</f>
        <v>0.65591397849462363</v>
      </c>
      <c r="M628" s="3">
        <f>IFERROR(ad_data[[#This Row],[revenue_usd]]/ad_data[[#This Row],[conversions]],0)</f>
        <v>12</v>
      </c>
      <c r="N628" s="3">
        <f>IFERROR(ad_data[[#This Row],[revenue_usd]]/ad_data[[#This Row],[spend_usd]],0)</f>
        <v>0.29508196721311475</v>
      </c>
      <c r="O628" s="6">
        <f>IFERROR((ad_data[[#This Row],[revenue_usd]]-ad_data[[#This Row],[spend_usd]])/ad_data[[#This Row],[spend_usd]],0)</f>
        <v>-0.70491803278688525</v>
      </c>
    </row>
    <row r="629" spans="1:15">
      <c r="A629" s="2">
        <v>45561</v>
      </c>
      <c r="B629" t="s">
        <v>169</v>
      </c>
      <c r="C629" t="s">
        <v>288</v>
      </c>
      <c r="D629" s="4">
        <v>9157</v>
      </c>
      <c r="E629" s="4">
        <v>28</v>
      </c>
      <c r="F629" s="4">
        <v>3</v>
      </c>
      <c r="G629" s="5">
        <v>10</v>
      </c>
      <c r="H629" s="5">
        <v>34</v>
      </c>
      <c r="I629" s="6">
        <f>IFERROR(ad_data[[#This Row],[clicks]]/ad_data[[#This Row],[impressions]],0)</f>
        <v>3.0577700120126678E-3</v>
      </c>
      <c r="J629" s="6">
        <f>IFERROR(ad_data[[#This Row],[conversions]]/ad_data[[#This Row],[impressions]],0)</f>
        <v>3.2761821557278587E-4</v>
      </c>
      <c r="K629" s="6">
        <f>IFERROR(ad_data[[#This Row],[conversions]]/ad_data[[#This Row],[clicks]],0)</f>
        <v>0.10714285714285714</v>
      </c>
      <c r="L629" s="9">
        <f>IFERROR(ad_data[[#This Row],[spend_usd]]/ad_data[[#This Row],[clicks]],0)</f>
        <v>0.35714285714285715</v>
      </c>
      <c r="M629" s="3">
        <f>IFERROR(ad_data[[#This Row],[revenue_usd]]/ad_data[[#This Row],[conversions]],0)</f>
        <v>11.333333333333334</v>
      </c>
      <c r="N629" s="3">
        <f>IFERROR(ad_data[[#This Row],[revenue_usd]]/ad_data[[#This Row],[spend_usd]],0)</f>
        <v>3.4</v>
      </c>
      <c r="O629" s="6">
        <f>IFERROR((ad_data[[#This Row],[revenue_usd]]-ad_data[[#This Row],[spend_usd]])/ad_data[[#This Row],[spend_usd]],0)</f>
        <v>2.4</v>
      </c>
    </row>
    <row r="630" spans="1:15">
      <c r="A630" s="2">
        <v>45556</v>
      </c>
      <c r="B630" t="s">
        <v>178</v>
      </c>
      <c r="C630" t="s">
        <v>286</v>
      </c>
      <c r="D630" s="4">
        <v>8405</v>
      </c>
      <c r="E630" s="4">
        <v>36</v>
      </c>
      <c r="F630" s="4">
        <v>6</v>
      </c>
      <c r="G630" s="5">
        <v>36</v>
      </c>
      <c r="H630" s="5">
        <v>32</v>
      </c>
      <c r="I630" s="6">
        <f>IFERROR(ad_data[[#This Row],[clicks]]/ad_data[[#This Row],[impressions]],0)</f>
        <v>4.2831647828673412E-3</v>
      </c>
      <c r="J630" s="6">
        <f>IFERROR(ad_data[[#This Row],[conversions]]/ad_data[[#This Row],[impressions]],0)</f>
        <v>7.1386079714455682E-4</v>
      </c>
      <c r="K630" s="6">
        <f>IFERROR(ad_data[[#This Row],[conversions]]/ad_data[[#This Row],[clicks]],0)</f>
        <v>0.16666666666666666</v>
      </c>
      <c r="L630" s="9">
        <f>IFERROR(ad_data[[#This Row],[spend_usd]]/ad_data[[#This Row],[clicks]],0)</f>
        <v>1</v>
      </c>
      <c r="M630" s="3">
        <f>IFERROR(ad_data[[#This Row],[revenue_usd]]/ad_data[[#This Row],[conversions]],0)</f>
        <v>5.333333333333333</v>
      </c>
      <c r="N630" s="3">
        <f>IFERROR(ad_data[[#This Row],[revenue_usd]]/ad_data[[#This Row],[spend_usd]],0)</f>
        <v>0.88888888888888884</v>
      </c>
      <c r="O630" s="6">
        <f>IFERROR((ad_data[[#This Row],[revenue_usd]]-ad_data[[#This Row],[spend_usd]])/ad_data[[#This Row],[spend_usd]],0)</f>
        <v>-0.1111111111111111</v>
      </c>
    </row>
    <row r="631" spans="1:15">
      <c r="A631" s="2">
        <v>45300</v>
      </c>
      <c r="B631" t="s">
        <v>181</v>
      </c>
      <c r="C631" t="s">
        <v>286</v>
      </c>
      <c r="D631" s="4">
        <v>6489</v>
      </c>
      <c r="E631" s="4">
        <v>12</v>
      </c>
      <c r="F631" s="4">
        <v>2</v>
      </c>
      <c r="G631" s="5">
        <v>10</v>
      </c>
      <c r="H631" s="5">
        <v>31</v>
      </c>
      <c r="I631" s="6">
        <f>IFERROR(ad_data[[#This Row],[clicks]]/ad_data[[#This Row],[impressions]],0)</f>
        <v>1.8492834026814608E-3</v>
      </c>
      <c r="J631" s="6">
        <f>IFERROR(ad_data[[#This Row],[conversions]]/ad_data[[#This Row],[impressions]],0)</f>
        <v>3.0821390044691018E-4</v>
      </c>
      <c r="K631" s="6">
        <f>IFERROR(ad_data[[#This Row],[conversions]]/ad_data[[#This Row],[clicks]],0)</f>
        <v>0.16666666666666666</v>
      </c>
      <c r="L631" s="9">
        <f>IFERROR(ad_data[[#This Row],[spend_usd]]/ad_data[[#This Row],[clicks]],0)</f>
        <v>0.83333333333333337</v>
      </c>
      <c r="M631" s="3">
        <f>IFERROR(ad_data[[#This Row],[revenue_usd]]/ad_data[[#This Row],[conversions]],0)</f>
        <v>15.5</v>
      </c>
      <c r="N631" s="3">
        <f>IFERROR(ad_data[[#This Row],[revenue_usd]]/ad_data[[#This Row],[spend_usd]],0)</f>
        <v>3.1</v>
      </c>
      <c r="O631" s="6">
        <f>IFERROR((ad_data[[#This Row],[revenue_usd]]-ad_data[[#This Row],[spend_usd]])/ad_data[[#This Row],[spend_usd]],0)</f>
        <v>2.1</v>
      </c>
    </row>
    <row r="632" spans="1:15">
      <c r="A632" s="2">
        <v>45537</v>
      </c>
      <c r="B632" t="s">
        <v>107</v>
      </c>
      <c r="C632" t="s">
        <v>286</v>
      </c>
      <c r="D632" s="4">
        <v>9033</v>
      </c>
      <c r="E632" s="4">
        <v>300</v>
      </c>
      <c r="F632" s="4">
        <v>2</v>
      </c>
      <c r="G632" s="5">
        <v>185</v>
      </c>
      <c r="H632" s="5">
        <v>28</v>
      </c>
      <c r="I632" s="6">
        <f>IFERROR(ad_data[[#This Row],[clicks]]/ad_data[[#This Row],[impressions]],0)</f>
        <v>3.3211557622052475E-2</v>
      </c>
      <c r="J632" s="6">
        <f>IFERROR(ad_data[[#This Row],[conversions]]/ad_data[[#This Row],[impressions]],0)</f>
        <v>2.2141038414701651E-4</v>
      </c>
      <c r="K632" s="6">
        <f>IFERROR(ad_data[[#This Row],[conversions]]/ad_data[[#This Row],[clicks]],0)</f>
        <v>6.6666666666666671E-3</v>
      </c>
      <c r="L632" s="9">
        <f>IFERROR(ad_data[[#This Row],[spend_usd]]/ad_data[[#This Row],[clicks]],0)</f>
        <v>0.6166666666666667</v>
      </c>
      <c r="M632" s="3">
        <f>IFERROR(ad_data[[#This Row],[revenue_usd]]/ad_data[[#This Row],[conversions]],0)</f>
        <v>14</v>
      </c>
      <c r="N632" s="3">
        <f>IFERROR(ad_data[[#This Row],[revenue_usd]]/ad_data[[#This Row],[spend_usd]],0)</f>
        <v>0.15135135135135136</v>
      </c>
      <c r="O632" s="6">
        <f>IFERROR((ad_data[[#This Row],[revenue_usd]]-ad_data[[#This Row],[spend_usd]])/ad_data[[#This Row],[spend_usd]],0)</f>
        <v>-0.84864864864864864</v>
      </c>
    </row>
    <row r="633" spans="1:15">
      <c r="A633" s="2">
        <v>45558</v>
      </c>
      <c r="B633" t="s">
        <v>167</v>
      </c>
      <c r="C633" t="s">
        <v>286</v>
      </c>
      <c r="D633" s="4">
        <v>2501</v>
      </c>
      <c r="E633" s="4">
        <v>107</v>
      </c>
      <c r="F633" s="4">
        <v>1</v>
      </c>
      <c r="G633" s="5">
        <v>18</v>
      </c>
      <c r="H633" s="5">
        <v>28</v>
      </c>
      <c r="I633" s="6">
        <f>IFERROR(ad_data[[#This Row],[clicks]]/ad_data[[#This Row],[impressions]],0)</f>
        <v>4.2782886845261894E-2</v>
      </c>
      <c r="J633" s="6">
        <f>IFERROR(ad_data[[#This Row],[conversions]]/ad_data[[#This Row],[impressions]],0)</f>
        <v>3.9984006397441024E-4</v>
      </c>
      <c r="K633" s="6">
        <f>IFERROR(ad_data[[#This Row],[conversions]]/ad_data[[#This Row],[clicks]],0)</f>
        <v>9.3457943925233638E-3</v>
      </c>
      <c r="L633" s="9">
        <f>IFERROR(ad_data[[#This Row],[spend_usd]]/ad_data[[#This Row],[clicks]],0)</f>
        <v>0.16822429906542055</v>
      </c>
      <c r="M633" s="3">
        <f>IFERROR(ad_data[[#This Row],[revenue_usd]]/ad_data[[#This Row],[conversions]],0)</f>
        <v>28</v>
      </c>
      <c r="N633" s="3">
        <f>IFERROR(ad_data[[#This Row],[revenue_usd]]/ad_data[[#This Row],[spend_usd]],0)</f>
        <v>1.5555555555555556</v>
      </c>
      <c r="O633" s="6">
        <f>IFERROR((ad_data[[#This Row],[revenue_usd]]-ad_data[[#This Row],[spend_usd]])/ad_data[[#This Row],[spend_usd]],0)</f>
        <v>0.55555555555555558</v>
      </c>
    </row>
    <row r="634" spans="1:15">
      <c r="A634" s="2">
        <v>45560</v>
      </c>
      <c r="B634" t="s">
        <v>12</v>
      </c>
      <c r="C634" t="s">
        <v>286</v>
      </c>
      <c r="D634" s="4">
        <v>4263</v>
      </c>
      <c r="E634" s="4">
        <v>82</v>
      </c>
      <c r="F634" s="4">
        <v>1</v>
      </c>
      <c r="G634" s="5">
        <v>74</v>
      </c>
      <c r="H634" s="5">
        <v>27</v>
      </c>
      <c r="I634" s="6">
        <f>IFERROR(ad_data[[#This Row],[clicks]]/ad_data[[#This Row],[impressions]],0)</f>
        <v>1.9235280319024162E-2</v>
      </c>
      <c r="J634" s="6">
        <f>IFERROR(ad_data[[#This Row],[conversions]]/ad_data[[#This Row],[impressions]],0)</f>
        <v>2.345765892563922E-4</v>
      </c>
      <c r="K634" s="6">
        <f>IFERROR(ad_data[[#This Row],[conversions]]/ad_data[[#This Row],[clicks]],0)</f>
        <v>1.2195121951219513E-2</v>
      </c>
      <c r="L634" s="9">
        <f>IFERROR(ad_data[[#This Row],[spend_usd]]/ad_data[[#This Row],[clicks]],0)</f>
        <v>0.90243902439024393</v>
      </c>
      <c r="M634" s="3">
        <f>IFERROR(ad_data[[#This Row],[revenue_usd]]/ad_data[[#This Row],[conversions]],0)</f>
        <v>27</v>
      </c>
      <c r="N634" s="3">
        <f>IFERROR(ad_data[[#This Row],[revenue_usd]]/ad_data[[#This Row],[spend_usd]],0)</f>
        <v>0.36486486486486486</v>
      </c>
      <c r="O634" s="6">
        <f>IFERROR((ad_data[[#This Row],[revenue_usd]]-ad_data[[#This Row],[spend_usd]])/ad_data[[#This Row],[spend_usd]],0)</f>
        <v>-0.63513513513513509</v>
      </c>
    </row>
    <row r="635" spans="1:15">
      <c r="A635" s="2">
        <v>45555</v>
      </c>
      <c r="B635" t="s">
        <v>43</v>
      </c>
      <c r="C635" t="s">
        <v>286</v>
      </c>
      <c r="D635" s="4">
        <v>7645</v>
      </c>
      <c r="E635" s="4">
        <v>124</v>
      </c>
      <c r="F635" s="4">
        <v>1</v>
      </c>
      <c r="G635" s="5">
        <v>62</v>
      </c>
      <c r="H635" s="5">
        <v>27</v>
      </c>
      <c r="I635" s="6">
        <f>IFERROR(ad_data[[#This Row],[clicks]]/ad_data[[#This Row],[impressions]],0)</f>
        <v>1.6219751471550033E-2</v>
      </c>
      <c r="J635" s="6">
        <f>IFERROR(ad_data[[#This Row],[conversions]]/ad_data[[#This Row],[impressions]],0)</f>
        <v>1.3080444735120994E-4</v>
      </c>
      <c r="K635" s="6">
        <f>IFERROR(ad_data[[#This Row],[conversions]]/ad_data[[#This Row],[clicks]],0)</f>
        <v>8.0645161290322578E-3</v>
      </c>
      <c r="L635" s="9">
        <f>IFERROR(ad_data[[#This Row],[spend_usd]]/ad_data[[#This Row],[clicks]],0)</f>
        <v>0.5</v>
      </c>
      <c r="M635" s="3">
        <f>IFERROR(ad_data[[#This Row],[revenue_usd]]/ad_data[[#This Row],[conversions]],0)</f>
        <v>27</v>
      </c>
      <c r="N635" s="3">
        <f>IFERROR(ad_data[[#This Row],[revenue_usd]]/ad_data[[#This Row],[spend_usd]],0)</f>
        <v>0.43548387096774194</v>
      </c>
      <c r="O635" s="6">
        <f>IFERROR((ad_data[[#This Row],[revenue_usd]]-ad_data[[#This Row],[spend_usd]])/ad_data[[#This Row],[spend_usd]],0)</f>
        <v>-0.56451612903225812</v>
      </c>
    </row>
    <row r="636" spans="1:15">
      <c r="A636" s="2">
        <v>45565</v>
      </c>
      <c r="B636" t="s">
        <v>159</v>
      </c>
      <c r="C636" t="s">
        <v>288</v>
      </c>
      <c r="D636" s="4">
        <v>10313</v>
      </c>
      <c r="E636" s="4">
        <v>113</v>
      </c>
      <c r="F636" s="4">
        <v>1</v>
      </c>
      <c r="G636" s="5">
        <v>52</v>
      </c>
      <c r="H636" s="5">
        <v>27</v>
      </c>
      <c r="I636" s="6">
        <f>IFERROR(ad_data[[#This Row],[clicks]]/ad_data[[#This Row],[impressions]],0)</f>
        <v>1.0957044506932996E-2</v>
      </c>
      <c r="J636" s="6">
        <f>IFERROR(ad_data[[#This Row],[conversions]]/ad_data[[#This Row],[impressions]],0)</f>
        <v>9.6964995636575194E-5</v>
      </c>
      <c r="K636" s="6">
        <f>IFERROR(ad_data[[#This Row],[conversions]]/ad_data[[#This Row],[clicks]],0)</f>
        <v>8.8495575221238937E-3</v>
      </c>
      <c r="L636" s="9">
        <f>IFERROR(ad_data[[#This Row],[spend_usd]]/ad_data[[#This Row],[clicks]],0)</f>
        <v>0.46017699115044247</v>
      </c>
      <c r="M636" s="3">
        <f>IFERROR(ad_data[[#This Row],[revenue_usd]]/ad_data[[#This Row],[conversions]],0)</f>
        <v>27</v>
      </c>
      <c r="N636" s="3">
        <f>IFERROR(ad_data[[#This Row],[revenue_usd]]/ad_data[[#This Row],[spend_usd]],0)</f>
        <v>0.51923076923076927</v>
      </c>
      <c r="O636" s="6">
        <f>IFERROR((ad_data[[#This Row],[revenue_usd]]-ad_data[[#This Row],[spend_usd]])/ad_data[[#This Row],[spend_usd]],0)</f>
        <v>-0.48076923076923078</v>
      </c>
    </row>
    <row r="637" spans="1:15">
      <c r="A637" s="2">
        <v>45551</v>
      </c>
      <c r="B637" t="s">
        <v>96</v>
      </c>
      <c r="C637" t="s">
        <v>287</v>
      </c>
      <c r="D637" s="4">
        <v>4585</v>
      </c>
      <c r="E637" s="4">
        <v>17</v>
      </c>
      <c r="F637" s="4">
        <v>2</v>
      </c>
      <c r="G637" s="5">
        <v>10</v>
      </c>
      <c r="H637" s="5">
        <v>26</v>
      </c>
      <c r="I637" s="6">
        <f>IFERROR(ad_data[[#This Row],[clicks]]/ad_data[[#This Row],[impressions]],0)</f>
        <v>3.7077426390403488E-3</v>
      </c>
      <c r="J637" s="6">
        <f>IFERROR(ad_data[[#This Row],[conversions]]/ad_data[[#This Row],[impressions]],0)</f>
        <v>4.362050163576881E-4</v>
      </c>
      <c r="K637" s="6">
        <f>IFERROR(ad_data[[#This Row],[conversions]]/ad_data[[#This Row],[clicks]],0)</f>
        <v>0.11764705882352941</v>
      </c>
      <c r="L637" s="9">
        <f>IFERROR(ad_data[[#This Row],[spend_usd]]/ad_data[[#This Row],[clicks]],0)</f>
        <v>0.58823529411764708</v>
      </c>
      <c r="M637" s="3">
        <f>IFERROR(ad_data[[#This Row],[revenue_usd]]/ad_data[[#This Row],[conversions]],0)</f>
        <v>13</v>
      </c>
      <c r="N637" s="3">
        <f>IFERROR(ad_data[[#This Row],[revenue_usd]]/ad_data[[#This Row],[spend_usd]],0)</f>
        <v>2.6</v>
      </c>
      <c r="O637" s="6">
        <f>IFERROR((ad_data[[#This Row],[revenue_usd]]-ad_data[[#This Row],[spend_usd]])/ad_data[[#This Row],[spend_usd]],0)</f>
        <v>1.6</v>
      </c>
    </row>
    <row r="638" spans="1:15">
      <c r="A638" s="2">
        <v>45536</v>
      </c>
      <c r="B638" t="s">
        <v>206</v>
      </c>
      <c r="C638" t="s">
        <v>287</v>
      </c>
      <c r="D638" s="4">
        <v>5242</v>
      </c>
      <c r="E638" s="4">
        <v>6</v>
      </c>
      <c r="F638" s="4">
        <v>2</v>
      </c>
      <c r="G638" s="5">
        <v>10</v>
      </c>
      <c r="H638" s="5">
        <v>26</v>
      </c>
      <c r="I638" s="6">
        <f>IFERROR(ad_data[[#This Row],[clicks]]/ad_data[[#This Row],[impressions]],0)</f>
        <v>1.1446012972148034E-3</v>
      </c>
      <c r="J638" s="6">
        <f>IFERROR(ad_data[[#This Row],[conversions]]/ad_data[[#This Row],[impressions]],0)</f>
        <v>3.8153376573826786E-4</v>
      </c>
      <c r="K638" s="6">
        <f>IFERROR(ad_data[[#This Row],[conversions]]/ad_data[[#This Row],[clicks]],0)</f>
        <v>0.33333333333333331</v>
      </c>
      <c r="L638" s="9">
        <f>IFERROR(ad_data[[#This Row],[spend_usd]]/ad_data[[#This Row],[clicks]],0)</f>
        <v>1.6666666666666667</v>
      </c>
      <c r="M638" s="3">
        <f>IFERROR(ad_data[[#This Row],[revenue_usd]]/ad_data[[#This Row],[conversions]],0)</f>
        <v>13</v>
      </c>
      <c r="N638" s="3">
        <f>IFERROR(ad_data[[#This Row],[revenue_usd]]/ad_data[[#This Row],[spend_usd]],0)</f>
        <v>2.6</v>
      </c>
      <c r="O638" s="6">
        <f>IFERROR((ad_data[[#This Row],[revenue_usd]]-ad_data[[#This Row],[spend_usd]])/ad_data[[#This Row],[spend_usd]],0)</f>
        <v>1.6</v>
      </c>
    </row>
    <row r="639" spans="1:15">
      <c r="A639" s="2">
        <v>45300</v>
      </c>
      <c r="B639" t="s">
        <v>18</v>
      </c>
      <c r="C639" t="s">
        <v>287</v>
      </c>
      <c r="D639" s="4">
        <v>7230</v>
      </c>
      <c r="E639" s="4">
        <v>46</v>
      </c>
      <c r="F639" s="4">
        <v>2</v>
      </c>
      <c r="G639" s="5">
        <v>33</v>
      </c>
      <c r="H639" s="5">
        <v>25</v>
      </c>
      <c r="I639" s="6">
        <f>IFERROR(ad_data[[#This Row],[clicks]]/ad_data[[#This Row],[impressions]],0)</f>
        <v>6.3623789764868603E-3</v>
      </c>
      <c r="J639" s="6">
        <f>IFERROR(ad_data[[#This Row],[conversions]]/ad_data[[#This Row],[impressions]],0)</f>
        <v>2.7662517289073305E-4</v>
      </c>
      <c r="K639" s="6">
        <f>IFERROR(ad_data[[#This Row],[conversions]]/ad_data[[#This Row],[clicks]],0)</f>
        <v>4.3478260869565216E-2</v>
      </c>
      <c r="L639" s="9">
        <f>IFERROR(ad_data[[#This Row],[spend_usd]]/ad_data[[#This Row],[clicks]],0)</f>
        <v>0.71739130434782605</v>
      </c>
      <c r="M639" s="3">
        <f>IFERROR(ad_data[[#This Row],[revenue_usd]]/ad_data[[#This Row],[conversions]],0)</f>
        <v>12.5</v>
      </c>
      <c r="N639" s="3">
        <f>IFERROR(ad_data[[#This Row],[revenue_usd]]/ad_data[[#This Row],[spend_usd]],0)</f>
        <v>0.75757575757575757</v>
      </c>
      <c r="O639" s="6">
        <f>IFERROR((ad_data[[#This Row],[revenue_usd]]-ad_data[[#This Row],[spend_usd]])/ad_data[[#This Row],[spend_usd]],0)</f>
        <v>-0.24242424242424243</v>
      </c>
    </row>
    <row r="640" spans="1:15">
      <c r="A640" s="2">
        <v>45549</v>
      </c>
      <c r="B640" t="s">
        <v>21</v>
      </c>
      <c r="C640" t="s">
        <v>286</v>
      </c>
      <c r="D640" s="4">
        <v>6954</v>
      </c>
      <c r="E640" s="4">
        <v>82</v>
      </c>
      <c r="F640" s="4">
        <v>1</v>
      </c>
      <c r="G640" s="5">
        <v>37</v>
      </c>
      <c r="H640" s="5">
        <v>24</v>
      </c>
      <c r="I640" s="6">
        <f>IFERROR(ad_data[[#This Row],[clicks]]/ad_data[[#This Row],[impressions]],0)</f>
        <v>1.179177451826287E-2</v>
      </c>
      <c r="J640" s="6">
        <f>IFERROR(ad_data[[#This Row],[conversions]]/ad_data[[#This Row],[impressions]],0)</f>
        <v>1.4380212827149841E-4</v>
      </c>
      <c r="K640" s="6">
        <f>IFERROR(ad_data[[#This Row],[conversions]]/ad_data[[#This Row],[clicks]],0)</f>
        <v>1.2195121951219513E-2</v>
      </c>
      <c r="L640" s="9">
        <f>IFERROR(ad_data[[#This Row],[spend_usd]]/ad_data[[#This Row],[clicks]],0)</f>
        <v>0.45121951219512196</v>
      </c>
      <c r="M640" s="3">
        <f>IFERROR(ad_data[[#This Row],[revenue_usd]]/ad_data[[#This Row],[conversions]],0)</f>
        <v>24</v>
      </c>
      <c r="N640" s="3">
        <f>IFERROR(ad_data[[#This Row],[revenue_usd]]/ad_data[[#This Row],[spend_usd]],0)</f>
        <v>0.64864864864864868</v>
      </c>
      <c r="O640" s="6">
        <f>IFERROR((ad_data[[#This Row],[revenue_usd]]-ad_data[[#This Row],[spend_usd]])/ad_data[[#This Row],[spend_usd]],0)</f>
        <v>-0.35135135135135137</v>
      </c>
    </row>
    <row r="641" spans="1:15">
      <c r="A641" s="2">
        <v>45542</v>
      </c>
      <c r="B641" t="s">
        <v>132</v>
      </c>
      <c r="C641" t="s">
        <v>286</v>
      </c>
      <c r="D641" s="4">
        <v>8334</v>
      </c>
      <c r="E641" s="4">
        <v>323</v>
      </c>
      <c r="F641" s="4">
        <v>1</v>
      </c>
      <c r="G641" s="5">
        <v>19</v>
      </c>
      <c r="H641" s="5">
        <v>24</v>
      </c>
      <c r="I641" s="6">
        <f>IFERROR(ad_data[[#This Row],[clicks]]/ad_data[[#This Row],[impressions]],0)</f>
        <v>3.8756899448044155E-2</v>
      </c>
      <c r="J641" s="6">
        <f>IFERROR(ad_data[[#This Row],[conversions]]/ad_data[[#This Row],[impressions]],0)</f>
        <v>1.1999040076793856E-4</v>
      </c>
      <c r="K641" s="6">
        <f>IFERROR(ad_data[[#This Row],[conversions]]/ad_data[[#This Row],[clicks]],0)</f>
        <v>3.0959752321981426E-3</v>
      </c>
      <c r="L641" s="9">
        <f>IFERROR(ad_data[[#This Row],[spend_usd]]/ad_data[[#This Row],[clicks]],0)</f>
        <v>5.8823529411764705E-2</v>
      </c>
      <c r="M641" s="3">
        <f>IFERROR(ad_data[[#This Row],[revenue_usd]]/ad_data[[#This Row],[conversions]],0)</f>
        <v>24</v>
      </c>
      <c r="N641" s="3">
        <f>IFERROR(ad_data[[#This Row],[revenue_usd]]/ad_data[[#This Row],[spend_usd]],0)</f>
        <v>1.263157894736842</v>
      </c>
      <c r="O641" s="6">
        <f>IFERROR((ad_data[[#This Row],[revenue_usd]]-ad_data[[#This Row],[spend_usd]])/ad_data[[#This Row],[spend_usd]],0)</f>
        <v>0.26315789473684209</v>
      </c>
    </row>
    <row r="642" spans="1:15">
      <c r="A642" s="2">
        <v>45565</v>
      </c>
      <c r="B642" t="s">
        <v>35</v>
      </c>
      <c r="C642" t="s">
        <v>287</v>
      </c>
      <c r="D642" s="4">
        <v>12345</v>
      </c>
      <c r="E642" s="4">
        <v>94</v>
      </c>
      <c r="F642" s="4">
        <v>1</v>
      </c>
      <c r="G642" s="5">
        <v>57</v>
      </c>
      <c r="H642" s="5">
        <v>22</v>
      </c>
      <c r="I642" s="6">
        <f>IFERROR(ad_data[[#This Row],[clicks]]/ad_data[[#This Row],[impressions]],0)</f>
        <v>7.6144187930336166E-3</v>
      </c>
      <c r="J642" s="6">
        <f>IFERROR(ad_data[[#This Row],[conversions]]/ad_data[[#This Row],[impressions]],0)</f>
        <v>8.1004455245038483E-5</v>
      </c>
      <c r="K642" s="6">
        <f>IFERROR(ad_data[[#This Row],[conversions]]/ad_data[[#This Row],[clicks]],0)</f>
        <v>1.0638297872340425E-2</v>
      </c>
      <c r="L642" s="9">
        <f>IFERROR(ad_data[[#This Row],[spend_usd]]/ad_data[[#This Row],[clicks]],0)</f>
        <v>0.6063829787234043</v>
      </c>
      <c r="M642" s="3">
        <f>IFERROR(ad_data[[#This Row],[revenue_usd]]/ad_data[[#This Row],[conversions]],0)</f>
        <v>22</v>
      </c>
      <c r="N642" s="3">
        <f>IFERROR(ad_data[[#This Row],[revenue_usd]]/ad_data[[#This Row],[spend_usd]],0)</f>
        <v>0.38596491228070173</v>
      </c>
      <c r="O642" s="6">
        <f>IFERROR((ad_data[[#This Row],[revenue_usd]]-ad_data[[#This Row],[spend_usd]])/ad_data[[#This Row],[spend_usd]],0)</f>
        <v>-0.61403508771929827</v>
      </c>
    </row>
    <row r="643" spans="1:15">
      <c r="A643" s="2">
        <v>45545</v>
      </c>
      <c r="B643" t="s">
        <v>177</v>
      </c>
      <c r="C643" t="s">
        <v>286</v>
      </c>
      <c r="D643" s="4">
        <v>21778</v>
      </c>
      <c r="E643" s="4">
        <v>0</v>
      </c>
      <c r="F643" s="4">
        <v>1</v>
      </c>
      <c r="G643" s="5">
        <v>10</v>
      </c>
      <c r="H643" s="5">
        <v>22</v>
      </c>
      <c r="I643" s="6">
        <f>IFERROR(ad_data[[#This Row],[clicks]]/ad_data[[#This Row],[impressions]],0)</f>
        <v>0</v>
      </c>
      <c r="J643" s="6">
        <f>IFERROR(ad_data[[#This Row],[conversions]]/ad_data[[#This Row],[impressions]],0)</f>
        <v>4.5917898796951051E-5</v>
      </c>
      <c r="K643" s="6">
        <f>IFERROR(ad_data[[#This Row],[conversions]]/ad_data[[#This Row],[clicks]],0)</f>
        <v>0</v>
      </c>
      <c r="L643" s="9">
        <f>IFERROR(ad_data[[#This Row],[spend_usd]]/ad_data[[#This Row],[clicks]],0)</f>
        <v>0</v>
      </c>
      <c r="M643" s="3">
        <f>IFERROR(ad_data[[#This Row],[revenue_usd]]/ad_data[[#This Row],[conversions]],0)</f>
        <v>22</v>
      </c>
      <c r="N643" s="3">
        <f>IFERROR(ad_data[[#This Row],[revenue_usd]]/ad_data[[#This Row],[spend_usd]],0)</f>
        <v>2.2000000000000002</v>
      </c>
      <c r="O643" s="6">
        <f>IFERROR((ad_data[[#This Row],[revenue_usd]]-ad_data[[#This Row],[spend_usd]])/ad_data[[#This Row],[spend_usd]],0)</f>
        <v>1.2</v>
      </c>
    </row>
    <row r="644" spans="1:15">
      <c r="A644" s="2">
        <v>45559</v>
      </c>
      <c r="B644" t="s">
        <v>56</v>
      </c>
      <c r="C644" t="s">
        <v>286</v>
      </c>
      <c r="D644" s="4">
        <v>6256</v>
      </c>
      <c r="E644" s="4">
        <v>227</v>
      </c>
      <c r="F644" s="4">
        <v>1</v>
      </c>
      <c r="G644" s="5">
        <v>94</v>
      </c>
      <c r="H644" s="5">
        <v>21</v>
      </c>
      <c r="I644" s="6">
        <f>IFERROR(ad_data[[#This Row],[clicks]]/ad_data[[#This Row],[impressions]],0)</f>
        <v>3.6285166240409207E-2</v>
      </c>
      <c r="J644" s="6">
        <f>IFERROR(ad_data[[#This Row],[conversions]]/ad_data[[#This Row],[impressions]],0)</f>
        <v>1.5984654731457802E-4</v>
      </c>
      <c r="K644" s="6">
        <f>IFERROR(ad_data[[#This Row],[conversions]]/ad_data[[#This Row],[clicks]],0)</f>
        <v>4.4052863436123352E-3</v>
      </c>
      <c r="L644" s="9">
        <f>IFERROR(ad_data[[#This Row],[spend_usd]]/ad_data[[#This Row],[clicks]],0)</f>
        <v>0.41409691629955947</v>
      </c>
      <c r="M644" s="3">
        <f>IFERROR(ad_data[[#This Row],[revenue_usd]]/ad_data[[#This Row],[conversions]],0)</f>
        <v>21</v>
      </c>
      <c r="N644" s="3">
        <f>IFERROR(ad_data[[#This Row],[revenue_usd]]/ad_data[[#This Row],[spend_usd]],0)</f>
        <v>0.22340425531914893</v>
      </c>
      <c r="O644" s="6">
        <f>IFERROR((ad_data[[#This Row],[revenue_usd]]-ad_data[[#This Row],[spend_usd]])/ad_data[[#This Row],[spend_usd]],0)</f>
        <v>-0.77659574468085102</v>
      </c>
    </row>
    <row r="645" spans="1:15">
      <c r="A645" s="2">
        <v>45574</v>
      </c>
      <c r="B645" t="s">
        <v>85</v>
      </c>
      <c r="C645" t="s">
        <v>286</v>
      </c>
      <c r="D645" s="4">
        <v>14469</v>
      </c>
      <c r="E645" s="4">
        <v>57</v>
      </c>
      <c r="F645" s="4">
        <v>3</v>
      </c>
      <c r="G645" s="5">
        <v>27</v>
      </c>
      <c r="H645" s="5">
        <v>21</v>
      </c>
      <c r="I645" s="6">
        <f>IFERROR(ad_data[[#This Row],[clicks]]/ad_data[[#This Row],[impressions]],0)</f>
        <v>3.939456769645449E-3</v>
      </c>
      <c r="J645" s="6">
        <f>IFERROR(ad_data[[#This Row],[conversions]]/ad_data[[#This Row],[impressions]],0)</f>
        <v>2.0733982998133942E-4</v>
      </c>
      <c r="K645" s="6">
        <f>IFERROR(ad_data[[#This Row],[conversions]]/ad_data[[#This Row],[clicks]],0)</f>
        <v>5.2631578947368418E-2</v>
      </c>
      <c r="L645" s="9">
        <f>IFERROR(ad_data[[#This Row],[spend_usd]]/ad_data[[#This Row],[clicks]],0)</f>
        <v>0.47368421052631576</v>
      </c>
      <c r="M645" s="3">
        <f>IFERROR(ad_data[[#This Row],[revenue_usd]]/ad_data[[#This Row],[conversions]],0)</f>
        <v>7</v>
      </c>
      <c r="N645" s="3">
        <f>IFERROR(ad_data[[#This Row],[revenue_usd]]/ad_data[[#This Row],[spend_usd]],0)</f>
        <v>0.77777777777777779</v>
      </c>
      <c r="O645" s="6">
        <f>IFERROR((ad_data[[#This Row],[revenue_usd]]-ad_data[[#This Row],[spend_usd]])/ad_data[[#This Row],[spend_usd]],0)</f>
        <v>-0.22222222222222221</v>
      </c>
    </row>
    <row r="646" spans="1:15">
      <c r="A646" s="2">
        <v>45557</v>
      </c>
      <c r="B646" t="s">
        <v>130</v>
      </c>
      <c r="C646" t="s">
        <v>286</v>
      </c>
      <c r="D646" s="4">
        <v>11343</v>
      </c>
      <c r="E646" s="4">
        <v>48</v>
      </c>
      <c r="F646" s="4">
        <v>1</v>
      </c>
      <c r="G646" s="5">
        <v>13</v>
      </c>
      <c r="H646" s="5">
        <v>21</v>
      </c>
      <c r="I646" s="6">
        <f>IFERROR(ad_data[[#This Row],[clicks]]/ad_data[[#This Row],[impressions]],0)</f>
        <v>4.2316847394869087E-3</v>
      </c>
      <c r="J646" s="6">
        <f>IFERROR(ad_data[[#This Row],[conversions]]/ad_data[[#This Row],[impressions]],0)</f>
        <v>8.8160098739310588E-5</v>
      </c>
      <c r="K646" s="6">
        <f>IFERROR(ad_data[[#This Row],[conversions]]/ad_data[[#This Row],[clicks]],0)</f>
        <v>2.0833333333333332E-2</v>
      </c>
      <c r="L646" s="9">
        <f>IFERROR(ad_data[[#This Row],[spend_usd]]/ad_data[[#This Row],[clicks]],0)</f>
        <v>0.27083333333333331</v>
      </c>
      <c r="M646" s="3">
        <f>IFERROR(ad_data[[#This Row],[revenue_usd]]/ad_data[[#This Row],[conversions]],0)</f>
        <v>21</v>
      </c>
      <c r="N646" s="3">
        <f>IFERROR(ad_data[[#This Row],[revenue_usd]]/ad_data[[#This Row],[spend_usd]],0)</f>
        <v>1.6153846153846154</v>
      </c>
      <c r="O646" s="6">
        <f>IFERROR((ad_data[[#This Row],[revenue_usd]]-ad_data[[#This Row],[spend_usd]])/ad_data[[#This Row],[spend_usd]],0)</f>
        <v>0.61538461538461542</v>
      </c>
    </row>
    <row r="647" spans="1:15">
      <c r="A647" s="2">
        <v>45544</v>
      </c>
      <c r="B647" t="s">
        <v>118</v>
      </c>
      <c r="C647" t="s">
        <v>288</v>
      </c>
      <c r="D647" s="4">
        <v>9614</v>
      </c>
      <c r="E647" s="4">
        <v>11</v>
      </c>
      <c r="F647" s="4">
        <v>1</v>
      </c>
      <c r="G647" s="5">
        <v>10</v>
      </c>
      <c r="H647" s="5">
        <v>21</v>
      </c>
      <c r="I647" s="6">
        <f>IFERROR(ad_data[[#This Row],[clicks]]/ad_data[[#This Row],[impressions]],0)</f>
        <v>1.1441647597254005E-3</v>
      </c>
      <c r="J647" s="6">
        <f>IFERROR(ad_data[[#This Row],[conversions]]/ad_data[[#This Row],[impressions]],0)</f>
        <v>1.0401497815685458E-4</v>
      </c>
      <c r="K647" s="6">
        <f>IFERROR(ad_data[[#This Row],[conversions]]/ad_data[[#This Row],[clicks]],0)</f>
        <v>9.0909090909090912E-2</v>
      </c>
      <c r="L647" s="9">
        <f>IFERROR(ad_data[[#This Row],[spend_usd]]/ad_data[[#This Row],[clicks]],0)</f>
        <v>0.90909090909090906</v>
      </c>
      <c r="M647" s="3">
        <f>IFERROR(ad_data[[#This Row],[revenue_usd]]/ad_data[[#This Row],[conversions]],0)</f>
        <v>21</v>
      </c>
      <c r="N647" s="3">
        <f>IFERROR(ad_data[[#This Row],[revenue_usd]]/ad_data[[#This Row],[spend_usd]],0)</f>
        <v>2.1</v>
      </c>
      <c r="O647" s="6">
        <f>IFERROR((ad_data[[#This Row],[revenue_usd]]-ad_data[[#This Row],[spend_usd]])/ad_data[[#This Row],[spend_usd]],0)</f>
        <v>1.1000000000000001</v>
      </c>
    </row>
    <row r="648" spans="1:15">
      <c r="A648" s="2">
        <v>45555</v>
      </c>
      <c r="B648" t="s">
        <v>38</v>
      </c>
      <c r="C648" t="s">
        <v>287</v>
      </c>
      <c r="D648" s="4">
        <v>10085</v>
      </c>
      <c r="E648" s="4">
        <v>0</v>
      </c>
      <c r="F648" s="4">
        <v>0</v>
      </c>
      <c r="G648" s="5">
        <v>10</v>
      </c>
      <c r="H648" s="5">
        <v>20</v>
      </c>
      <c r="I648" s="6">
        <f>IFERROR(ad_data[[#This Row],[clicks]]/ad_data[[#This Row],[impressions]],0)</f>
        <v>0</v>
      </c>
      <c r="J648" s="6">
        <f>IFERROR(ad_data[[#This Row],[conversions]]/ad_data[[#This Row],[impressions]],0)</f>
        <v>0</v>
      </c>
      <c r="K648" s="6">
        <f>IFERROR(ad_data[[#This Row],[conversions]]/ad_data[[#This Row],[clicks]],0)</f>
        <v>0</v>
      </c>
      <c r="L648" s="9">
        <f>IFERROR(ad_data[[#This Row],[spend_usd]]/ad_data[[#This Row],[clicks]],0)</f>
        <v>0</v>
      </c>
      <c r="M648" s="3">
        <f>IFERROR(ad_data[[#This Row],[revenue_usd]]/ad_data[[#This Row],[conversions]],0)</f>
        <v>0</v>
      </c>
      <c r="N648" s="3">
        <f>IFERROR(ad_data[[#This Row],[revenue_usd]]/ad_data[[#This Row],[spend_usd]],0)</f>
        <v>2</v>
      </c>
      <c r="O648" s="6">
        <f>IFERROR((ad_data[[#This Row],[revenue_usd]]-ad_data[[#This Row],[spend_usd]])/ad_data[[#This Row],[spend_usd]],0)</f>
        <v>1</v>
      </c>
    </row>
    <row r="649" spans="1:15">
      <c r="A649" s="2">
        <v>45554</v>
      </c>
      <c r="B649" t="s">
        <v>133</v>
      </c>
      <c r="C649" t="s">
        <v>287</v>
      </c>
      <c r="D649" s="4">
        <v>10037</v>
      </c>
      <c r="E649" s="4">
        <v>488</v>
      </c>
      <c r="F649" s="4">
        <v>0</v>
      </c>
      <c r="G649" s="5">
        <v>347</v>
      </c>
      <c r="H649" s="5">
        <v>20</v>
      </c>
      <c r="I649" s="6">
        <f>IFERROR(ad_data[[#This Row],[clicks]]/ad_data[[#This Row],[impressions]],0)</f>
        <v>4.862010560924579E-2</v>
      </c>
      <c r="J649" s="6">
        <f>IFERROR(ad_data[[#This Row],[conversions]]/ad_data[[#This Row],[impressions]],0)</f>
        <v>0</v>
      </c>
      <c r="K649" s="6">
        <f>IFERROR(ad_data[[#This Row],[conversions]]/ad_data[[#This Row],[clicks]],0)</f>
        <v>0</v>
      </c>
      <c r="L649" s="9">
        <f>IFERROR(ad_data[[#This Row],[spend_usd]]/ad_data[[#This Row],[clicks]],0)</f>
        <v>0.71106557377049184</v>
      </c>
      <c r="M649" s="3">
        <f>IFERROR(ad_data[[#This Row],[revenue_usd]]/ad_data[[#This Row],[conversions]],0)</f>
        <v>0</v>
      </c>
      <c r="N649" s="3">
        <f>IFERROR(ad_data[[#This Row],[revenue_usd]]/ad_data[[#This Row],[spend_usd]],0)</f>
        <v>5.7636887608069162E-2</v>
      </c>
      <c r="O649" s="6">
        <f>IFERROR((ad_data[[#This Row],[revenue_usd]]-ad_data[[#This Row],[spend_usd]])/ad_data[[#This Row],[spend_usd]],0)</f>
        <v>-0.94236311239193082</v>
      </c>
    </row>
    <row r="650" spans="1:15">
      <c r="A650" s="2">
        <v>45550</v>
      </c>
      <c r="B650" t="s">
        <v>20</v>
      </c>
      <c r="C650" t="s">
        <v>288</v>
      </c>
      <c r="D650" s="4">
        <v>11084</v>
      </c>
      <c r="E650" s="4">
        <v>392</v>
      </c>
      <c r="F650" s="4">
        <v>57</v>
      </c>
      <c r="G650" s="5">
        <v>319</v>
      </c>
      <c r="H650" s="5">
        <v>20</v>
      </c>
      <c r="I650" s="6">
        <f>IFERROR(ad_data[[#This Row],[clicks]]/ad_data[[#This Row],[impressions]],0)</f>
        <v>3.5366293756766511E-2</v>
      </c>
      <c r="J650" s="6">
        <f>IFERROR(ad_data[[#This Row],[conversions]]/ad_data[[#This Row],[impressions]],0)</f>
        <v>5.1425478166726817E-3</v>
      </c>
      <c r="K650" s="6">
        <f>IFERROR(ad_data[[#This Row],[conversions]]/ad_data[[#This Row],[clicks]],0)</f>
        <v>0.14540816326530612</v>
      </c>
      <c r="L650" s="9">
        <f>IFERROR(ad_data[[#This Row],[spend_usd]]/ad_data[[#This Row],[clicks]],0)</f>
        <v>0.81377551020408168</v>
      </c>
      <c r="M650" s="3">
        <f>IFERROR(ad_data[[#This Row],[revenue_usd]]/ad_data[[#This Row],[conversions]],0)</f>
        <v>0.35087719298245612</v>
      </c>
      <c r="N650" s="3">
        <f>IFERROR(ad_data[[#This Row],[revenue_usd]]/ad_data[[#This Row],[spend_usd]],0)</f>
        <v>6.2695924764890276E-2</v>
      </c>
      <c r="O650" s="6">
        <f>IFERROR((ad_data[[#This Row],[revenue_usd]]-ad_data[[#This Row],[spend_usd]])/ad_data[[#This Row],[spend_usd]],0)</f>
        <v>-0.93730407523510972</v>
      </c>
    </row>
    <row r="651" spans="1:15">
      <c r="A651" s="2">
        <v>45565</v>
      </c>
      <c r="B651" t="s">
        <v>154</v>
      </c>
      <c r="C651" t="s">
        <v>288</v>
      </c>
      <c r="D651" s="4">
        <v>12650</v>
      </c>
      <c r="E651" s="4">
        <v>335</v>
      </c>
      <c r="F651" s="4">
        <v>0</v>
      </c>
      <c r="G651" s="5">
        <v>266</v>
      </c>
      <c r="H651" s="5">
        <v>20</v>
      </c>
      <c r="I651" s="6">
        <f>IFERROR(ad_data[[#This Row],[clicks]]/ad_data[[#This Row],[impressions]],0)</f>
        <v>2.6482213438735178E-2</v>
      </c>
      <c r="J651" s="6">
        <f>IFERROR(ad_data[[#This Row],[conversions]]/ad_data[[#This Row],[impressions]],0)</f>
        <v>0</v>
      </c>
      <c r="K651" s="6">
        <f>IFERROR(ad_data[[#This Row],[conversions]]/ad_data[[#This Row],[clicks]],0)</f>
        <v>0</v>
      </c>
      <c r="L651" s="9">
        <f>IFERROR(ad_data[[#This Row],[spend_usd]]/ad_data[[#This Row],[clicks]],0)</f>
        <v>0.79402985074626864</v>
      </c>
      <c r="M651" s="3">
        <f>IFERROR(ad_data[[#This Row],[revenue_usd]]/ad_data[[#This Row],[conversions]],0)</f>
        <v>0</v>
      </c>
      <c r="N651" s="3">
        <f>IFERROR(ad_data[[#This Row],[revenue_usd]]/ad_data[[#This Row],[spend_usd]],0)</f>
        <v>7.5187969924812026E-2</v>
      </c>
      <c r="O651" s="6">
        <f>IFERROR((ad_data[[#This Row],[revenue_usd]]-ad_data[[#This Row],[spend_usd]])/ad_data[[#This Row],[spend_usd]],0)</f>
        <v>-0.92481203007518797</v>
      </c>
    </row>
    <row r="652" spans="1:15">
      <c r="A652" s="2">
        <v>45549</v>
      </c>
      <c r="B652" t="s">
        <v>268</v>
      </c>
      <c r="C652" t="s">
        <v>288</v>
      </c>
      <c r="D652" s="4">
        <v>11089</v>
      </c>
      <c r="E652" s="4">
        <v>256</v>
      </c>
      <c r="F652" s="4">
        <v>0</v>
      </c>
      <c r="G652" s="5">
        <v>231</v>
      </c>
      <c r="H652" s="5">
        <v>20</v>
      </c>
      <c r="I652" s="6">
        <f>IFERROR(ad_data[[#This Row],[clicks]]/ad_data[[#This Row],[impressions]],0)</f>
        <v>2.3085941022635045E-2</v>
      </c>
      <c r="J652" s="6">
        <f>IFERROR(ad_data[[#This Row],[conversions]]/ad_data[[#This Row],[impressions]],0)</f>
        <v>0</v>
      </c>
      <c r="K652" s="6">
        <f>IFERROR(ad_data[[#This Row],[conversions]]/ad_data[[#This Row],[clicks]],0)</f>
        <v>0</v>
      </c>
      <c r="L652" s="9">
        <f>IFERROR(ad_data[[#This Row],[spend_usd]]/ad_data[[#This Row],[clicks]],0)</f>
        <v>0.90234375</v>
      </c>
      <c r="M652" s="3">
        <f>IFERROR(ad_data[[#This Row],[revenue_usd]]/ad_data[[#This Row],[conversions]],0)</f>
        <v>0</v>
      </c>
      <c r="N652" s="3">
        <f>IFERROR(ad_data[[#This Row],[revenue_usd]]/ad_data[[#This Row],[spend_usd]],0)</f>
        <v>8.6580086580086577E-2</v>
      </c>
      <c r="O652" s="6">
        <f>IFERROR((ad_data[[#This Row],[revenue_usd]]-ad_data[[#This Row],[spend_usd]])/ad_data[[#This Row],[spend_usd]],0)</f>
        <v>-0.91341991341991347</v>
      </c>
    </row>
    <row r="653" spans="1:15">
      <c r="A653" s="2">
        <v>45546</v>
      </c>
      <c r="B653" t="s">
        <v>60</v>
      </c>
      <c r="C653" t="s">
        <v>286</v>
      </c>
      <c r="D653" s="4">
        <v>10992</v>
      </c>
      <c r="E653" s="4">
        <v>311</v>
      </c>
      <c r="F653" s="4">
        <v>0</v>
      </c>
      <c r="G653" s="5">
        <v>179</v>
      </c>
      <c r="H653" s="5">
        <v>20</v>
      </c>
      <c r="I653" s="6">
        <f>IFERROR(ad_data[[#This Row],[clicks]]/ad_data[[#This Row],[impressions]],0)</f>
        <v>2.8293304221251821E-2</v>
      </c>
      <c r="J653" s="6">
        <f>IFERROR(ad_data[[#This Row],[conversions]]/ad_data[[#This Row],[impressions]],0)</f>
        <v>0</v>
      </c>
      <c r="K653" s="6">
        <f>IFERROR(ad_data[[#This Row],[conversions]]/ad_data[[#This Row],[clicks]],0)</f>
        <v>0</v>
      </c>
      <c r="L653" s="9">
        <f>IFERROR(ad_data[[#This Row],[spend_usd]]/ad_data[[#This Row],[clicks]],0)</f>
        <v>0.57556270096463025</v>
      </c>
      <c r="M653" s="3">
        <f>IFERROR(ad_data[[#This Row],[revenue_usd]]/ad_data[[#This Row],[conversions]],0)</f>
        <v>0</v>
      </c>
      <c r="N653" s="3">
        <f>IFERROR(ad_data[[#This Row],[revenue_usd]]/ad_data[[#This Row],[spend_usd]],0)</f>
        <v>0.11173184357541899</v>
      </c>
      <c r="O653" s="6">
        <f>IFERROR((ad_data[[#This Row],[revenue_usd]]-ad_data[[#This Row],[spend_usd]])/ad_data[[#This Row],[spend_usd]],0)</f>
        <v>-0.88826815642458101</v>
      </c>
    </row>
    <row r="654" spans="1:15">
      <c r="A654" s="2">
        <v>45544</v>
      </c>
      <c r="B654" t="s">
        <v>43</v>
      </c>
      <c r="C654" t="s">
        <v>288</v>
      </c>
      <c r="D654" s="4">
        <v>11244</v>
      </c>
      <c r="E654" s="4">
        <v>276</v>
      </c>
      <c r="F654" s="4">
        <v>42</v>
      </c>
      <c r="G654" s="5">
        <v>169</v>
      </c>
      <c r="H654" s="5">
        <v>20</v>
      </c>
      <c r="I654" s="6">
        <f>IFERROR(ad_data[[#This Row],[clicks]]/ad_data[[#This Row],[impressions]],0)</f>
        <v>2.454642475987193E-2</v>
      </c>
      <c r="J654" s="6">
        <f>IFERROR(ad_data[[#This Row],[conversions]]/ad_data[[#This Row],[impressions]],0)</f>
        <v>3.735325506937033E-3</v>
      </c>
      <c r="K654" s="6">
        <f>IFERROR(ad_data[[#This Row],[conversions]]/ad_data[[#This Row],[clicks]],0)</f>
        <v>0.15217391304347827</v>
      </c>
      <c r="L654" s="9">
        <f>IFERROR(ad_data[[#This Row],[spend_usd]]/ad_data[[#This Row],[clicks]],0)</f>
        <v>0.6123188405797102</v>
      </c>
      <c r="M654" s="3">
        <f>IFERROR(ad_data[[#This Row],[revenue_usd]]/ad_data[[#This Row],[conversions]],0)</f>
        <v>0.47619047619047616</v>
      </c>
      <c r="N654" s="3">
        <f>IFERROR(ad_data[[#This Row],[revenue_usd]]/ad_data[[#This Row],[spend_usd]],0)</f>
        <v>0.11834319526627218</v>
      </c>
      <c r="O654" s="6">
        <f>IFERROR((ad_data[[#This Row],[revenue_usd]]-ad_data[[#This Row],[spend_usd]])/ad_data[[#This Row],[spend_usd]],0)</f>
        <v>-0.88165680473372776</v>
      </c>
    </row>
    <row r="655" spans="1:15">
      <c r="A655" s="2">
        <v>45536</v>
      </c>
      <c r="B655" t="s">
        <v>122</v>
      </c>
      <c r="C655" t="s">
        <v>287</v>
      </c>
      <c r="D655" s="4">
        <v>9617</v>
      </c>
      <c r="E655" s="4">
        <v>337</v>
      </c>
      <c r="F655" s="4">
        <v>1</v>
      </c>
      <c r="G655" s="5">
        <v>168</v>
      </c>
      <c r="H655" s="5">
        <v>20</v>
      </c>
      <c r="I655" s="6">
        <f>IFERROR(ad_data[[#This Row],[clicks]]/ad_data[[#This Row],[impressions]],0)</f>
        <v>3.5042112925028596E-2</v>
      </c>
      <c r="J655" s="6">
        <f>IFERROR(ad_data[[#This Row],[conversions]]/ad_data[[#This Row],[impressions]],0)</f>
        <v>1.0398253093480295E-4</v>
      </c>
      <c r="K655" s="6">
        <f>IFERROR(ad_data[[#This Row],[conversions]]/ad_data[[#This Row],[clicks]],0)</f>
        <v>2.967359050445104E-3</v>
      </c>
      <c r="L655" s="9">
        <f>IFERROR(ad_data[[#This Row],[spend_usd]]/ad_data[[#This Row],[clicks]],0)</f>
        <v>0.49851632047477745</v>
      </c>
      <c r="M655" s="3">
        <f>IFERROR(ad_data[[#This Row],[revenue_usd]]/ad_data[[#This Row],[conversions]],0)</f>
        <v>20</v>
      </c>
      <c r="N655" s="3">
        <f>IFERROR(ad_data[[#This Row],[revenue_usd]]/ad_data[[#This Row],[spend_usd]],0)</f>
        <v>0.11904761904761904</v>
      </c>
      <c r="O655" s="6">
        <f>IFERROR((ad_data[[#This Row],[revenue_usd]]-ad_data[[#This Row],[spend_usd]])/ad_data[[#This Row],[spend_usd]],0)</f>
        <v>-0.88095238095238093</v>
      </c>
    </row>
    <row r="656" spans="1:15">
      <c r="A656" s="2">
        <v>45548</v>
      </c>
      <c r="B656" t="s">
        <v>61</v>
      </c>
      <c r="C656" t="s">
        <v>288</v>
      </c>
      <c r="D656" s="4">
        <v>13321</v>
      </c>
      <c r="E656" s="4">
        <v>250</v>
      </c>
      <c r="F656" s="4">
        <v>0</v>
      </c>
      <c r="G656" s="5">
        <v>167</v>
      </c>
      <c r="H656" s="5">
        <v>20</v>
      </c>
      <c r="I656" s="6">
        <f>IFERROR(ad_data[[#This Row],[clicks]]/ad_data[[#This Row],[impressions]],0)</f>
        <v>1.8767359807822237E-2</v>
      </c>
      <c r="J656" s="6">
        <f>IFERROR(ad_data[[#This Row],[conversions]]/ad_data[[#This Row],[impressions]],0)</f>
        <v>0</v>
      </c>
      <c r="K656" s="6">
        <f>IFERROR(ad_data[[#This Row],[conversions]]/ad_data[[#This Row],[clicks]],0)</f>
        <v>0</v>
      </c>
      <c r="L656" s="9">
        <f>IFERROR(ad_data[[#This Row],[spend_usd]]/ad_data[[#This Row],[clicks]],0)</f>
        <v>0.66800000000000004</v>
      </c>
      <c r="M656" s="3">
        <f>IFERROR(ad_data[[#This Row],[revenue_usd]]/ad_data[[#This Row],[conversions]],0)</f>
        <v>0</v>
      </c>
      <c r="N656" s="3">
        <f>IFERROR(ad_data[[#This Row],[revenue_usd]]/ad_data[[#This Row],[spend_usd]],0)</f>
        <v>0.11976047904191617</v>
      </c>
      <c r="O656" s="6">
        <f>IFERROR((ad_data[[#This Row],[revenue_usd]]-ad_data[[#This Row],[spend_usd]])/ad_data[[#This Row],[spend_usd]],0)</f>
        <v>-0.88023952095808389</v>
      </c>
    </row>
    <row r="657" spans="1:15">
      <c r="A657" s="2">
        <v>45562</v>
      </c>
      <c r="B657" t="s">
        <v>141</v>
      </c>
      <c r="C657" t="s">
        <v>287</v>
      </c>
      <c r="D657" s="4">
        <v>9732</v>
      </c>
      <c r="E657" s="4">
        <v>190</v>
      </c>
      <c r="F657" s="4">
        <v>0</v>
      </c>
      <c r="G657" s="5">
        <v>152</v>
      </c>
      <c r="H657" s="5">
        <v>20</v>
      </c>
      <c r="I657" s="6">
        <f>IFERROR(ad_data[[#This Row],[clicks]]/ad_data[[#This Row],[impressions]],0)</f>
        <v>1.952322235922729E-2</v>
      </c>
      <c r="J657" s="6">
        <f>IFERROR(ad_data[[#This Row],[conversions]]/ad_data[[#This Row],[impressions]],0)</f>
        <v>0</v>
      </c>
      <c r="K657" s="6">
        <f>IFERROR(ad_data[[#This Row],[conversions]]/ad_data[[#This Row],[clicks]],0)</f>
        <v>0</v>
      </c>
      <c r="L657" s="9">
        <f>IFERROR(ad_data[[#This Row],[spend_usd]]/ad_data[[#This Row],[clicks]],0)</f>
        <v>0.8</v>
      </c>
      <c r="M657" s="3">
        <f>IFERROR(ad_data[[#This Row],[revenue_usd]]/ad_data[[#This Row],[conversions]],0)</f>
        <v>0</v>
      </c>
      <c r="N657" s="3">
        <f>IFERROR(ad_data[[#This Row],[revenue_usd]]/ad_data[[#This Row],[spend_usd]],0)</f>
        <v>0.13157894736842105</v>
      </c>
      <c r="O657" s="6">
        <f>IFERROR((ad_data[[#This Row],[revenue_usd]]-ad_data[[#This Row],[spend_usd]])/ad_data[[#This Row],[spend_usd]],0)</f>
        <v>-0.86842105263157898</v>
      </c>
    </row>
    <row r="658" spans="1:15">
      <c r="A658" s="2">
        <v>45562</v>
      </c>
      <c r="B658" t="s">
        <v>90</v>
      </c>
      <c r="C658" t="s">
        <v>286</v>
      </c>
      <c r="D658" s="4">
        <v>7946</v>
      </c>
      <c r="E658" s="4">
        <v>221</v>
      </c>
      <c r="F658" s="4">
        <v>0</v>
      </c>
      <c r="G658" s="5">
        <v>150</v>
      </c>
      <c r="H658" s="5">
        <v>20</v>
      </c>
      <c r="I658" s="6">
        <f>IFERROR(ad_data[[#This Row],[clicks]]/ad_data[[#This Row],[impressions]],0)</f>
        <v>2.7812735967782533E-2</v>
      </c>
      <c r="J658" s="6">
        <f>IFERROR(ad_data[[#This Row],[conversions]]/ad_data[[#This Row],[impressions]],0)</f>
        <v>0</v>
      </c>
      <c r="K658" s="6">
        <f>IFERROR(ad_data[[#This Row],[conversions]]/ad_data[[#This Row],[clicks]],0)</f>
        <v>0</v>
      </c>
      <c r="L658" s="9">
        <f>IFERROR(ad_data[[#This Row],[spend_usd]]/ad_data[[#This Row],[clicks]],0)</f>
        <v>0.67873303167420818</v>
      </c>
      <c r="M658" s="3">
        <f>IFERROR(ad_data[[#This Row],[revenue_usd]]/ad_data[[#This Row],[conversions]],0)</f>
        <v>0</v>
      </c>
      <c r="N658" s="3">
        <f>IFERROR(ad_data[[#This Row],[revenue_usd]]/ad_data[[#This Row],[spend_usd]],0)</f>
        <v>0.13333333333333333</v>
      </c>
      <c r="O658" s="6">
        <f>IFERROR((ad_data[[#This Row],[revenue_usd]]-ad_data[[#This Row],[spend_usd]])/ad_data[[#This Row],[spend_usd]],0)</f>
        <v>-0.8666666666666667</v>
      </c>
    </row>
    <row r="659" spans="1:15">
      <c r="A659" s="2">
        <v>45574</v>
      </c>
      <c r="B659" t="s">
        <v>47</v>
      </c>
      <c r="C659" t="s">
        <v>287</v>
      </c>
      <c r="D659" s="4">
        <v>9757</v>
      </c>
      <c r="E659" s="4">
        <v>202</v>
      </c>
      <c r="F659" s="4">
        <v>0</v>
      </c>
      <c r="G659" s="5">
        <v>138</v>
      </c>
      <c r="H659" s="5">
        <v>20</v>
      </c>
      <c r="I659" s="6">
        <f>IFERROR(ad_data[[#This Row],[clicks]]/ad_data[[#This Row],[impressions]],0)</f>
        <v>2.070308496464077E-2</v>
      </c>
      <c r="J659" s="6">
        <f>IFERROR(ad_data[[#This Row],[conversions]]/ad_data[[#This Row],[impressions]],0)</f>
        <v>0</v>
      </c>
      <c r="K659" s="6">
        <f>IFERROR(ad_data[[#This Row],[conversions]]/ad_data[[#This Row],[clicks]],0)</f>
        <v>0</v>
      </c>
      <c r="L659" s="9">
        <f>IFERROR(ad_data[[#This Row],[spend_usd]]/ad_data[[#This Row],[clicks]],0)</f>
        <v>0.68316831683168322</v>
      </c>
      <c r="M659" s="3">
        <f>IFERROR(ad_data[[#This Row],[revenue_usd]]/ad_data[[#This Row],[conversions]],0)</f>
        <v>0</v>
      </c>
      <c r="N659" s="3">
        <f>IFERROR(ad_data[[#This Row],[revenue_usd]]/ad_data[[#This Row],[spend_usd]],0)</f>
        <v>0.14492753623188406</v>
      </c>
      <c r="O659" s="6">
        <f>IFERROR((ad_data[[#This Row],[revenue_usd]]-ad_data[[#This Row],[spend_usd]])/ad_data[[#This Row],[spend_usd]],0)</f>
        <v>-0.85507246376811596</v>
      </c>
    </row>
    <row r="660" spans="1:15">
      <c r="A660" s="2">
        <v>45547</v>
      </c>
      <c r="B660" t="s">
        <v>271</v>
      </c>
      <c r="C660" t="s">
        <v>286</v>
      </c>
      <c r="D660" s="4">
        <v>11092</v>
      </c>
      <c r="E660" s="4">
        <v>222</v>
      </c>
      <c r="F660" s="4">
        <v>0</v>
      </c>
      <c r="G660" s="5">
        <v>118</v>
      </c>
      <c r="H660" s="5">
        <v>20</v>
      </c>
      <c r="I660" s="6">
        <f>IFERROR(ad_data[[#This Row],[clicks]]/ad_data[[#This Row],[impressions]],0)</f>
        <v>2.001442481067436E-2</v>
      </c>
      <c r="J660" s="6">
        <f>IFERROR(ad_data[[#This Row],[conversions]]/ad_data[[#This Row],[impressions]],0)</f>
        <v>0</v>
      </c>
      <c r="K660" s="6">
        <f>IFERROR(ad_data[[#This Row],[conversions]]/ad_data[[#This Row],[clicks]],0)</f>
        <v>0</v>
      </c>
      <c r="L660" s="9">
        <f>IFERROR(ad_data[[#This Row],[spend_usd]]/ad_data[[#This Row],[clicks]],0)</f>
        <v>0.53153153153153154</v>
      </c>
      <c r="M660" s="3">
        <f>IFERROR(ad_data[[#This Row],[revenue_usd]]/ad_data[[#This Row],[conversions]],0)</f>
        <v>0</v>
      </c>
      <c r="N660" s="3">
        <f>IFERROR(ad_data[[#This Row],[revenue_usd]]/ad_data[[#This Row],[spend_usd]],0)</f>
        <v>0.16949152542372881</v>
      </c>
      <c r="O660" s="6">
        <f>IFERROR((ad_data[[#This Row],[revenue_usd]]-ad_data[[#This Row],[spend_usd]])/ad_data[[#This Row],[spend_usd]],0)</f>
        <v>-0.83050847457627119</v>
      </c>
    </row>
    <row r="661" spans="1:15">
      <c r="A661" s="2">
        <v>45547</v>
      </c>
      <c r="B661" t="s">
        <v>253</v>
      </c>
      <c r="C661" t="s">
        <v>286</v>
      </c>
      <c r="D661" s="4">
        <v>9503</v>
      </c>
      <c r="E661" s="4">
        <v>197</v>
      </c>
      <c r="F661" s="4">
        <v>0</v>
      </c>
      <c r="G661" s="5">
        <v>117</v>
      </c>
      <c r="H661" s="5">
        <v>20</v>
      </c>
      <c r="I661" s="6">
        <f>IFERROR(ad_data[[#This Row],[clicks]]/ad_data[[#This Row],[impressions]],0)</f>
        <v>2.0730295696095968E-2</v>
      </c>
      <c r="J661" s="6">
        <f>IFERROR(ad_data[[#This Row],[conversions]]/ad_data[[#This Row],[impressions]],0)</f>
        <v>0</v>
      </c>
      <c r="K661" s="6">
        <f>IFERROR(ad_data[[#This Row],[conversions]]/ad_data[[#This Row],[clicks]],0)</f>
        <v>0</v>
      </c>
      <c r="L661" s="9">
        <f>IFERROR(ad_data[[#This Row],[spend_usd]]/ad_data[[#This Row],[clicks]],0)</f>
        <v>0.59390862944162437</v>
      </c>
      <c r="M661" s="3">
        <f>IFERROR(ad_data[[#This Row],[revenue_usd]]/ad_data[[#This Row],[conversions]],0)</f>
        <v>0</v>
      </c>
      <c r="N661" s="3">
        <f>IFERROR(ad_data[[#This Row],[revenue_usd]]/ad_data[[#This Row],[spend_usd]],0)</f>
        <v>0.17094017094017094</v>
      </c>
      <c r="O661" s="6">
        <f>IFERROR((ad_data[[#This Row],[revenue_usd]]-ad_data[[#This Row],[spend_usd]])/ad_data[[#This Row],[spend_usd]],0)</f>
        <v>-0.82905982905982911</v>
      </c>
    </row>
    <row r="662" spans="1:15">
      <c r="A662" s="2">
        <v>45564</v>
      </c>
      <c r="B662" t="s">
        <v>84</v>
      </c>
      <c r="C662" t="s">
        <v>286</v>
      </c>
      <c r="D662" s="4">
        <v>11152</v>
      </c>
      <c r="E662" s="4">
        <v>219</v>
      </c>
      <c r="F662" s="4">
        <v>0</v>
      </c>
      <c r="G662" s="5">
        <v>106</v>
      </c>
      <c r="H662" s="5">
        <v>20</v>
      </c>
      <c r="I662" s="6">
        <f>IFERROR(ad_data[[#This Row],[clicks]]/ad_data[[#This Row],[impressions]],0)</f>
        <v>1.9637733142037303E-2</v>
      </c>
      <c r="J662" s="6">
        <f>IFERROR(ad_data[[#This Row],[conversions]]/ad_data[[#This Row],[impressions]],0)</f>
        <v>0</v>
      </c>
      <c r="K662" s="6">
        <f>IFERROR(ad_data[[#This Row],[conversions]]/ad_data[[#This Row],[clicks]],0)</f>
        <v>0</v>
      </c>
      <c r="L662" s="9">
        <f>IFERROR(ad_data[[#This Row],[spend_usd]]/ad_data[[#This Row],[clicks]],0)</f>
        <v>0.48401826484018262</v>
      </c>
      <c r="M662" s="3">
        <f>IFERROR(ad_data[[#This Row],[revenue_usd]]/ad_data[[#This Row],[conversions]],0)</f>
        <v>0</v>
      </c>
      <c r="N662" s="3">
        <f>IFERROR(ad_data[[#This Row],[revenue_usd]]/ad_data[[#This Row],[spend_usd]],0)</f>
        <v>0.18867924528301888</v>
      </c>
      <c r="O662" s="6">
        <f>IFERROR((ad_data[[#This Row],[revenue_usd]]-ad_data[[#This Row],[spend_usd]])/ad_data[[#This Row],[spend_usd]],0)</f>
        <v>-0.81132075471698117</v>
      </c>
    </row>
    <row r="663" spans="1:15">
      <c r="A663" s="2">
        <v>45537</v>
      </c>
      <c r="B663" t="s">
        <v>266</v>
      </c>
      <c r="C663" t="s">
        <v>287</v>
      </c>
      <c r="D663" s="4">
        <v>5993</v>
      </c>
      <c r="E663" s="4">
        <v>148</v>
      </c>
      <c r="F663" s="4">
        <v>0</v>
      </c>
      <c r="G663" s="5">
        <v>106</v>
      </c>
      <c r="H663" s="5">
        <v>20</v>
      </c>
      <c r="I663" s="6">
        <f>IFERROR(ad_data[[#This Row],[clicks]]/ad_data[[#This Row],[impressions]],0)</f>
        <v>2.4695478057734022E-2</v>
      </c>
      <c r="J663" s="6">
        <f>IFERROR(ad_data[[#This Row],[conversions]]/ad_data[[#This Row],[impressions]],0)</f>
        <v>0</v>
      </c>
      <c r="K663" s="6">
        <f>IFERROR(ad_data[[#This Row],[conversions]]/ad_data[[#This Row],[clicks]],0)</f>
        <v>0</v>
      </c>
      <c r="L663" s="9">
        <f>IFERROR(ad_data[[#This Row],[spend_usd]]/ad_data[[#This Row],[clicks]],0)</f>
        <v>0.71621621621621623</v>
      </c>
      <c r="M663" s="3">
        <f>IFERROR(ad_data[[#This Row],[revenue_usd]]/ad_data[[#This Row],[conversions]],0)</f>
        <v>0</v>
      </c>
      <c r="N663" s="3">
        <f>IFERROR(ad_data[[#This Row],[revenue_usd]]/ad_data[[#This Row],[spend_usd]],0)</f>
        <v>0.18867924528301888</v>
      </c>
      <c r="O663" s="6">
        <f>IFERROR((ad_data[[#This Row],[revenue_usd]]-ad_data[[#This Row],[spend_usd]])/ad_data[[#This Row],[spend_usd]],0)</f>
        <v>-0.81132075471698117</v>
      </c>
    </row>
    <row r="664" spans="1:15">
      <c r="A664" s="2">
        <v>45559</v>
      </c>
      <c r="B664" t="s">
        <v>58</v>
      </c>
      <c r="C664" t="s">
        <v>287</v>
      </c>
      <c r="D664" s="4">
        <v>10983</v>
      </c>
      <c r="E664" s="4">
        <v>229</v>
      </c>
      <c r="F664" s="4">
        <v>0</v>
      </c>
      <c r="G664" s="5">
        <v>104</v>
      </c>
      <c r="H664" s="5">
        <v>20</v>
      </c>
      <c r="I664" s="6">
        <f>IFERROR(ad_data[[#This Row],[clicks]]/ad_data[[#This Row],[impressions]],0)</f>
        <v>2.085040517162888E-2</v>
      </c>
      <c r="J664" s="6">
        <f>IFERROR(ad_data[[#This Row],[conversions]]/ad_data[[#This Row],[impressions]],0)</f>
        <v>0</v>
      </c>
      <c r="K664" s="6">
        <f>IFERROR(ad_data[[#This Row],[conversions]]/ad_data[[#This Row],[clicks]],0)</f>
        <v>0</v>
      </c>
      <c r="L664" s="9">
        <f>IFERROR(ad_data[[#This Row],[spend_usd]]/ad_data[[#This Row],[clicks]],0)</f>
        <v>0.45414847161572053</v>
      </c>
      <c r="M664" s="3">
        <f>IFERROR(ad_data[[#This Row],[revenue_usd]]/ad_data[[#This Row],[conversions]],0)</f>
        <v>0</v>
      </c>
      <c r="N664" s="3">
        <f>IFERROR(ad_data[[#This Row],[revenue_usd]]/ad_data[[#This Row],[spend_usd]],0)</f>
        <v>0.19230769230769232</v>
      </c>
      <c r="O664" s="6">
        <f>IFERROR((ad_data[[#This Row],[revenue_usd]]-ad_data[[#This Row],[spend_usd]])/ad_data[[#This Row],[spend_usd]],0)</f>
        <v>-0.80769230769230771</v>
      </c>
    </row>
    <row r="665" spans="1:15">
      <c r="A665" s="2">
        <v>45549</v>
      </c>
      <c r="B665" t="s">
        <v>44</v>
      </c>
      <c r="C665" t="s">
        <v>287</v>
      </c>
      <c r="D665" s="4">
        <v>9418</v>
      </c>
      <c r="E665" s="4">
        <v>163</v>
      </c>
      <c r="F665" s="4">
        <v>0</v>
      </c>
      <c r="G665" s="5">
        <v>102</v>
      </c>
      <c r="H665" s="5">
        <v>20</v>
      </c>
      <c r="I665" s="6">
        <f>IFERROR(ad_data[[#This Row],[clicks]]/ad_data[[#This Row],[impressions]],0)</f>
        <v>1.7307283924400084E-2</v>
      </c>
      <c r="J665" s="6">
        <f>IFERROR(ad_data[[#This Row],[conversions]]/ad_data[[#This Row],[impressions]],0)</f>
        <v>0</v>
      </c>
      <c r="K665" s="6">
        <f>IFERROR(ad_data[[#This Row],[conversions]]/ad_data[[#This Row],[clicks]],0)</f>
        <v>0</v>
      </c>
      <c r="L665" s="9">
        <f>IFERROR(ad_data[[#This Row],[spend_usd]]/ad_data[[#This Row],[clicks]],0)</f>
        <v>0.62576687116564422</v>
      </c>
      <c r="M665" s="3">
        <f>IFERROR(ad_data[[#This Row],[revenue_usd]]/ad_data[[#This Row],[conversions]],0)</f>
        <v>0</v>
      </c>
      <c r="N665" s="3">
        <f>IFERROR(ad_data[[#This Row],[revenue_usd]]/ad_data[[#This Row],[spend_usd]],0)</f>
        <v>0.19607843137254902</v>
      </c>
      <c r="O665" s="6">
        <f>IFERROR((ad_data[[#This Row],[revenue_usd]]-ad_data[[#This Row],[spend_usd]])/ad_data[[#This Row],[spend_usd]],0)</f>
        <v>-0.80392156862745101</v>
      </c>
    </row>
    <row r="666" spans="1:15">
      <c r="A666" s="2">
        <v>45562</v>
      </c>
      <c r="B666" t="s">
        <v>195</v>
      </c>
      <c r="C666" t="s">
        <v>287</v>
      </c>
      <c r="D666" s="4">
        <v>7414</v>
      </c>
      <c r="E666" s="4">
        <v>150</v>
      </c>
      <c r="F666" s="4">
        <v>0</v>
      </c>
      <c r="G666" s="5">
        <v>101</v>
      </c>
      <c r="H666" s="5">
        <v>20</v>
      </c>
      <c r="I666" s="6">
        <f>IFERROR(ad_data[[#This Row],[clicks]]/ad_data[[#This Row],[impressions]],0)</f>
        <v>2.0231993525762073E-2</v>
      </c>
      <c r="J666" s="6">
        <f>IFERROR(ad_data[[#This Row],[conversions]]/ad_data[[#This Row],[impressions]],0)</f>
        <v>0</v>
      </c>
      <c r="K666" s="6">
        <f>IFERROR(ad_data[[#This Row],[conversions]]/ad_data[[#This Row],[clicks]],0)</f>
        <v>0</v>
      </c>
      <c r="L666" s="9">
        <f>IFERROR(ad_data[[#This Row],[spend_usd]]/ad_data[[#This Row],[clicks]],0)</f>
        <v>0.67333333333333334</v>
      </c>
      <c r="M666" s="3">
        <f>IFERROR(ad_data[[#This Row],[revenue_usd]]/ad_data[[#This Row],[conversions]],0)</f>
        <v>0</v>
      </c>
      <c r="N666" s="3">
        <f>IFERROR(ad_data[[#This Row],[revenue_usd]]/ad_data[[#This Row],[spend_usd]],0)</f>
        <v>0.19801980198019803</v>
      </c>
      <c r="O666" s="6">
        <f>IFERROR((ad_data[[#This Row],[revenue_usd]]-ad_data[[#This Row],[spend_usd]])/ad_data[[#This Row],[spend_usd]],0)</f>
        <v>-0.80198019801980203</v>
      </c>
    </row>
    <row r="667" spans="1:15">
      <c r="A667" s="2">
        <v>45538</v>
      </c>
      <c r="B667" t="s">
        <v>208</v>
      </c>
      <c r="C667" t="s">
        <v>286</v>
      </c>
      <c r="D667" s="4">
        <v>13951</v>
      </c>
      <c r="E667" s="4">
        <v>262</v>
      </c>
      <c r="F667" s="4">
        <v>0</v>
      </c>
      <c r="G667" s="5">
        <v>99</v>
      </c>
      <c r="H667" s="5">
        <v>20</v>
      </c>
      <c r="I667" s="6">
        <f>IFERROR(ad_data[[#This Row],[clicks]]/ad_data[[#This Row],[impressions]],0)</f>
        <v>1.8780015769478891E-2</v>
      </c>
      <c r="J667" s="6">
        <f>IFERROR(ad_data[[#This Row],[conversions]]/ad_data[[#This Row],[impressions]],0)</f>
        <v>0</v>
      </c>
      <c r="K667" s="6">
        <f>IFERROR(ad_data[[#This Row],[conversions]]/ad_data[[#This Row],[clicks]],0)</f>
        <v>0</v>
      </c>
      <c r="L667" s="9">
        <f>IFERROR(ad_data[[#This Row],[spend_usd]]/ad_data[[#This Row],[clicks]],0)</f>
        <v>0.37786259541984735</v>
      </c>
      <c r="M667" s="3">
        <f>IFERROR(ad_data[[#This Row],[revenue_usd]]/ad_data[[#This Row],[conversions]],0)</f>
        <v>0</v>
      </c>
      <c r="N667" s="3">
        <f>IFERROR(ad_data[[#This Row],[revenue_usd]]/ad_data[[#This Row],[spend_usd]],0)</f>
        <v>0.20202020202020202</v>
      </c>
      <c r="O667" s="6">
        <f>IFERROR((ad_data[[#This Row],[revenue_usd]]-ad_data[[#This Row],[spend_usd]])/ad_data[[#This Row],[spend_usd]],0)</f>
        <v>-0.79797979797979801</v>
      </c>
    </row>
    <row r="668" spans="1:15">
      <c r="A668" s="2">
        <v>45558</v>
      </c>
      <c r="B668" t="s">
        <v>195</v>
      </c>
      <c r="C668" t="s">
        <v>286</v>
      </c>
      <c r="D668" s="4">
        <v>10698</v>
      </c>
      <c r="E668" s="4">
        <v>133</v>
      </c>
      <c r="F668" s="4">
        <v>0</v>
      </c>
      <c r="G668" s="5">
        <v>98</v>
      </c>
      <c r="H668" s="5">
        <v>20</v>
      </c>
      <c r="I668" s="6">
        <f>IFERROR(ad_data[[#This Row],[clicks]]/ad_data[[#This Row],[impressions]],0)</f>
        <v>1.2432230323424939E-2</v>
      </c>
      <c r="J668" s="6">
        <f>IFERROR(ad_data[[#This Row],[conversions]]/ad_data[[#This Row],[impressions]],0)</f>
        <v>0</v>
      </c>
      <c r="K668" s="6">
        <f>IFERROR(ad_data[[#This Row],[conversions]]/ad_data[[#This Row],[clicks]],0)</f>
        <v>0</v>
      </c>
      <c r="L668" s="9">
        <f>IFERROR(ad_data[[#This Row],[spend_usd]]/ad_data[[#This Row],[clicks]],0)</f>
        <v>0.73684210526315785</v>
      </c>
      <c r="M668" s="3">
        <f>IFERROR(ad_data[[#This Row],[revenue_usd]]/ad_data[[#This Row],[conversions]],0)</f>
        <v>0</v>
      </c>
      <c r="N668" s="3">
        <f>IFERROR(ad_data[[#This Row],[revenue_usd]]/ad_data[[#This Row],[spend_usd]],0)</f>
        <v>0.20408163265306123</v>
      </c>
      <c r="O668" s="6">
        <f>IFERROR((ad_data[[#This Row],[revenue_usd]]-ad_data[[#This Row],[spend_usd]])/ad_data[[#This Row],[spend_usd]],0)</f>
        <v>-0.79591836734693877</v>
      </c>
    </row>
    <row r="669" spans="1:15">
      <c r="A669" s="2">
        <v>45547</v>
      </c>
      <c r="B669" t="s">
        <v>99</v>
      </c>
      <c r="C669" t="s">
        <v>288</v>
      </c>
      <c r="D669" s="4">
        <v>9446</v>
      </c>
      <c r="E669" s="4">
        <v>131</v>
      </c>
      <c r="F669" s="4">
        <v>0</v>
      </c>
      <c r="G669" s="5">
        <v>89</v>
      </c>
      <c r="H669" s="5">
        <v>20</v>
      </c>
      <c r="I669" s="6">
        <f>IFERROR(ad_data[[#This Row],[clicks]]/ad_data[[#This Row],[impressions]],0)</f>
        <v>1.3868304044039804E-2</v>
      </c>
      <c r="J669" s="6">
        <f>IFERROR(ad_data[[#This Row],[conversions]]/ad_data[[#This Row],[impressions]],0)</f>
        <v>0</v>
      </c>
      <c r="K669" s="6">
        <f>IFERROR(ad_data[[#This Row],[conversions]]/ad_data[[#This Row],[clicks]],0)</f>
        <v>0</v>
      </c>
      <c r="L669" s="9">
        <f>IFERROR(ad_data[[#This Row],[spend_usd]]/ad_data[[#This Row],[clicks]],0)</f>
        <v>0.67938931297709926</v>
      </c>
      <c r="M669" s="3">
        <f>IFERROR(ad_data[[#This Row],[revenue_usd]]/ad_data[[#This Row],[conversions]],0)</f>
        <v>0</v>
      </c>
      <c r="N669" s="3">
        <f>IFERROR(ad_data[[#This Row],[revenue_usd]]/ad_data[[#This Row],[spend_usd]],0)</f>
        <v>0.2247191011235955</v>
      </c>
      <c r="O669" s="6">
        <f>IFERROR((ad_data[[#This Row],[revenue_usd]]-ad_data[[#This Row],[spend_usd]])/ad_data[[#This Row],[spend_usd]],0)</f>
        <v>-0.7752808988764045</v>
      </c>
    </row>
    <row r="670" spans="1:15">
      <c r="A670" s="2">
        <v>45536</v>
      </c>
      <c r="B670" t="s">
        <v>65</v>
      </c>
      <c r="C670" t="s">
        <v>286</v>
      </c>
      <c r="D670" s="4">
        <v>12525</v>
      </c>
      <c r="E670" s="4">
        <v>204</v>
      </c>
      <c r="F670" s="4">
        <v>0</v>
      </c>
      <c r="G670" s="5">
        <v>87</v>
      </c>
      <c r="H670" s="5">
        <v>20</v>
      </c>
      <c r="I670" s="6">
        <f>IFERROR(ad_data[[#This Row],[clicks]]/ad_data[[#This Row],[impressions]],0)</f>
        <v>1.62874251497006E-2</v>
      </c>
      <c r="J670" s="6">
        <f>IFERROR(ad_data[[#This Row],[conversions]]/ad_data[[#This Row],[impressions]],0)</f>
        <v>0</v>
      </c>
      <c r="K670" s="6">
        <f>IFERROR(ad_data[[#This Row],[conversions]]/ad_data[[#This Row],[clicks]],0)</f>
        <v>0</v>
      </c>
      <c r="L670" s="9">
        <f>IFERROR(ad_data[[#This Row],[spend_usd]]/ad_data[[#This Row],[clicks]],0)</f>
        <v>0.4264705882352941</v>
      </c>
      <c r="M670" s="3">
        <f>IFERROR(ad_data[[#This Row],[revenue_usd]]/ad_data[[#This Row],[conversions]],0)</f>
        <v>0</v>
      </c>
      <c r="N670" s="3">
        <f>IFERROR(ad_data[[#This Row],[revenue_usd]]/ad_data[[#This Row],[spend_usd]],0)</f>
        <v>0.22988505747126436</v>
      </c>
      <c r="O670" s="6">
        <f>IFERROR((ad_data[[#This Row],[revenue_usd]]-ad_data[[#This Row],[spend_usd]])/ad_data[[#This Row],[spend_usd]],0)</f>
        <v>-0.77011494252873558</v>
      </c>
    </row>
    <row r="671" spans="1:15">
      <c r="A671" s="2">
        <v>45548</v>
      </c>
      <c r="B671" t="s">
        <v>99</v>
      </c>
      <c r="C671" t="s">
        <v>287</v>
      </c>
      <c r="D671" s="4">
        <v>9935</v>
      </c>
      <c r="E671" s="4">
        <v>124</v>
      </c>
      <c r="F671" s="4">
        <v>0</v>
      </c>
      <c r="G671" s="5">
        <v>84</v>
      </c>
      <c r="H671" s="5">
        <v>20</v>
      </c>
      <c r="I671" s="6">
        <f>IFERROR(ad_data[[#This Row],[clicks]]/ad_data[[#This Row],[impressions]],0)</f>
        <v>1.2481127327629592E-2</v>
      </c>
      <c r="J671" s="6">
        <f>IFERROR(ad_data[[#This Row],[conversions]]/ad_data[[#This Row],[impressions]],0)</f>
        <v>0</v>
      </c>
      <c r="K671" s="6">
        <f>IFERROR(ad_data[[#This Row],[conversions]]/ad_data[[#This Row],[clicks]],0)</f>
        <v>0</v>
      </c>
      <c r="L671" s="9">
        <f>IFERROR(ad_data[[#This Row],[spend_usd]]/ad_data[[#This Row],[clicks]],0)</f>
        <v>0.67741935483870963</v>
      </c>
      <c r="M671" s="3">
        <f>IFERROR(ad_data[[#This Row],[revenue_usd]]/ad_data[[#This Row],[conversions]],0)</f>
        <v>0</v>
      </c>
      <c r="N671" s="3">
        <f>IFERROR(ad_data[[#This Row],[revenue_usd]]/ad_data[[#This Row],[spend_usd]],0)</f>
        <v>0.23809523809523808</v>
      </c>
      <c r="O671" s="6">
        <f>IFERROR((ad_data[[#This Row],[revenue_usd]]-ad_data[[#This Row],[spend_usd]])/ad_data[[#This Row],[spend_usd]],0)</f>
        <v>-0.76190476190476186</v>
      </c>
    </row>
    <row r="672" spans="1:15">
      <c r="A672" s="2">
        <v>45555</v>
      </c>
      <c r="B672" t="s">
        <v>104</v>
      </c>
      <c r="C672" t="s">
        <v>287</v>
      </c>
      <c r="D672" s="4">
        <v>7454</v>
      </c>
      <c r="E672" s="4">
        <v>191</v>
      </c>
      <c r="F672" s="4">
        <v>0</v>
      </c>
      <c r="G672" s="5">
        <v>82</v>
      </c>
      <c r="H672" s="5">
        <v>20</v>
      </c>
      <c r="I672" s="6">
        <f>IFERROR(ad_data[[#This Row],[clicks]]/ad_data[[#This Row],[impressions]],0)</f>
        <v>2.5623826133619534E-2</v>
      </c>
      <c r="J672" s="6">
        <f>IFERROR(ad_data[[#This Row],[conversions]]/ad_data[[#This Row],[impressions]],0)</f>
        <v>0</v>
      </c>
      <c r="K672" s="6">
        <f>IFERROR(ad_data[[#This Row],[conversions]]/ad_data[[#This Row],[clicks]],0)</f>
        <v>0</v>
      </c>
      <c r="L672" s="9">
        <f>IFERROR(ad_data[[#This Row],[spend_usd]]/ad_data[[#This Row],[clicks]],0)</f>
        <v>0.4293193717277487</v>
      </c>
      <c r="M672" s="3">
        <f>IFERROR(ad_data[[#This Row],[revenue_usd]]/ad_data[[#This Row],[conversions]],0)</f>
        <v>0</v>
      </c>
      <c r="N672" s="3">
        <f>IFERROR(ad_data[[#This Row],[revenue_usd]]/ad_data[[#This Row],[spend_usd]],0)</f>
        <v>0.24390243902439024</v>
      </c>
      <c r="O672" s="6">
        <f>IFERROR((ad_data[[#This Row],[revenue_usd]]-ad_data[[#This Row],[spend_usd]])/ad_data[[#This Row],[spend_usd]],0)</f>
        <v>-0.75609756097560976</v>
      </c>
    </row>
    <row r="673" spans="1:15">
      <c r="A673" s="2">
        <v>45562</v>
      </c>
      <c r="B673" t="s">
        <v>160</v>
      </c>
      <c r="C673" t="s">
        <v>286</v>
      </c>
      <c r="D673" s="4">
        <v>12574</v>
      </c>
      <c r="E673" s="4">
        <v>147</v>
      </c>
      <c r="F673" s="4">
        <v>0</v>
      </c>
      <c r="G673" s="5">
        <v>78</v>
      </c>
      <c r="H673" s="5">
        <v>20</v>
      </c>
      <c r="I673" s="6">
        <f>IFERROR(ad_data[[#This Row],[clicks]]/ad_data[[#This Row],[impressions]],0)</f>
        <v>1.1690790520120885E-2</v>
      </c>
      <c r="J673" s="6">
        <f>IFERROR(ad_data[[#This Row],[conversions]]/ad_data[[#This Row],[impressions]],0)</f>
        <v>0</v>
      </c>
      <c r="K673" s="6">
        <f>IFERROR(ad_data[[#This Row],[conversions]]/ad_data[[#This Row],[clicks]],0)</f>
        <v>0</v>
      </c>
      <c r="L673" s="9">
        <f>IFERROR(ad_data[[#This Row],[spend_usd]]/ad_data[[#This Row],[clicks]],0)</f>
        <v>0.53061224489795922</v>
      </c>
      <c r="M673" s="3">
        <f>IFERROR(ad_data[[#This Row],[revenue_usd]]/ad_data[[#This Row],[conversions]],0)</f>
        <v>0</v>
      </c>
      <c r="N673" s="3">
        <f>IFERROR(ad_data[[#This Row],[revenue_usd]]/ad_data[[#This Row],[spend_usd]],0)</f>
        <v>0.25641025641025639</v>
      </c>
      <c r="O673" s="6">
        <f>IFERROR((ad_data[[#This Row],[revenue_usd]]-ad_data[[#This Row],[spend_usd]])/ad_data[[#This Row],[spend_usd]],0)</f>
        <v>-0.74358974358974361</v>
      </c>
    </row>
    <row r="674" spans="1:15">
      <c r="A674" s="2">
        <v>45562</v>
      </c>
      <c r="B674" t="s">
        <v>76</v>
      </c>
      <c r="C674" t="s">
        <v>287</v>
      </c>
      <c r="D674" s="4">
        <v>10905</v>
      </c>
      <c r="E674" s="4">
        <v>237</v>
      </c>
      <c r="F674" s="4">
        <v>0</v>
      </c>
      <c r="G674" s="5">
        <v>76</v>
      </c>
      <c r="H674" s="5">
        <v>20</v>
      </c>
      <c r="I674" s="6">
        <f>IFERROR(ad_data[[#This Row],[clicks]]/ad_data[[#This Row],[impressions]],0)</f>
        <v>2.1733149931224209E-2</v>
      </c>
      <c r="J674" s="6">
        <f>IFERROR(ad_data[[#This Row],[conversions]]/ad_data[[#This Row],[impressions]],0)</f>
        <v>0</v>
      </c>
      <c r="K674" s="6">
        <f>IFERROR(ad_data[[#This Row],[conversions]]/ad_data[[#This Row],[clicks]],0)</f>
        <v>0</v>
      </c>
      <c r="L674" s="9">
        <f>IFERROR(ad_data[[#This Row],[spend_usd]]/ad_data[[#This Row],[clicks]],0)</f>
        <v>0.32067510548523209</v>
      </c>
      <c r="M674" s="3">
        <f>IFERROR(ad_data[[#This Row],[revenue_usd]]/ad_data[[#This Row],[conversions]],0)</f>
        <v>0</v>
      </c>
      <c r="N674" s="3">
        <f>IFERROR(ad_data[[#This Row],[revenue_usd]]/ad_data[[#This Row],[spend_usd]],0)</f>
        <v>0.26315789473684209</v>
      </c>
      <c r="O674" s="6">
        <f>IFERROR((ad_data[[#This Row],[revenue_usd]]-ad_data[[#This Row],[spend_usd]])/ad_data[[#This Row],[spend_usd]],0)</f>
        <v>-0.73684210526315785</v>
      </c>
    </row>
    <row r="675" spans="1:15">
      <c r="A675" s="2">
        <v>45540</v>
      </c>
      <c r="B675" t="s">
        <v>97</v>
      </c>
      <c r="C675" t="s">
        <v>286</v>
      </c>
      <c r="D675" s="4">
        <v>8088</v>
      </c>
      <c r="E675" s="4">
        <v>198</v>
      </c>
      <c r="F675" s="4">
        <v>0</v>
      </c>
      <c r="G675" s="5">
        <v>76</v>
      </c>
      <c r="H675" s="5">
        <v>20</v>
      </c>
      <c r="I675" s="6">
        <f>IFERROR(ad_data[[#This Row],[clicks]]/ad_data[[#This Row],[impressions]],0)</f>
        <v>2.4480712166172106E-2</v>
      </c>
      <c r="J675" s="6">
        <f>IFERROR(ad_data[[#This Row],[conversions]]/ad_data[[#This Row],[impressions]],0)</f>
        <v>0</v>
      </c>
      <c r="K675" s="6">
        <f>IFERROR(ad_data[[#This Row],[conversions]]/ad_data[[#This Row],[clicks]],0)</f>
        <v>0</v>
      </c>
      <c r="L675" s="9">
        <f>IFERROR(ad_data[[#This Row],[spend_usd]]/ad_data[[#This Row],[clicks]],0)</f>
        <v>0.38383838383838381</v>
      </c>
      <c r="M675" s="3">
        <f>IFERROR(ad_data[[#This Row],[revenue_usd]]/ad_data[[#This Row],[conversions]],0)</f>
        <v>0</v>
      </c>
      <c r="N675" s="3">
        <f>IFERROR(ad_data[[#This Row],[revenue_usd]]/ad_data[[#This Row],[spend_usd]],0)</f>
        <v>0.26315789473684209</v>
      </c>
      <c r="O675" s="6">
        <f>IFERROR((ad_data[[#This Row],[revenue_usd]]-ad_data[[#This Row],[spend_usd]])/ad_data[[#This Row],[spend_usd]],0)</f>
        <v>-0.73684210526315785</v>
      </c>
    </row>
    <row r="676" spans="1:15">
      <c r="A676" s="2">
        <v>45552</v>
      </c>
      <c r="B676" t="s">
        <v>228</v>
      </c>
      <c r="C676" t="s">
        <v>287</v>
      </c>
      <c r="D676" s="4">
        <v>9118</v>
      </c>
      <c r="E676" s="4">
        <v>175</v>
      </c>
      <c r="F676" s="4">
        <v>0</v>
      </c>
      <c r="G676" s="5">
        <v>75</v>
      </c>
      <c r="H676" s="5">
        <v>20</v>
      </c>
      <c r="I676" s="6">
        <f>IFERROR(ad_data[[#This Row],[clicks]]/ad_data[[#This Row],[impressions]],0)</f>
        <v>1.9192805439789427E-2</v>
      </c>
      <c r="J676" s="6">
        <f>IFERROR(ad_data[[#This Row],[conversions]]/ad_data[[#This Row],[impressions]],0)</f>
        <v>0</v>
      </c>
      <c r="K676" s="6">
        <f>IFERROR(ad_data[[#This Row],[conversions]]/ad_data[[#This Row],[clicks]],0)</f>
        <v>0</v>
      </c>
      <c r="L676" s="9">
        <f>IFERROR(ad_data[[#This Row],[spend_usd]]/ad_data[[#This Row],[clicks]],0)</f>
        <v>0.42857142857142855</v>
      </c>
      <c r="M676" s="3">
        <f>IFERROR(ad_data[[#This Row],[revenue_usd]]/ad_data[[#This Row],[conversions]],0)</f>
        <v>0</v>
      </c>
      <c r="N676" s="3">
        <f>IFERROR(ad_data[[#This Row],[revenue_usd]]/ad_data[[#This Row],[spend_usd]],0)</f>
        <v>0.26666666666666666</v>
      </c>
      <c r="O676" s="6">
        <f>IFERROR((ad_data[[#This Row],[revenue_usd]]-ad_data[[#This Row],[spend_usd]])/ad_data[[#This Row],[spend_usd]],0)</f>
        <v>-0.73333333333333328</v>
      </c>
    </row>
    <row r="677" spans="1:15">
      <c r="A677" s="2">
        <v>45555</v>
      </c>
      <c r="B677" t="s">
        <v>165</v>
      </c>
      <c r="C677" t="s">
        <v>286</v>
      </c>
      <c r="D677" s="4">
        <v>10046</v>
      </c>
      <c r="E677" s="4">
        <v>90</v>
      </c>
      <c r="F677" s="4">
        <v>0</v>
      </c>
      <c r="G677" s="5">
        <v>74</v>
      </c>
      <c r="H677" s="5">
        <v>20</v>
      </c>
      <c r="I677" s="6">
        <f>IFERROR(ad_data[[#This Row],[clicks]]/ad_data[[#This Row],[impressions]],0)</f>
        <v>8.9587895679872579E-3</v>
      </c>
      <c r="J677" s="6">
        <f>IFERROR(ad_data[[#This Row],[conversions]]/ad_data[[#This Row],[impressions]],0)</f>
        <v>0</v>
      </c>
      <c r="K677" s="6">
        <f>IFERROR(ad_data[[#This Row],[conversions]]/ad_data[[#This Row],[clicks]],0)</f>
        <v>0</v>
      </c>
      <c r="L677" s="9">
        <f>IFERROR(ad_data[[#This Row],[spend_usd]]/ad_data[[#This Row],[clicks]],0)</f>
        <v>0.82222222222222219</v>
      </c>
      <c r="M677" s="3">
        <f>IFERROR(ad_data[[#This Row],[revenue_usd]]/ad_data[[#This Row],[conversions]],0)</f>
        <v>0</v>
      </c>
      <c r="N677" s="3">
        <f>IFERROR(ad_data[[#This Row],[revenue_usd]]/ad_data[[#This Row],[spend_usd]],0)</f>
        <v>0.27027027027027029</v>
      </c>
      <c r="O677" s="6">
        <f>IFERROR((ad_data[[#This Row],[revenue_usd]]-ad_data[[#This Row],[spend_usd]])/ad_data[[#This Row],[spend_usd]],0)</f>
        <v>-0.72972972972972971</v>
      </c>
    </row>
    <row r="678" spans="1:15">
      <c r="A678" s="2">
        <v>45562</v>
      </c>
      <c r="B678" t="s">
        <v>172</v>
      </c>
      <c r="C678" t="s">
        <v>286</v>
      </c>
      <c r="D678" s="4">
        <v>5781</v>
      </c>
      <c r="E678" s="4">
        <v>110</v>
      </c>
      <c r="F678" s="4">
        <v>0</v>
      </c>
      <c r="G678" s="5">
        <v>72</v>
      </c>
      <c r="H678" s="5">
        <v>20</v>
      </c>
      <c r="I678" s="6">
        <f>IFERROR(ad_data[[#This Row],[clicks]]/ad_data[[#This Row],[impressions]],0)</f>
        <v>1.9027849852966613E-2</v>
      </c>
      <c r="J678" s="6">
        <f>IFERROR(ad_data[[#This Row],[conversions]]/ad_data[[#This Row],[impressions]],0)</f>
        <v>0</v>
      </c>
      <c r="K678" s="6">
        <f>IFERROR(ad_data[[#This Row],[conversions]]/ad_data[[#This Row],[clicks]],0)</f>
        <v>0</v>
      </c>
      <c r="L678" s="9">
        <f>IFERROR(ad_data[[#This Row],[spend_usd]]/ad_data[[#This Row],[clicks]],0)</f>
        <v>0.65454545454545454</v>
      </c>
      <c r="M678" s="3">
        <f>IFERROR(ad_data[[#This Row],[revenue_usd]]/ad_data[[#This Row],[conversions]],0)</f>
        <v>0</v>
      </c>
      <c r="N678" s="3">
        <f>IFERROR(ad_data[[#This Row],[revenue_usd]]/ad_data[[#This Row],[spend_usd]],0)</f>
        <v>0.27777777777777779</v>
      </c>
      <c r="O678" s="6">
        <f>IFERROR((ad_data[[#This Row],[revenue_usd]]-ad_data[[#This Row],[spend_usd]])/ad_data[[#This Row],[spend_usd]],0)</f>
        <v>-0.72222222222222221</v>
      </c>
    </row>
    <row r="679" spans="1:15">
      <c r="A679" s="2">
        <v>45421</v>
      </c>
      <c r="B679" t="s">
        <v>134</v>
      </c>
      <c r="C679" t="s">
        <v>287</v>
      </c>
      <c r="D679" s="4">
        <v>5881</v>
      </c>
      <c r="E679" s="4">
        <v>138</v>
      </c>
      <c r="F679" s="4">
        <v>0</v>
      </c>
      <c r="G679" s="5">
        <v>70</v>
      </c>
      <c r="H679" s="5">
        <v>20</v>
      </c>
      <c r="I679" s="6">
        <f>IFERROR(ad_data[[#This Row],[clicks]]/ad_data[[#This Row],[impressions]],0)</f>
        <v>2.3465397041319502E-2</v>
      </c>
      <c r="J679" s="6">
        <f>IFERROR(ad_data[[#This Row],[conversions]]/ad_data[[#This Row],[impressions]],0)</f>
        <v>0</v>
      </c>
      <c r="K679" s="6">
        <f>IFERROR(ad_data[[#This Row],[conversions]]/ad_data[[#This Row],[clicks]],0)</f>
        <v>0</v>
      </c>
      <c r="L679" s="9">
        <f>IFERROR(ad_data[[#This Row],[spend_usd]]/ad_data[[#This Row],[clicks]],0)</f>
        <v>0.50724637681159424</v>
      </c>
      <c r="M679" s="3">
        <f>IFERROR(ad_data[[#This Row],[revenue_usd]]/ad_data[[#This Row],[conversions]],0)</f>
        <v>0</v>
      </c>
      <c r="N679" s="3">
        <f>IFERROR(ad_data[[#This Row],[revenue_usd]]/ad_data[[#This Row],[spend_usd]],0)</f>
        <v>0.2857142857142857</v>
      </c>
      <c r="O679" s="6">
        <f>IFERROR((ad_data[[#This Row],[revenue_usd]]-ad_data[[#This Row],[spend_usd]])/ad_data[[#This Row],[spend_usd]],0)</f>
        <v>-0.7142857142857143</v>
      </c>
    </row>
    <row r="680" spans="1:15">
      <c r="A680" s="2">
        <v>45560</v>
      </c>
      <c r="B680" t="s">
        <v>122</v>
      </c>
      <c r="C680" t="s">
        <v>286</v>
      </c>
      <c r="D680" s="4">
        <v>12986</v>
      </c>
      <c r="E680" s="4">
        <v>480</v>
      </c>
      <c r="F680" s="4">
        <v>0</v>
      </c>
      <c r="G680" s="5">
        <v>69</v>
      </c>
      <c r="H680" s="5">
        <v>20</v>
      </c>
      <c r="I680" s="6">
        <f>IFERROR(ad_data[[#This Row],[clicks]]/ad_data[[#This Row],[impressions]],0)</f>
        <v>3.6962883104882181E-2</v>
      </c>
      <c r="J680" s="6">
        <f>IFERROR(ad_data[[#This Row],[conversions]]/ad_data[[#This Row],[impressions]],0)</f>
        <v>0</v>
      </c>
      <c r="K680" s="6">
        <f>IFERROR(ad_data[[#This Row],[conversions]]/ad_data[[#This Row],[clicks]],0)</f>
        <v>0</v>
      </c>
      <c r="L680" s="9">
        <f>IFERROR(ad_data[[#This Row],[spend_usd]]/ad_data[[#This Row],[clicks]],0)</f>
        <v>0.14374999999999999</v>
      </c>
      <c r="M680" s="3">
        <f>IFERROR(ad_data[[#This Row],[revenue_usd]]/ad_data[[#This Row],[conversions]],0)</f>
        <v>0</v>
      </c>
      <c r="N680" s="3">
        <f>IFERROR(ad_data[[#This Row],[revenue_usd]]/ad_data[[#This Row],[spend_usd]],0)</f>
        <v>0.28985507246376813</v>
      </c>
      <c r="O680" s="6">
        <f>IFERROR((ad_data[[#This Row],[revenue_usd]]-ad_data[[#This Row],[spend_usd]])/ad_data[[#This Row],[spend_usd]],0)</f>
        <v>-0.71014492753623193</v>
      </c>
    </row>
    <row r="681" spans="1:15">
      <c r="A681" s="2">
        <v>45421</v>
      </c>
      <c r="B681" t="s">
        <v>276</v>
      </c>
      <c r="C681" t="s">
        <v>287</v>
      </c>
      <c r="D681" s="4">
        <v>10588</v>
      </c>
      <c r="E681" s="4">
        <v>116</v>
      </c>
      <c r="F681" s="4">
        <v>0</v>
      </c>
      <c r="G681" s="5">
        <v>64</v>
      </c>
      <c r="H681" s="5">
        <v>20</v>
      </c>
      <c r="I681" s="6">
        <f>IFERROR(ad_data[[#This Row],[clicks]]/ad_data[[#This Row],[impressions]],0)</f>
        <v>1.095579901775595E-2</v>
      </c>
      <c r="J681" s="6">
        <f>IFERROR(ad_data[[#This Row],[conversions]]/ad_data[[#This Row],[impressions]],0)</f>
        <v>0</v>
      </c>
      <c r="K681" s="6">
        <f>IFERROR(ad_data[[#This Row],[conversions]]/ad_data[[#This Row],[clicks]],0)</f>
        <v>0</v>
      </c>
      <c r="L681" s="9">
        <f>IFERROR(ad_data[[#This Row],[spend_usd]]/ad_data[[#This Row],[clicks]],0)</f>
        <v>0.55172413793103448</v>
      </c>
      <c r="M681" s="3">
        <f>IFERROR(ad_data[[#This Row],[revenue_usd]]/ad_data[[#This Row],[conversions]],0)</f>
        <v>0</v>
      </c>
      <c r="N681" s="3">
        <f>IFERROR(ad_data[[#This Row],[revenue_usd]]/ad_data[[#This Row],[spend_usd]],0)</f>
        <v>0.3125</v>
      </c>
      <c r="O681" s="6">
        <f>IFERROR((ad_data[[#This Row],[revenue_usd]]-ad_data[[#This Row],[spend_usd]])/ad_data[[#This Row],[spend_usd]],0)</f>
        <v>-0.6875</v>
      </c>
    </row>
    <row r="682" spans="1:15">
      <c r="A682" s="2">
        <v>45555</v>
      </c>
      <c r="B682" t="s">
        <v>263</v>
      </c>
      <c r="C682" t="s">
        <v>287</v>
      </c>
      <c r="D682" s="4">
        <v>6556</v>
      </c>
      <c r="E682" s="4">
        <v>136</v>
      </c>
      <c r="F682" s="4">
        <v>0</v>
      </c>
      <c r="G682" s="5">
        <v>63</v>
      </c>
      <c r="H682" s="5">
        <v>20</v>
      </c>
      <c r="I682" s="6">
        <f>IFERROR(ad_data[[#This Row],[clicks]]/ad_data[[#This Row],[impressions]],0)</f>
        <v>2.0744356314826115E-2</v>
      </c>
      <c r="J682" s="6">
        <f>IFERROR(ad_data[[#This Row],[conversions]]/ad_data[[#This Row],[impressions]],0)</f>
        <v>0</v>
      </c>
      <c r="K682" s="6">
        <f>IFERROR(ad_data[[#This Row],[conversions]]/ad_data[[#This Row],[clicks]],0)</f>
        <v>0</v>
      </c>
      <c r="L682" s="9">
        <f>IFERROR(ad_data[[#This Row],[spend_usd]]/ad_data[[#This Row],[clicks]],0)</f>
        <v>0.46323529411764708</v>
      </c>
      <c r="M682" s="3">
        <f>IFERROR(ad_data[[#This Row],[revenue_usd]]/ad_data[[#This Row],[conversions]],0)</f>
        <v>0</v>
      </c>
      <c r="N682" s="3">
        <f>IFERROR(ad_data[[#This Row],[revenue_usd]]/ad_data[[#This Row],[spend_usd]],0)</f>
        <v>0.31746031746031744</v>
      </c>
      <c r="O682" s="6">
        <f>IFERROR((ad_data[[#This Row],[revenue_usd]]-ad_data[[#This Row],[spend_usd]])/ad_data[[#This Row],[spend_usd]],0)</f>
        <v>-0.68253968253968256</v>
      </c>
    </row>
    <row r="683" spans="1:15">
      <c r="A683" s="2">
        <v>45563</v>
      </c>
      <c r="B683" t="s">
        <v>45</v>
      </c>
      <c r="C683" t="s">
        <v>287</v>
      </c>
      <c r="D683" s="4">
        <v>14721</v>
      </c>
      <c r="E683" s="4">
        <v>113</v>
      </c>
      <c r="F683" s="4">
        <v>0</v>
      </c>
      <c r="G683" s="5">
        <v>62</v>
      </c>
      <c r="H683" s="5">
        <v>20</v>
      </c>
      <c r="I683" s="6">
        <f>IFERROR(ad_data[[#This Row],[clicks]]/ad_data[[#This Row],[impressions]],0)</f>
        <v>7.6761089599891308E-3</v>
      </c>
      <c r="J683" s="6">
        <f>IFERROR(ad_data[[#This Row],[conversions]]/ad_data[[#This Row],[impressions]],0)</f>
        <v>0</v>
      </c>
      <c r="K683" s="6">
        <f>IFERROR(ad_data[[#This Row],[conversions]]/ad_data[[#This Row],[clicks]],0)</f>
        <v>0</v>
      </c>
      <c r="L683" s="9">
        <f>IFERROR(ad_data[[#This Row],[spend_usd]]/ad_data[[#This Row],[clicks]],0)</f>
        <v>0.54867256637168138</v>
      </c>
      <c r="M683" s="3">
        <f>IFERROR(ad_data[[#This Row],[revenue_usd]]/ad_data[[#This Row],[conversions]],0)</f>
        <v>0</v>
      </c>
      <c r="N683" s="3">
        <f>IFERROR(ad_data[[#This Row],[revenue_usd]]/ad_data[[#This Row],[spend_usd]],0)</f>
        <v>0.32258064516129031</v>
      </c>
      <c r="O683" s="6">
        <f>IFERROR((ad_data[[#This Row],[revenue_usd]]-ad_data[[#This Row],[spend_usd]])/ad_data[[#This Row],[spend_usd]],0)</f>
        <v>-0.67741935483870963</v>
      </c>
    </row>
    <row r="684" spans="1:15">
      <c r="A684" s="2">
        <v>45559</v>
      </c>
      <c r="B684" t="s">
        <v>240</v>
      </c>
      <c r="C684" t="s">
        <v>286</v>
      </c>
      <c r="D684" s="4">
        <v>14601</v>
      </c>
      <c r="E684" s="4">
        <v>213</v>
      </c>
      <c r="F684" s="4">
        <v>0</v>
      </c>
      <c r="G684" s="5">
        <v>59</v>
      </c>
      <c r="H684" s="5">
        <v>20</v>
      </c>
      <c r="I684" s="6">
        <f>IFERROR(ad_data[[#This Row],[clicks]]/ad_data[[#This Row],[impressions]],0)</f>
        <v>1.4588041914937334E-2</v>
      </c>
      <c r="J684" s="6">
        <f>IFERROR(ad_data[[#This Row],[conversions]]/ad_data[[#This Row],[impressions]],0)</f>
        <v>0</v>
      </c>
      <c r="K684" s="6">
        <f>IFERROR(ad_data[[#This Row],[conversions]]/ad_data[[#This Row],[clicks]],0)</f>
        <v>0</v>
      </c>
      <c r="L684" s="9">
        <f>IFERROR(ad_data[[#This Row],[spend_usd]]/ad_data[[#This Row],[clicks]],0)</f>
        <v>0.27699530516431925</v>
      </c>
      <c r="M684" s="3">
        <f>IFERROR(ad_data[[#This Row],[revenue_usd]]/ad_data[[#This Row],[conversions]],0)</f>
        <v>0</v>
      </c>
      <c r="N684" s="3">
        <f>IFERROR(ad_data[[#This Row],[revenue_usd]]/ad_data[[#This Row],[spend_usd]],0)</f>
        <v>0.33898305084745761</v>
      </c>
      <c r="O684" s="6">
        <f>IFERROR((ad_data[[#This Row],[revenue_usd]]-ad_data[[#This Row],[spend_usd]])/ad_data[[#This Row],[spend_usd]],0)</f>
        <v>-0.66101694915254239</v>
      </c>
    </row>
    <row r="685" spans="1:15">
      <c r="A685" s="2">
        <v>45550</v>
      </c>
      <c r="B685" t="s">
        <v>230</v>
      </c>
      <c r="C685" t="s">
        <v>286</v>
      </c>
      <c r="D685" s="4">
        <v>10179</v>
      </c>
      <c r="E685" s="4">
        <v>231</v>
      </c>
      <c r="F685" s="4">
        <v>66</v>
      </c>
      <c r="G685" s="5">
        <v>55</v>
      </c>
      <c r="H685" s="5">
        <v>20</v>
      </c>
      <c r="I685" s="6">
        <f>IFERROR(ad_data[[#This Row],[clicks]]/ad_data[[#This Row],[impressions]],0)</f>
        <v>2.269378131447097E-2</v>
      </c>
      <c r="J685" s="6">
        <f>IFERROR(ad_data[[#This Row],[conversions]]/ad_data[[#This Row],[impressions]],0)</f>
        <v>6.4839375184202767E-3</v>
      </c>
      <c r="K685" s="6">
        <f>IFERROR(ad_data[[#This Row],[conversions]]/ad_data[[#This Row],[clicks]],0)</f>
        <v>0.2857142857142857</v>
      </c>
      <c r="L685" s="9">
        <f>IFERROR(ad_data[[#This Row],[spend_usd]]/ad_data[[#This Row],[clicks]],0)</f>
        <v>0.23809523809523808</v>
      </c>
      <c r="M685" s="3">
        <f>IFERROR(ad_data[[#This Row],[revenue_usd]]/ad_data[[#This Row],[conversions]],0)</f>
        <v>0.30303030303030304</v>
      </c>
      <c r="N685" s="3">
        <f>IFERROR(ad_data[[#This Row],[revenue_usd]]/ad_data[[#This Row],[spend_usd]],0)</f>
        <v>0.36363636363636365</v>
      </c>
      <c r="O685" s="6">
        <f>IFERROR((ad_data[[#This Row],[revenue_usd]]-ad_data[[#This Row],[spend_usd]])/ad_data[[#This Row],[spend_usd]],0)</f>
        <v>-0.63636363636363635</v>
      </c>
    </row>
    <row r="686" spans="1:15">
      <c r="A686" s="2">
        <v>45542</v>
      </c>
      <c r="B686" t="s">
        <v>91</v>
      </c>
      <c r="C686" t="s">
        <v>287</v>
      </c>
      <c r="D686" s="4">
        <v>9616</v>
      </c>
      <c r="E686" s="4">
        <v>100</v>
      </c>
      <c r="F686" s="4">
        <v>0</v>
      </c>
      <c r="G686" s="5">
        <v>54</v>
      </c>
      <c r="H686" s="5">
        <v>20</v>
      </c>
      <c r="I686" s="6">
        <f>IFERROR(ad_data[[#This Row],[clicks]]/ad_data[[#This Row],[impressions]],0)</f>
        <v>1.0399334442595673E-2</v>
      </c>
      <c r="J686" s="6">
        <f>IFERROR(ad_data[[#This Row],[conversions]]/ad_data[[#This Row],[impressions]],0)</f>
        <v>0</v>
      </c>
      <c r="K686" s="6">
        <f>IFERROR(ad_data[[#This Row],[conversions]]/ad_data[[#This Row],[clicks]],0)</f>
        <v>0</v>
      </c>
      <c r="L686" s="9">
        <f>IFERROR(ad_data[[#This Row],[spend_usd]]/ad_data[[#This Row],[clicks]],0)</f>
        <v>0.54</v>
      </c>
      <c r="M686" s="3">
        <f>IFERROR(ad_data[[#This Row],[revenue_usd]]/ad_data[[#This Row],[conversions]],0)</f>
        <v>0</v>
      </c>
      <c r="N686" s="3">
        <f>IFERROR(ad_data[[#This Row],[revenue_usd]]/ad_data[[#This Row],[spend_usd]],0)</f>
        <v>0.37037037037037035</v>
      </c>
      <c r="O686" s="6">
        <f>IFERROR((ad_data[[#This Row],[revenue_usd]]-ad_data[[#This Row],[spend_usd]])/ad_data[[#This Row],[spend_usd]],0)</f>
        <v>-0.62962962962962965</v>
      </c>
    </row>
    <row r="687" spans="1:15">
      <c r="A687" s="2">
        <v>45545</v>
      </c>
      <c r="B687" t="s">
        <v>143</v>
      </c>
      <c r="C687" t="s">
        <v>287</v>
      </c>
      <c r="D687" s="4">
        <v>4359</v>
      </c>
      <c r="E687" s="4">
        <v>118</v>
      </c>
      <c r="F687" s="4">
        <v>0</v>
      </c>
      <c r="G687" s="5">
        <v>50</v>
      </c>
      <c r="H687" s="5">
        <v>20</v>
      </c>
      <c r="I687" s="6">
        <f>IFERROR(ad_data[[#This Row],[clicks]]/ad_data[[#This Row],[impressions]],0)</f>
        <v>2.7070428997476484E-2</v>
      </c>
      <c r="J687" s="6">
        <f>IFERROR(ad_data[[#This Row],[conversions]]/ad_data[[#This Row],[impressions]],0)</f>
        <v>0</v>
      </c>
      <c r="K687" s="6">
        <f>IFERROR(ad_data[[#This Row],[conversions]]/ad_data[[#This Row],[clicks]],0)</f>
        <v>0</v>
      </c>
      <c r="L687" s="9">
        <f>IFERROR(ad_data[[#This Row],[spend_usd]]/ad_data[[#This Row],[clicks]],0)</f>
        <v>0.42372881355932202</v>
      </c>
      <c r="M687" s="3">
        <f>IFERROR(ad_data[[#This Row],[revenue_usd]]/ad_data[[#This Row],[conversions]],0)</f>
        <v>0</v>
      </c>
      <c r="N687" s="3">
        <f>IFERROR(ad_data[[#This Row],[revenue_usd]]/ad_data[[#This Row],[spend_usd]],0)</f>
        <v>0.4</v>
      </c>
      <c r="O687" s="6">
        <f>IFERROR((ad_data[[#This Row],[revenue_usd]]-ad_data[[#This Row],[spend_usd]])/ad_data[[#This Row],[spend_usd]],0)</f>
        <v>-0.6</v>
      </c>
    </row>
    <row r="688" spans="1:15">
      <c r="A688" s="2">
        <v>45561</v>
      </c>
      <c r="B688" t="s">
        <v>36</v>
      </c>
      <c r="C688" t="s">
        <v>286</v>
      </c>
      <c r="D688" s="4">
        <v>4112</v>
      </c>
      <c r="E688" s="4">
        <v>96</v>
      </c>
      <c r="F688" s="4">
        <v>0</v>
      </c>
      <c r="G688" s="5">
        <v>50</v>
      </c>
      <c r="H688" s="5">
        <v>20</v>
      </c>
      <c r="I688" s="6">
        <f>IFERROR(ad_data[[#This Row],[clicks]]/ad_data[[#This Row],[impressions]],0)</f>
        <v>2.3346303501945526E-2</v>
      </c>
      <c r="J688" s="6">
        <f>IFERROR(ad_data[[#This Row],[conversions]]/ad_data[[#This Row],[impressions]],0)</f>
        <v>0</v>
      </c>
      <c r="K688" s="6">
        <f>IFERROR(ad_data[[#This Row],[conversions]]/ad_data[[#This Row],[clicks]],0)</f>
        <v>0</v>
      </c>
      <c r="L688" s="9">
        <f>IFERROR(ad_data[[#This Row],[spend_usd]]/ad_data[[#This Row],[clicks]],0)</f>
        <v>0.52083333333333337</v>
      </c>
      <c r="M688" s="3">
        <f>IFERROR(ad_data[[#This Row],[revenue_usd]]/ad_data[[#This Row],[conversions]],0)</f>
        <v>0</v>
      </c>
      <c r="N688" s="3">
        <f>IFERROR(ad_data[[#This Row],[revenue_usd]]/ad_data[[#This Row],[spend_usd]],0)</f>
        <v>0.4</v>
      </c>
      <c r="O688" s="6">
        <f>IFERROR((ad_data[[#This Row],[revenue_usd]]-ad_data[[#This Row],[spend_usd]])/ad_data[[#This Row],[spend_usd]],0)</f>
        <v>-0.6</v>
      </c>
    </row>
    <row r="689" spans="1:15">
      <c r="A689" s="2">
        <v>45558</v>
      </c>
      <c r="B689" t="s">
        <v>8</v>
      </c>
      <c r="C689" t="s">
        <v>288</v>
      </c>
      <c r="D689" s="4">
        <v>7219</v>
      </c>
      <c r="E689" s="4">
        <v>140</v>
      </c>
      <c r="F689" s="4">
        <v>0</v>
      </c>
      <c r="G689" s="5">
        <v>41</v>
      </c>
      <c r="H689" s="5">
        <v>20</v>
      </c>
      <c r="I689" s="6">
        <f>IFERROR(ad_data[[#This Row],[clicks]]/ad_data[[#This Row],[impressions]],0)</f>
        <v>1.9393267765618508E-2</v>
      </c>
      <c r="J689" s="6">
        <f>IFERROR(ad_data[[#This Row],[conversions]]/ad_data[[#This Row],[impressions]],0)</f>
        <v>0</v>
      </c>
      <c r="K689" s="6">
        <f>IFERROR(ad_data[[#This Row],[conversions]]/ad_data[[#This Row],[clicks]],0)</f>
        <v>0</v>
      </c>
      <c r="L689" s="9">
        <f>IFERROR(ad_data[[#This Row],[spend_usd]]/ad_data[[#This Row],[clicks]],0)</f>
        <v>0.29285714285714287</v>
      </c>
      <c r="M689" s="3">
        <f>IFERROR(ad_data[[#This Row],[revenue_usd]]/ad_data[[#This Row],[conversions]],0)</f>
        <v>0</v>
      </c>
      <c r="N689" s="3">
        <f>IFERROR(ad_data[[#This Row],[revenue_usd]]/ad_data[[#This Row],[spend_usd]],0)</f>
        <v>0.48780487804878048</v>
      </c>
      <c r="O689" s="6">
        <f>IFERROR((ad_data[[#This Row],[revenue_usd]]-ad_data[[#This Row],[spend_usd]])/ad_data[[#This Row],[spend_usd]],0)</f>
        <v>-0.51219512195121952</v>
      </c>
    </row>
    <row r="690" spans="1:15">
      <c r="A690" s="2">
        <v>45552</v>
      </c>
      <c r="B690" t="s">
        <v>17</v>
      </c>
      <c r="C690" t="s">
        <v>286</v>
      </c>
      <c r="D690" s="4">
        <v>7480</v>
      </c>
      <c r="E690" s="4">
        <v>104</v>
      </c>
      <c r="F690" s="4">
        <v>0</v>
      </c>
      <c r="G690" s="5">
        <v>41</v>
      </c>
      <c r="H690" s="5">
        <v>20</v>
      </c>
      <c r="I690" s="6">
        <f>IFERROR(ad_data[[#This Row],[clicks]]/ad_data[[#This Row],[impressions]],0)</f>
        <v>1.3903743315508022E-2</v>
      </c>
      <c r="J690" s="6">
        <f>IFERROR(ad_data[[#This Row],[conversions]]/ad_data[[#This Row],[impressions]],0)</f>
        <v>0</v>
      </c>
      <c r="K690" s="6">
        <f>IFERROR(ad_data[[#This Row],[conversions]]/ad_data[[#This Row],[clicks]],0)</f>
        <v>0</v>
      </c>
      <c r="L690" s="9">
        <f>IFERROR(ad_data[[#This Row],[spend_usd]]/ad_data[[#This Row],[clicks]],0)</f>
        <v>0.39423076923076922</v>
      </c>
      <c r="M690" s="3">
        <f>IFERROR(ad_data[[#This Row],[revenue_usd]]/ad_data[[#This Row],[conversions]],0)</f>
        <v>0</v>
      </c>
      <c r="N690" s="3">
        <f>IFERROR(ad_data[[#This Row],[revenue_usd]]/ad_data[[#This Row],[spend_usd]],0)</f>
        <v>0.48780487804878048</v>
      </c>
      <c r="O690" s="6">
        <f>IFERROR((ad_data[[#This Row],[revenue_usd]]-ad_data[[#This Row],[spend_usd]])/ad_data[[#This Row],[spend_usd]],0)</f>
        <v>-0.51219512195121952</v>
      </c>
    </row>
    <row r="691" spans="1:15">
      <c r="A691" s="2">
        <v>45513</v>
      </c>
      <c r="B691" t="s">
        <v>198</v>
      </c>
      <c r="C691" t="s">
        <v>286</v>
      </c>
      <c r="D691" s="4">
        <v>5215</v>
      </c>
      <c r="E691" s="4">
        <v>131</v>
      </c>
      <c r="F691" s="4">
        <v>12</v>
      </c>
      <c r="G691" s="5">
        <v>35</v>
      </c>
      <c r="H691" s="5">
        <v>20</v>
      </c>
      <c r="I691" s="6">
        <f>IFERROR(ad_data[[#This Row],[clicks]]/ad_data[[#This Row],[impressions]],0)</f>
        <v>2.5119846596356663E-2</v>
      </c>
      <c r="J691" s="6">
        <f>IFERROR(ad_data[[#This Row],[conversions]]/ad_data[[#This Row],[impressions]],0)</f>
        <v>2.3010546500479385E-3</v>
      </c>
      <c r="K691" s="6">
        <f>IFERROR(ad_data[[#This Row],[conversions]]/ad_data[[#This Row],[clicks]],0)</f>
        <v>9.1603053435114504E-2</v>
      </c>
      <c r="L691" s="9">
        <f>IFERROR(ad_data[[#This Row],[spend_usd]]/ad_data[[#This Row],[clicks]],0)</f>
        <v>0.26717557251908397</v>
      </c>
      <c r="M691" s="3">
        <f>IFERROR(ad_data[[#This Row],[revenue_usd]]/ad_data[[#This Row],[conversions]],0)</f>
        <v>1.6666666666666667</v>
      </c>
      <c r="N691" s="3">
        <f>IFERROR(ad_data[[#This Row],[revenue_usd]]/ad_data[[#This Row],[spend_usd]],0)</f>
        <v>0.5714285714285714</v>
      </c>
      <c r="O691" s="6">
        <f>IFERROR((ad_data[[#This Row],[revenue_usd]]-ad_data[[#This Row],[spend_usd]])/ad_data[[#This Row],[spend_usd]],0)</f>
        <v>-0.42857142857142855</v>
      </c>
    </row>
    <row r="692" spans="1:15">
      <c r="A692" s="2">
        <v>45543</v>
      </c>
      <c r="B692" t="s">
        <v>15</v>
      </c>
      <c r="C692" t="s">
        <v>287</v>
      </c>
      <c r="D692" s="4">
        <v>6337</v>
      </c>
      <c r="E692" s="4">
        <v>139</v>
      </c>
      <c r="F692" s="4">
        <v>0</v>
      </c>
      <c r="G692" s="5">
        <v>33</v>
      </c>
      <c r="H692" s="5">
        <v>20</v>
      </c>
      <c r="I692" s="6">
        <f>IFERROR(ad_data[[#This Row],[clicks]]/ad_data[[#This Row],[impressions]],0)</f>
        <v>2.1934669401925202E-2</v>
      </c>
      <c r="J692" s="6">
        <f>IFERROR(ad_data[[#This Row],[conversions]]/ad_data[[#This Row],[impressions]],0)</f>
        <v>0</v>
      </c>
      <c r="K692" s="6">
        <f>IFERROR(ad_data[[#This Row],[conversions]]/ad_data[[#This Row],[clicks]],0)</f>
        <v>0</v>
      </c>
      <c r="L692" s="9">
        <f>IFERROR(ad_data[[#This Row],[spend_usd]]/ad_data[[#This Row],[clicks]],0)</f>
        <v>0.23741007194244604</v>
      </c>
      <c r="M692" s="3">
        <f>IFERROR(ad_data[[#This Row],[revenue_usd]]/ad_data[[#This Row],[conversions]],0)</f>
        <v>0</v>
      </c>
      <c r="N692" s="3">
        <f>IFERROR(ad_data[[#This Row],[revenue_usd]]/ad_data[[#This Row],[spend_usd]],0)</f>
        <v>0.60606060606060608</v>
      </c>
      <c r="O692" s="6">
        <f>IFERROR((ad_data[[#This Row],[revenue_usd]]-ad_data[[#This Row],[spend_usd]])/ad_data[[#This Row],[spend_usd]],0)</f>
        <v>-0.39393939393939392</v>
      </c>
    </row>
    <row r="693" spans="1:15">
      <c r="A693" s="2">
        <v>45558</v>
      </c>
      <c r="B693" t="s">
        <v>127</v>
      </c>
      <c r="C693" t="s">
        <v>286</v>
      </c>
      <c r="D693" s="4">
        <v>6911</v>
      </c>
      <c r="E693" s="4">
        <v>44</v>
      </c>
      <c r="F693" s="4">
        <v>0</v>
      </c>
      <c r="G693" s="5">
        <v>32</v>
      </c>
      <c r="H693" s="5">
        <v>20</v>
      </c>
      <c r="I693" s="6">
        <f>IFERROR(ad_data[[#This Row],[clicks]]/ad_data[[#This Row],[impressions]],0)</f>
        <v>6.3666618434379974E-3</v>
      </c>
      <c r="J693" s="6">
        <f>IFERROR(ad_data[[#This Row],[conversions]]/ad_data[[#This Row],[impressions]],0)</f>
        <v>0</v>
      </c>
      <c r="K693" s="6">
        <f>IFERROR(ad_data[[#This Row],[conversions]]/ad_data[[#This Row],[clicks]],0)</f>
        <v>0</v>
      </c>
      <c r="L693" s="9">
        <f>IFERROR(ad_data[[#This Row],[spend_usd]]/ad_data[[#This Row],[clicks]],0)</f>
        <v>0.72727272727272729</v>
      </c>
      <c r="M693" s="3">
        <f>IFERROR(ad_data[[#This Row],[revenue_usd]]/ad_data[[#This Row],[conversions]],0)</f>
        <v>0</v>
      </c>
      <c r="N693" s="3">
        <f>IFERROR(ad_data[[#This Row],[revenue_usd]]/ad_data[[#This Row],[spend_usd]],0)</f>
        <v>0.625</v>
      </c>
      <c r="O693" s="6">
        <f>IFERROR((ad_data[[#This Row],[revenue_usd]]-ad_data[[#This Row],[spend_usd]])/ad_data[[#This Row],[spend_usd]],0)</f>
        <v>-0.375</v>
      </c>
    </row>
    <row r="694" spans="1:15">
      <c r="A694" s="2">
        <v>45391</v>
      </c>
      <c r="B694" t="s">
        <v>51</v>
      </c>
      <c r="C694" t="s">
        <v>287</v>
      </c>
      <c r="D694" s="4">
        <v>13115</v>
      </c>
      <c r="E694" s="4">
        <v>63</v>
      </c>
      <c r="F694" s="4">
        <v>0</v>
      </c>
      <c r="G694" s="5">
        <v>26</v>
      </c>
      <c r="H694" s="5">
        <v>20</v>
      </c>
      <c r="I694" s="6">
        <f>IFERROR(ad_data[[#This Row],[clicks]]/ad_data[[#This Row],[impressions]],0)</f>
        <v>4.8036599313762869E-3</v>
      </c>
      <c r="J694" s="6">
        <f>IFERROR(ad_data[[#This Row],[conversions]]/ad_data[[#This Row],[impressions]],0)</f>
        <v>0</v>
      </c>
      <c r="K694" s="6">
        <f>IFERROR(ad_data[[#This Row],[conversions]]/ad_data[[#This Row],[clicks]],0)</f>
        <v>0</v>
      </c>
      <c r="L694" s="9">
        <f>IFERROR(ad_data[[#This Row],[spend_usd]]/ad_data[[#This Row],[clicks]],0)</f>
        <v>0.41269841269841268</v>
      </c>
      <c r="M694" s="3">
        <f>IFERROR(ad_data[[#This Row],[revenue_usd]]/ad_data[[#This Row],[conversions]],0)</f>
        <v>0</v>
      </c>
      <c r="N694" s="3">
        <f>IFERROR(ad_data[[#This Row],[revenue_usd]]/ad_data[[#This Row],[spend_usd]],0)</f>
        <v>0.76923076923076927</v>
      </c>
      <c r="O694" s="6">
        <f>IFERROR((ad_data[[#This Row],[revenue_usd]]-ad_data[[#This Row],[spend_usd]])/ad_data[[#This Row],[spend_usd]],0)</f>
        <v>-0.23076923076923078</v>
      </c>
    </row>
    <row r="695" spans="1:15">
      <c r="A695" s="2">
        <v>45545</v>
      </c>
      <c r="B695" t="s">
        <v>69</v>
      </c>
      <c r="C695" t="s">
        <v>287</v>
      </c>
      <c r="D695" s="4">
        <v>10696</v>
      </c>
      <c r="E695" s="4">
        <v>59</v>
      </c>
      <c r="F695" s="4">
        <v>0</v>
      </c>
      <c r="G695" s="5">
        <v>21</v>
      </c>
      <c r="H695" s="5">
        <v>20</v>
      </c>
      <c r="I695" s="6">
        <f>IFERROR(ad_data[[#This Row],[clicks]]/ad_data[[#This Row],[impressions]],0)</f>
        <v>5.5160807778608829E-3</v>
      </c>
      <c r="J695" s="6">
        <f>IFERROR(ad_data[[#This Row],[conversions]]/ad_data[[#This Row],[impressions]],0)</f>
        <v>0</v>
      </c>
      <c r="K695" s="6">
        <f>IFERROR(ad_data[[#This Row],[conversions]]/ad_data[[#This Row],[clicks]],0)</f>
        <v>0</v>
      </c>
      <c r="L695" s="9">
        <f>IFERROR(ad_data[[#This Row],[spend_usd]]/ad_data[[#This Row],[clicks]],0)</f>
        <v>0.3559322033898305</v>
      </c>
      <c r="M695" s="3">
        <f>IFERROR(ad_data[[#This Row],[revenue_usd]]/ad_data[[#This Row],[conversions]],0)</f>
        <v>0</v>
      </c>
      <c r="N695" s="3">
        <f>IFERROR(ad_data[[#This Row],[revenue_usd]]/ad_data[[#This Row],[spend_usd]],0)</f>
        <v>0.95238095238095233</v>
      </c>
      <c r="O695" s="6">
        <f>IFERROR((ad_data[[#This Row],[revenue_usd]]-ad_data[[#This Row],[spend_usd]])/ad_data[[#This Row],[spend_usd]],0)</f>
        <v>-4.7619047619047616E-2</v>
      </c>
    </row>
    <row r="696" spans="1:15">
      <c r="A696" s="2">
        <v>45560</v>
      </c>
      <c r="B696" t="s">
        <v>122</v>
      </c>
      <c r="C696" t="s">
        <v>286</v>
      </c>
      <c r="D696" s="4">
        <v>10923</v>
      </c>
      <c r="E696" s="4">
        <v>31</v>
      </c>
      <c r="F696" s="4">
        <v>0</v>
      </c>
      <c r="G696" s="5">
        <v>20</v>
      </c>
      <c r="H696" s="5">
        <v>20</v>
      </c>
      <c r="I696" s="6">
        <f>IFERROR(ad_data[[#This Row],[clicks]]/ad_data[[#This Row],[impressions]],0)</f>
        <v>2.8380481552686991E-3</v>
      </c>
      <c r="J696" s="6">
        <f>IFERROR(ad_data[[#This Row],[conversions]]/ad_data[[#This Row],[impressions]],0)</f>
        <v>0</v>
      </c>
      <c r="K696" s="6">
        <f>IFERROR(ad_data[[#This Row],[conversions]]/ad_data[[#This Row],[clicks]],0)</f>
        <v>0</v>
      </c>
      <c r="L696" s="9">
        <f>IFERROR(ad_data[[#This Row],[spend_usd]]/ad_data[[#This Row],[clicks]],0)</f>
        <v>0.64516129032258063</v>
      </c>
      <c r="M696" s="3">
        <f>IFERROR(ad_data[[#This Row],[revenue_usd]]/ad_data[[#This Row],[conversions]],0)</f>
        <v>0</v>
      </c>
      <c r="N696" s="3">
        <f>IFERROR(ad_data[[#This Row],[revenue_usd]]/ad_data[[#This Row],[spend_usd]],0)</f>
        <v>1</v>
      </c>
      <c r="O696" s="6">
        <f>IFERROR((ad_data[[#This Row],[revenue_usd]]-ad_data[[#This Row],[spend_usd]])/ad_data[[#This Row],[spend_usd]],0)</f>
        <v>0</v>
      </c>
    </row>
    <row r="697" spans="1:15">
      <c r="A697" s="2">
        <v>45564</v>
      </c>
      <c r="B697" t="s">
        <v>243</v>
      </c>
      <c r="C697" t="s">
        <v>286</v>
      </c>
      <c r="D697" s="4">
        <v>4461</v>
      </c>
      <c r="E697" s="4">
        <v>47</v>
      </c>
      <c r="F697" s="4">
        <v>0</v>
      </c>
      <c r="G697" s="5">
        <v>17</v>
      </c>
      <c r="H697" s="5">
        <v>20</v>
      </c>
      <c r="I697" s="6">
        <f>IFERROR(ad_data[[#This Row],[clicks]]/ad_data[[#This Row],[impressions]],0)</f>
        <v>1.053575431517597E-2</v>
      </c>
      <c r="J697" s="6">
        <f>IFERROR(ad_data[[#This Row],[conversions]]/ad_data[[#This Row],[impressions]],0)</f>
        <v>0</v>
      </c>
      <c r="K697" s="6">
        <f>IFERROR(ad_data[[#This Row],[conversions]]/ad_data[[#This Row],[clicks]],0)</f>
        <v>0</v>
      </c>
      <c r="L697" s="9">
        <f>IFERROR(ad_data[[#This Row],[spend_usd]]/ad_data[[#This Row],[clicks]],0)</f>
        <v>0.36170212765957449</v>
      </c>
      <c r="M697" s="3">
        <f>IFERROR(ad_data[[#This Row],[revenue_usd]]/ad_data[[#This Row],[conversions]],0)</f>
        <v>0</v>
      </c>
      <c r="N697" s="3">
        <f>IFERROR(ad_data[[#This Row],[revenue_usd]]/ad_data[[#This Row],[spend_usd]],0)</f>
        <v>1.1764705882352942</v>
      </c>
      <c r="O697" s="6">
        <f>IFERROR((ad_data[[#This Row],[revenue_usd]]-ad_data[[#This Row],[spend_usd]])/ad_data[[#This Row],[spend_usd]],0)</f>
        <v>0.17647058823529413</v>
      </c>
    </row>
    <row r="698" spans="1:15">
      <c r="A698" s="2">
        <v>45563</v>
      </c>
      <c r="B698" t="s">
        <v>195</v>
      </c>
      <c r="C698" t="s">
        <v>286</v>
      </c>
      <c r="D698" s="4">
        <v>12797</v>
      </c>
      <c r="E698" s="4">
        <v>74</v>
      </c>
      <c r="F698" s="4">
        <v>0</v>
      </c>
      <c r="G698" s="5">
        <v>14</v>
      </c>
      <c r="H698" s="5">
        <v>20</v>
      </c>
      <c r="I698" s="6">
        <f>IFERROR(ad_data[[#This Row],[clicks]]/ad_data[[#This Row],[impressions]],0)</f>
        <v>5.7826052981167463E-3</v>
      </c>
      <c r="J698" s="6">
        <f>IFERROR(ad_data[[#This Row],[conversions]]/ad_data[[#This Row],[impressions]],0)</f>
        <v>0</v>
      </c>
      <c r="K698" s="6">
        <f>IFERROR(ad_data[[#This Row],[conversions]]/ad_data[[#This Row],[clicks]],0)</f>
        <v>0</v>
      </c>
      <c r="L698" s="9">
        <f>IFERROR(ad_data[[#This Row],[spend_usd]]/ad_data[[#This Row],[clicks]],0)</f>
        <v>0.1891891891891892</v>
      </c>
      <c r="M698" s="3">
        <f>IFERROR(ad_data[[#This Row],[revenue_usd]]/ad_data[[#This Row],[conversions]],0)</f>
        <v>0</v>
      </c>
      <c r="N698" s="3">
        <f>IFERROR(ad_data[[#This Row],[revenue_usd]]/ad_data[[#This Row],[spend_usd]],0)</f>
        <v>1.4285714285714286</v>
      </c>
      <c r="O698" s="6">
        <f>IFERROR((ad_data[[#This Row],[revenue_usd]]-ad_data[[#This Row],[spend_usd]])/ad_data[[#This Row],[spend_usd]],0)</f>
        <v>0.42857142857142855</v>
      </c>
    </row>
    <row r="699" spans="1:15">
      <c r="A699" s="2">
        <v>45546</v>
      </c>
      <c r="B699" t="s">
        <v>231</v>
      </c>
      <c r="C699" t="s">
        <v>286</v>
      </c>
      <c r="D699" s="4">
        <v>5834</v>
      </c>
      <c r="E699" s="4">
        <v>23</v>
      </c>
      <c r="F699" s="4">
        <v>0</v>
      </c>
      <c r="G699" s="5">
        <v>12</v>
      </c>
      <c r="H699" s="5">
        <v>20</v>
      </c>
      <c r="I699" s="6">
        <f>IFERROR(ad_data[[#This Row],[clicks]]/ad_data[[#This Row],[impressions]],0)</f>
        <v>3.9424065821049023E-3</v>
      </c>
      <c r="J699" s="6">
        <f>IFERROR(ad_data[[#This Row],[conversions]]/ad_data[[#This Row],[impressions]],0)</f>
        <v>0</v>
      </c>
      <c r="K699" s="6">
        <f>IFERROR(ad_data[[#This Row],[conversions]]/ad_data[[#This Row],[clicks]],0)</f>
        <v>0</v>
      </c>
      <c r="L699" s="9">
        <f>IFERROR(ad_data[[#This Row],[spend_usd]]/ad_data[[#This Row],[clicks]],0)</f>
        <v>0.52173913043478259</v>
      </c>
      <c r="M699" s="3">
        <f>IFERROR(ad_data[[#This Row],[revenue_usd]]/ad_data[[#This Row],[conversions]],0)</f>
        <v>0</v>
      </c>
      <c r="N699" s="3">
        <f>IFERROR(ad_data[[#This Row],[revenue_usd]]/ad_data[[#This Row],[spend_usd]],0)</f>
        <v>1.6666666666666667</v>
      </c>
      <c r="O699" s="6">
        <f>IFERROR((ad_data[[#This Row],[revenue_usd]]-ad_data[[#This Row],[spend_usd]])/ad_data[[#This Row],[spend_usd]],0)</f>
        <v>0.66666666666666663</v>
      </c>
    </row>
    <row r="700" spans="1:15">
      <c r="A700" s="2">
        <v>45562</v>
      </c>
      <c r="B700" t="s">
        <v>168</v>
      </c>
      <c r="C700" t="s">
        <v>286</v>
      </c>
      <c r="D700" s="4">
        <v>10001</v>
      </c>
      <c r="E700" s="4">
        <v>260</v>
      </c>
      <c r="F700" s="4">
        <v>1</v>
      </c>
      <c r="G700" s="5">
        <v>11</v>
      </c>
      <c r="H700" s="5">
        <v>20</v>
      </c>
      <c r="I700" s="6">
        <f>IFERROR(ad_data[[#This Row],[clicks]]/ad_data[[#This Row],[impressions]],0)</f>
        <v>2.5997400259974001E-2</v>
      </c>
      <c r="J700" s="6">
        <f>IFERROR(ad_data[[#This Row],[conversions]]/ad_data[[#This Row],[impressions]],0)</f>
        <v>9.9990000999900015E-5</v>
      </c>
      <c r="K700" s="6">
        <f>IFERROR(ad_data[[#This Row],[conversions]]/ad_data[[#This Row],[clicks]],0)</f>
        <v>3.8461538461538464E-3</v>
      </c>
      <c r="L700" s="9">
        <f>IFERROR(ad_data[[#This Row],[spend_usd]]/ad_data[[#This Row],[clicks]],0)</f>
        <v>4.230769230769231E-2</v>
      </c>
      <c r="M700" s="3">
        <f>IFERROR(ad_data[[#This Row],[revenue_usd]]/ad_data[[#This Row],[conversions]],0)</f>
        <v>20</v>
      </c>
      <c r="N700" s="3">
        <f>IFERROR(ad_data[[#This Row],[revenue_usd]]/ad_data[[#This Row],[spend_usd]],0)</f>
        <v>1.8181818181818181</v>
      </c>
      <c r="O700" s="6">
        <f>IFERROR((ad_data[[#This Row],[revenue_usd]]-ad_data[[#This Row],[spend_usd]])/ad_data[[#This Row],[spend_usd]],0)</f>
        <v>0.81818181818181823</v>
      </c>
    </row>
    <row r="701" spans="1:15">
      <c r="A701" s="2">
        <v>45553</v>
      </c>
      <c r="B701" t="s">
        <v>63</v>
      </c>
      <c r="C701" t="s">
        <v>286</v>
      </c>
      <c r="D701" s="4">
        <v>6006</v>
      </c>
      <c r="E701" s="4">
        <v>9</v>
      </c>
      <c r="F701" s="4">
        <v>1</v>
      </c>
      <c r="G701" s="5">
        <v>10</v>
      </c>
      <c r="H701" s="5">
        <v>20</v>
      </c>
      <c r="I701" s="6">
        <f>IFERROR(ad_data[[#This Row],[clicks]]/ad_data[[#This Row],[impressions]],0)</f>
        <v>1.4985014985014985E-3</v>
      </c>
      <c r="J701" s="6">
        <f>IFERROR(ad_data[[#This Row],[conversions]]/ad_data[[#This Row],[impressions]],0)</f>
        <v>1.665001665001665E-4</v>
      </c>
      <c r="K701" s="6">
        <f>IFERROR(ad_data[[#This Row],[conversions]]/ad_data[[#This Row],[clicks]],0)</f>
        <v>0.1111111111111111</v>
      </c>
      <c r="L701" s="9">
        <f>IFERROR(ad_data[[#This Row],[spend_usd]]/ad_data[[#This Row],[clicks]],0)</f>
        <v>1.1111111111111112</v>
      </c>
      <c r="M701" s="3">
        <f>IFERROR(ad_data[[#This Row],[revenue_usd]]/ad_data[[#This Row],[conversions]],0)</f>
        <v>20</v>
      </c>
      <c r="N701" s="3">
        <f>IFERROR(ad_data[[#This Row],[revenue_usd]]/ad_data[[#This Row],[spend_usd]],0)</f>
        <v>2</v>
      </c>
      <c r="O701" s="6">
        <f>IFERROR((ad_data[[#This Row],[revenue_usd]]-ad_data[[#This Row],[spend_usd]])/ad_data[[#This Row],[spend_usd]],0)</f>
        <v>1</v>
      </c>
    </row>
    <row r="702" spans="1:15">
      <c r="A702" s="2">
        <v>45564</v>
      </c>
      <c r="B702" t="s">
        <v>272</v>
      </c>
      <c r="C702" t="s">
        <v>286</v>
      </c>
      <c r="D702" s="4">
        <v>14255</v>
      </c>
      <c r="E702" s="4">
        <v>0</v>
      </c>
      <c r="F702" s="4">
        <v>1</v>
      </c>
      <c r="G702" s="5">
        <v>10</v>
      </c>
      <c r="H702" s="5">
        <v>20</v>
      </c>
      <c r="I702" s="6">
        <f>IFERROR(ad_data[[#This Row],[clicks]]/ad_data[[#This Row],[impressions]],0)</f>
        <v>0</v>
      </c>
      <c r="J702" s="6">
        <f>IFERROR(ad_data[[#This Row],[conversions]]/ad_data[[#This Row],[impressions]],0)</f>
        <v>7.01508242721852E-5</v>
      </c>
      <c r="K702" s="6">
        <f>IFERROR(ad_data[[#This Row],[conversions]]/ad_data[[#This Row],[clicks]],0)</f>
        <v>0</v>
      </c>
      <c r="L702" s="9">
        <f>IFERROR(ad_data[[#This Row],[spend_usd]]/ad_data[[#This Row],[clicks]],0)</f>
        <v>0</v>
      </c>
      <c r="M702" s="3">
        <f>IFERROR(ad_data[[#This Row],[revenue_usd]]/ad_data[[#This Row],[conversions]],0)</f>
        <v>20</v>
      </c>
      <c r="N702" s="3">
        <f>IFERROR(ad_data[[#This Row],[revenue_usd]]/ad_data[[#This Row],[spend_usd]],0)</f>
        <v>2</v>
      </c>
      <c r="O702" s="6">
        <f>IFERROR((ad_data[[#This Row],[revenue_usd]]-ad_data[[#This Row],[spend_usd]])/ad_data[[#This Row],[spend_usd]],0)</f>
        <v>1</v>
      </c>
    </row>
    <row r="703" spans="1:15">
      <c r="A703" s="2">
        <v>45360</v>
      </c>
      <c r="B703" t="s">
        <v>157</v>
      </c>
      <c r="C703" t="s">
        <v>286</v>
      </c>
      <c r="D703" s="4">
        <v>12315</v>
      </c>
      <c r="E703" s="4">
        <v>0</v>
      </c>
      <c r="F703" s="4">
        <v>1</v>
      </c>
      <c r="G703" s="5">
        <v>10</v>
      </c>
      <c r="H703" s="5">
        <v>20</v>
      </c>
      <c r="I703" s="6">
        <f>IFERROR(ad_data[[#This Row],[clicks]]/ad_data[[#This Row],[impressions]],0)</f>
        <v>0</v>
      </c>
      <c r="J703" s="6">
        <f>IFERROR(ad_data[[#This Row],[conversions]]/ad_data[[#This Row],[impressions]],0)</f>
        <v>8.1201786439301658E-5</v>
      </c>
      <c r="K703" s="6">
        <f>IFERROR(ad_data[[#This Row],[conversions]]/ad_data[[#This Row],[clicks]],0)</f>
        <v>0</v>
      </c>
      <c r="L703" s="9">
        <f>IFERROR(ad_data[[#This Row],[spend_usd]]/ad_data[[#This Row],[clicks]],0)</f>
        <v>0</v>
      </c>
      <c r="M703" s="3">
        <f>IFERROR(ad_data[[#This Row],[revenue_usd]]/ad_data[[#This Row],[conversions]],0)</f>
        <v>20</v>
      </c>
      <c r="N703" s="3">
        <f>IFERROR(ad_data[[#This Row],[revenue_usd]]/ad_data[[#This Row],[spend_usd]],0)</f>
        <v>2</v>
      </c>
      <c r="O703" s="6">
        <f>IFERROR((ad_data[[#This Row],[revenue_usd]]-ad_data[[#This Row],[spend_usd]])/ad_data[[#This Row],[spend_usd]],0)</f>
        <v>1</v>
      </c>
    </row>
    <row r="704" spans="1:15">
      <c r="A704" s="2">
        <v>45548</v>
      </c>
      <c r="B704" t="s">
        <v>229</v>
      </c>
      <c r="C704" t="s">
        <v>286</v>
      </c>
      <c r="D704" s="4">
        <v>6540</v>
      </c>
      <c r="E704" s="4">
        <v>20</v>
      </c>
      <c r="F704" s="4">
        <v>0</v>
      </c>
      <c r="G704" s="5">
        <v>10</v>
      </c>
      <c r="H704" s="5">
        <v>20</v>
      </c>
      <c r="I704" s="6">
        <f>IFERROR(ad_data[[#This Row],[clicks]]/ad_data[[#This Row],[impressions]],0)</f>
        <v>3.0581039755351682E-3</v>
      </c>
      <c r="J704" s="6">
        <f>IFERROR(ad_data[[#This Row],[conversions]]/ad_data[[#This Row],[impressions]],0)</f>
        <v>0</v>
      </c>
      <c r="K704" s="6">
        <f>IFERROR(ad_data[[#This Row],[conversions]]/ad_data[[#This Row],[clicks]],0)</f>
        <v>0</v>
      </c>
      <c r="L704" s="9">
        <f>IFERROR(ad_data[[#This Row],[spend_usd]]/ad_data[[#This Row],[clicks]],0)</f>
        <v>0.5</v>
      </c>
      <c r="M704" s="3">
        <f>IFERROR(ad_data[[#This Row],[revenue_usd]]/ad_data[[#This Row],[conversions]],0)</f>
        <v>0</v>
      </c>
      <c r="N704" s="3">
        <f>IFERROR(ad_data[[#This Row],[revenue_usd]]/ad_data[[#This Row],[spend_usd]],0)</f>
        <v>2</v>
      </c>
      <c r="O704" s="6">
        <f>IFERROR((ad_data[[#This Row],[revenue_usd]]-ad_data[[#This Row],[spend_usd]])/ad_data[[#This Row],[spend_usd]],0)</f>
        <v>1</v>
      </c>
    </row>
    <row r="705" spans="1:15">
      <c r="A705" s="2">
        <v>45541</v>
      </c>
      <c r="B705" t="s">
        <v>50</v>
      </c>
      <c r="C705" t="s">
        <v>286</v>
      </c>
      <c r="D705" s="4">
        <v>11414</v>
      </c>
      <c r="E705" s="4">
        <v>19</v>
      </c>
      <c r="F705" s="4">
        <v>0</v>
      </c>
      <c r="G705" s="5">
        <v>10</v>
      </c>
      <c r="H705" s="5">
        <v>20</v>
      </c>
      <c r="I705" s="6">
        <f>IFERROR(ad_data[[#This Row],[clicks]]/ad_data[[#This Row],[impressions]],0)</f>
        <v>1.6646223935517786E-3</v>
      </c>
      <c r="J705" s="6">
        <f>IFERROR(ad_data[[#This Row],[conversions]]/ad_data[[#This Row],[impressions]],0)</f>
        <v>0</v>
      </c>
      <c r="K705" s="6">
        <f>IFERROR(ad_data[[#This Row],[conversions]]/ad_data[[#This Row],[clicks]],0)</f>
        <v>0</v>
      </c>
      <c r="L705" s="9">
        <f>IFERROR(ad_data[[#This Row],[spend_usd]]/ad_data[[#This Row],[clicks]],0)</f>
        <v>0.52631578947368418</v>
      </c>
      <c r="M705" s="3">
        <f>IFERROR(ad_data[[#This Row],[revenue_usd]]/ad_data[[#This Row],[conversions]],0)</f>
        <v>0</v>
      </c>
      <c r="N705" s="3">
        <f>IFERROR(ad_data[[#This Row],[revenue_usd]]/ad_data[[#This Row],[spend_usd]],0)</f>
        <v>2</v>
      </c>
      <c r="O705" s="6">
        <f>IFERROR((ad_data[[#This Row],[revenue_usd]]-ad_data[[#This Row],[spend_usd]])/ad_data[[#This Row],[spend_usd]],0)</f>
        <v>1</v>
      </c>
    </row>
    <row r="706" spans="1:15">
      <c r="A706" s="2">
        <v>45550</v>
      </c>
      <c r="B706" t="s">
        <v>116</v>
      </c>
      <c r="C706" t="s">
        <v>287</v>
      </c>
      <c r="D706" s="4">
        <v>13738</v>
      </c>
      <c r="E706" s="4">
        <v>0</v>
      </c>
      <c r="F706" s="4">
        <v>0</v>
      </c>
      <c r="G706" s="5">
        <v>10</v>
      </c>
      <c r="H706" s="5">
        <v>20</v>
      </c>
      <c r="I706" s="6">
        <f>IFERROR(ad_data[[#This Row],[clicks]]/ad_data[[#This Row],[impressions]],0)</f>
        <v>0</v>
      </c>
      <c r="J706" s="6">
        <f>IFERROR(ad_data[[#This Row],[conversions]]/ad_data[[#This Row],[impressions]],0)</f>
        <v>0</v>
      </c>
      <c r="K706" s="6">
        <f>IFERROR(ad_data[[#This Row],[conversions]]/ad_data[[#This Row],[clicks]],0)</f>
        <v>0</v>
      </c>
      <c r="L706" s="9">
        <f>IFERROR(ad_data[[#This Row],[spend_usd]]/ad_data[[#This Row],[clicks]],0)</f>
        <v>0</v>
      </c>
      <c r="M706" s="3">
        <f>IFERROR(ad_data[[#This Row],[revenue_usd]]/ad_data[[#This Row],[conversions]],0)</f>
        <v>0</v>
      </c>
      <c r="N706" s="3">
        <f>IFERROR(ad_data[[#This Row],[revenue_usd]]/ad_data[[#This Row],[spend_usd]],0)</f>
        <v>2</v>
      </c>
      <c r="O706" s="6">
        <f>IFERROR((ad_data[[#This Row],[revenue_usd]]-ad_data[[#This Row],[spend_usd]])/ad_data[[#This Row],[spend_usd]],0)</f>
        <v>1</v>
      </c>
    </row>
    <row r="707" spans="1:15">
      <c r="A707" s="2">
        <v>45564</v>
      </c>
      <c r="B707" t="s">
        <v>10</v>
      </c>
      <c r="C707" t="s">
        <v>287</v>
      </c>
      <c r="D707" s="4">
        <v>12540</v>
      </c>
      <c r="E707" s="4">
        <v>0</v>
      </c>
      <c r="F707" s="4">
        <v>0</v>
      </c>
      <c r="G707" s="5">
        <v>10</v>
      </c>
      <c r="H707" s="5">
        <v>20</v>
      </c>
      <c r="I707" s="6">
        <f>IFERROR(ad_data[[#This Row],[clicks]]/ad_data[[#This Row],[impressions]],0)</f>
        <v>0</v>
      </c>
      <c r="J707" s="6">
        <f>IFERROR(ad_data[[#This Row],[conversions]]/ad_data[[#This Row],[impressions]],0)</f>
        <v>0</v>
      </c>
      <c r="K707" s="6">
        <f>IFERROR(ad_data[[#This Row],[conversions]]/ad_data[[#This Row],[clicks]],0)</f>
        <v>0</v>
      </c>
      <c r="L707" s="9">
        <f>IFERROR(ad_data[[#This Row],[spend_usd]]/ad_data[[#This Row],[clicks]],0)</f>
        <v>0</v>
      </c>
      <c r="M707" s="3">
        <f>IFERROR(ad_data[[#This Row],[revenue_usd]]/ad_data[[#This Row],[conversions]],0)</f>
        <v>0</v>
      </c>
      <c r="N707" s="3">
        <f>IFERROR(ad_data[[#This Row],[revenue_usd]]/ad_data[[#This Row],[spend_usd]],0)</f>
        <v>2</v>
      </c>
      <c r="O707" s="6">
        <f>IFERROR((ad_data[[#This Row],[revenue_usd]]-ad_data[[#This Row],[spend_usd]])/ad_data[[#This Row],[spend_usd]],0)</f>
        <v>1</v>
      </c>
    </row>
    <row r="708" spans="1:15">
      <c r="A708" s="2">
        <v>45553</v>
      </c>
      <c r="B708" t="s">
        <v>52</v>
      </c>
      <c r="C708" t="s">
        <v>286</v>
      </c>
      <c r="D708" s="4">
        <v>11901</v>
      </c>
      <c r="E708" s="4">
        <v>0</v>
      </c>
      <c r="F708" s="4">
        <v>0</v>
      </c>
      <c r="G708" s="5">
        <v>10</v>
      </c>
      <c r="H708" s="5">
        <v>20</v>
      </c>
      <c r="I708" s="6">
        <f>IFERROR(ad_data[[#This Row],[clicks]]/ad_data[[#This Row],[impressions]],0)</f>
        <v>0</v>
      </c>
      <c r="J708" s="6">
        <f>IFERROR(ad_data[[#This Row],[conversions]]/ad_data[[#This Row],[impressions]],0)</f>
        <v>0</v>
      </c>
      <c r="K708" s="6">
        <f>IFERROR(ad_data[[#This Row],[conversions]]/ad_data[[#This Row],[clicks]],0)</f>
        <v>0</v>
      </c>
      <c r="L708" s="9">
        <f>IFERROR(ad_data[[#This Row],[spend_usd]]/ad_data[[#This Row],[clicks]],0)</f>
        <v>0</v>
      </c>
      <c r="M708" s="3">
        <f>IFERROR(ad_data[[#This Row],[revenue_usd]]/ad_data[[#This Row],[conversions]],0)</f>
        <v>0</v>
      </c>
      <c r="N708" s="3">
        <f>IFERROR(ad_data[[#This Row],[revenue_usd]]/ad_data[[#This Row],[spend_usd]],0)</f>
        <v>2</v>
      </c>
      <c r="O708" s="6">
        <f>IFERROR((ad_data[[#This Row],[revenue_usd]]-ad_data[[#This Row],[spend_usd]])/ad_data[[#This Row],[spend_usd]],0)</f>
        <v>1</v>
      </c>
    </row>
    <row r="709" spans="1:15">
      <c r="A709" s="2">
        <v>45540</v>
      </c>
      <c r="B709" t="s">
        <v>191</v>
      </c>
      <c r="C709" t="s">
        <v>286</v>
      </c>
      <c r="D709" s="4">
        <v>11780</v>
      </c>
      <c r="E709" s="4">
        <v>0</v>
      </c>
      <c r="F709" s="4">
        <v>0</v>
      </c>
      <c r="G709" s="5">
        <v>10</v>
      </c>
      <c r="H709" s="5">
        <v>20</v>
      </c>
      <c r="I709" s="6">
        <f>IFERROR(ad_data[[#This Row],[clicks]]/ad_data[[#This Row],[impressions]],0)</f>
        <v>0</v>
      </c>
      <c r="J709" s="6">
        <f>IFERROR(ad_data[[#This Row],[conversions]]/ad_data[[#This Row],[impressions]],0)</f>
        <v>0</v>
      </c>
      <c r="K709" s="6">
        <f>IFERROR(ad_data[[#This Row],[conversions]]/ad_data[[#This Row],[clicks]],0)</f>
        <v>0</v>
      </c>
      <c r="L709" s="9">
        <f>IFERROR(ad_data[[#This Row],[spend_usd]]/ad_data[[#This Row],[clicks]],0)</f>
        <v>0</v>
      </c>
      <c r="M709" s="3">
        <f>IFERROR(ad_data[[#This Row],[revenue_usd]]/ad_data[[#This Row],[conversions]],0)</f>
        <v>0</v>
      </c>
      <c r="N709" s="3">
        <f>IFERROR(ad_data[[#This Row],[revenue_usd]]/ad_data[[#This Row],[spend_usd]],0)</f>
        <v>2</v>
      </c>
      <c r="O709" s="6">
        <f>IFERROR((ad_data[[#This Row],[revenue_usd]]-ad_data[[#This Row],[spend_usd]])/ad_data[[#This Row],[spend_usd]],0)</f>
        <v>1</v>
      </c>
    </row>
    <row r="710" spans="1:15">
      <c r="A710" s="2">
        <v>45563</v>
      </c>
      <c r="B710" t="s">
        <v>157</v>
      </c>
      <c r="C710" t="s">
        <v>287</v>
      </c>
      <c r="D710" s="4">
        <v>11608</v>
      </c>
      <c r="E710" s="4">
        <v>0</v>
      </c>
      <c r="F710" s="4">
        <v>0</v>
      </c>
      <c r="G710" s="5">
        <v>10</v>
      </c>
      <c r="H710" s="5">
        <v>20</v>
      </c>
      <c r="I710" s="6">
        <f>IFERROR(ad_data[[#This Row],[clicks]]/ad_data[[#This Row],[impressions]],0)</f>
        <v>0</v>
      </c>
      <c r="J710" s="6">
        <f>IFERROR(ad_data[[#This Row],[conversions]]/ad_data[[#This Row],[impressions]],0)</f>
        <v>0</v>
      </c>
      <c r="K710" s="6">
        <f>IFERROR(ad_data[[#This Row],[conversions]]/ad_data[[#This Row],[clicks]],0)</f>
        <v>0</v>
      </c>
      <c r="L710" s="9">
        <f>IFERROR(ad_data[[#This Row],[spend_usd]]/ad_data[[#This Row],[clicks]],0)</f>
        <v>0</v>
      </c>
      <c r="M710" s="3">
        <f>IFERROR(ad_data[[#This Row],[revenue_usd]]/ad_data[[#This Row],[conversions]],0)</f>
        <v>0</v>
      </c>
      <c r="N710" s="3">
        <f>IFERROR(ad_data[[#This Row],[revenue_usd]]/ad_data[[#This Row],[spend_usd]],0)</f>
        <v>2</v>
      </c>
      <c r="O710" s="6">
        <f>IFERROR((ad_data[[#This Row],[revenue_usd]]-ad_data[[#This Row],[spend_usd]])/ad_data[[#This Row],[spend_usd]],0)</f>
        <v>1</v>
      </c>
    </row>
    <row r="711" spans="1:15">
      <c r="A711" s="2">
        <v>45331</v>
      </c>
      <c r="B711" t="s">
        <v>85</v>
      </c>
      <c r="C711" t="s">
        <v>288</v>
      </c>
      <c r="D711" s="4">
        <v>11603</v>
      </c>
      <c r="E711" s="4">
        <v>0</v>
      </c>
      <c r="F711" s="4">
        <v>0</v>
      </c>
      <c r="G711" s="5">
        <v>10</v>
      </c>
      <c r="H711" s="5">
        <v>20</v>
      </c>
      <c r="I711" s="6">
        <f>IFERROR(ad_data[[#This Row],[clicks]]/ad_data[[#This Row],[impressions]],0)</f>
        <v>0</v>
      </c>
      <c r="J711" s="6">
        <f>IFERROR(ad_data[[#This Row],[conversions]]/ad_data[[#This Row],[impressions]],0)</f>
        <v>0</v>
      </c>
      <c r="K711" s="6">
        <f>IFERROR(ad_data[[#This Row],[conversions]]/ad_data[[#This Row],[clicks]],0)</f>
        <v>0</v>
      </c>
      <c r="L711" s="9">
        <f>IFERROR(ad_data[[#This Row],[spend_usd]]/ad_data[[#This Row],[clicks]],0)</f>
        <v>0</v>
      </c>
      <c r="M711" s="3">
        <f>IFERROR(ad_data[[#This Row],[revenue_usd]]/ad_data[[#This Row],[conversions]],0)</f>
        <v>0</v>
      </c>
      <c r="N711" s="3">
        <f>IFERROR(ad_data[[#This Row],[revenue_usd]]/ad_data[[#This Row],[spend_usd]],0)</f>
        <v>2</v>
      </c>
      <c r="O711" s="6">
        <f>IFERROR((ad_data[[#This Row],[revenue_usd]]-ad_data[[#This Row],[spend_usd]])/ad_data[[#This Row],[spend_usd]],0)</f>
        <v>1</v>
      </c>
    </row>
    <row r="712" spans="1:15">
      <c r="A712" s="2">
        <v>45554</v>
      </c>
      <c r="B712" t="s">
        <v>147</v>
      </c>
      <c r="C712" t="s">
        <v>287</v>
      </c>
      <c r="D712" s="4">
        <v>10625</v>
      </c>
      <c r="E712" s="4">
        <v>0</v>
      </c>
      <c r="F712" s="4">
        <v>0</v>
      </c>
      <c r="G712" s="5">
        <v>10</v>
      </c>
      <c r="H712" s="5">
        <v>20</v>
      </c>
      <c r="I712" s="6">
        <f>IFERROR(ad_data[[#This Row],[clicks]]/ad_data[[#This Row],[impressions]],0)</f>
        <v>0</v>
      </c>
      <c r="J712" s="6">
        <f>IFERROR(ad_data[[#This Row],[conversions]]/ad_data[[#This Row],[impressions]],0)</f>
        <v>0</v>
      </c>
      <c r="K712" s="6">
        <f>IFERROR(ad_data[[#This Row],[conversions]]/ad_data[[#This Row],[clicks]],0)</f>
        <v>0</v>
      </c>
      <c r="L712" s="9">
        <f>IFERROR(ad_data[[#This Row],[spend_usd]]/ad_data[[#This Row],[clicks]],0)</f>
        <v>0</v>
      </c>
      <c r="M712" s="3">
        <f>IFERROR(ad_data[[#This Row],[revenue_usd]]/ad_data[[#This Row],[conversions]],0)</f>
        <v>0</v>
      </c>
      <c r="N712" s="3">
        <f>IFERROR(ad_data[[#This Row],[revenue_usd]]/ad_data[[#This Row],[spend_usd]],0)</f>
        <v>2</v>
      </c>
      <c r="O712" s="6">
        <f>IFERROR((ad_data[[#This Row],[revenue_usd]]-ad_data[[#This Row],[spend_usd]])/ad_data[[#This Row],[spend_usd]],0)</f>
        <v>1</v>
      </c>
    </row>
    <row r="713" spans="1:15">
      <c r="A713" s="2">
        <v>45544</v>
      </c>
      <c r="B713" t="s">
        <v>260</v>
      </c>
      <c r="C713" t="s">
        <v>286</v>
      </c>
      <c r="D713" s="4">
        <v>10423</v>
      </c>
      <c r="E713" s="4">
        <v>0</v>
      </c>
      <c r="F713" s="4">
        <v>0</v>
      </c>
      <c r="G713" s="5">
        <v>10</v>
      </c>
      <c r="H713" s="5">
        <v>20</v>
      </c>
      <c r="I713" s="6">
        <f>IFERROR(ad_data[[#This Row],[clicks]]/ad_data[[#This Row],[impressions]],0)</f>
        <v>0</v>
      </c>
      <c r="J713" s="6">
        <f>IFERROR(ad_data[[#This Row],[conversions]]/ad_data[[#This Row],[impressions]],0)</f>
        <v>0</v>
      </c>
      <c r="K713" s="6">
        <f>IFERROR(ad_data[[#This Row],[conversions]]/ad_data[[#This Row],[clicks]],0)</f>
        <v>0</v>
      </c>
      <c r="L713" s="9">
        <f>IFERROR(ad_data[[#This Row],[spend_usd]]/ad_data[[#This Row],[clicks]],0)</f>
        <v>0</v>
      </c>
      <c r="M713" s="3">
        <f>IFERROR(ad_data[[#This Row],[revenue_usd]]/ad_data[[#This Row],[conversions]],0)</f>
        <v>0</v>
      </c>
      <c r="N713" s="3">
        <f>IFERROR(ad_data[[#This Row],[revenue_usd]]/ad_data[[#This Row],[spend_usd]],0)</f>
        <v>2</v>
      </c>
      <c r="O713" s="6">
        <f>IFERROR((ad_data[[#This Row],[revenue_usd]]-ad_data[[#This Row],[spend_usd]])/ad_data[[#This Row],[spend_usd]],0)</f>
        <v>1</v>
      </c>
    </row>
    <row r="714" spans="1:15">
      <c r="A714" s="2">
        <v>45565</v>
      </c>
      <c r="B714" t="s">
        <v>144</v>
      </c>
      <c r="C714" t="s">
        <v>286</v>
      </c>
      <c r="D714" s="4">
        <v>9455</v>
      </c>
      <c r="E714" s="4">
        <v>0</v>
      </c>
      <c r="F714" s="4">
        <v>0</v>
      </c>
      <c r="G714" s="5">
        <v>10</v>
      </c>
      <c r="H714" s="5">
        <v>20</v>
      </c>
      <c r="I714" s="6">
        <f>IFERROR(ad_data[[#This Row],[clicks]]/ad_data[[#This Row],[impressions]],0)</f>
        <v>0</v>
      </c>
      <c r="J714" s="6">
        <f>IFERROR(ad_data[[#This Row],[conversions]]/ad_data[[#This Row],[impressions]],0)</f>
        <v>0</v>
      </c>
      <c r="K714" s="6">
        <f>IFERROR(ad_data[[#This Row],[conversions]]/ad_data[[#This Row],[clicks]],0)</f>
        <v>0</v>
      </c>
      <c r="L714" s="9">
        <f>IFERROR(ad_data[[#This Row],[spend_usd]]/ad_data[[#This Row],[clicks]],0)</f>
        <v>0</v>
      </c>
      <c r="M714" s="3">
        <f>IFERROR(ad_data[[#This Row],[revenue_usd]]/ad_data[[#This Row],[conversions]],0)</f>
        <v>0</v>
      </c>
      <c r="N714" s="3">
        <f>IFERROR(ad_data[[#This Row],[revenue_usd]]/ad_data[[#This Row],[spend_usd]],0)</f>
        <v>2</v>
      </c>
      <c r="O714" s="6">
        <f>IFERROR((ad_data[[#This Row],[revenue_usd]]-ad_data[[#This Row],[spend_usd]])/ad_data[[#This Row],[spend_usd]],0)</f>
        <v>1</v>
      </c>
    </row>
    <row r="715" spans="1:15">
      <c r="A715" s="2">
        <v>45545</v>
      </c>
      <c r="B715" t="s">
        <v>54</v>
      </c>
      <c r="C715" t="s">
        <v>288</v>
      </c>
      <c r="D715" s="4">
        <v>9181</v>
      </c>
      <c r="E715" s="4">
        <v>0</v>
      </c>
      <c r="F715" s="4">
        <v>0</v>
      </c>
      <c r="G715" s="5">
        <v>10</v>
      </c>
      <c r="H715" s="5">
        <v>20</v>
      </c>
      <c r="I715" s="6">
        <f>IFERROR(ad_data[[#This Row],[clicks]]/ad_data[[#This Row],[impressions]],0)</f>
        <v>0</v>
      </c>
      <c r="J715" s="6">
        <f>IFERROR(ad_data[[#This Row],[conversions]]/ad_data[[#This Row],[impressions]],0)</f>
        <v>0</v>
      </c>
      <c r="K715" s="6">
        <f>IFERROR(ad_data[[#This Row],[conversions]]/ad_data[[#This Row],[clicks]],0)</f>
        <v>0</v>
      </c>
      <c r="L715" s="9">
        <f>IFERROR(ad_data[[#This Row],[spend_usd]]/ad_data[[#This Row],[clicks]],0)</f>
        <v>0</v>
      </c>
      <c r="M715" s="3">
        <f>IFERROR(ad_data[[#This Row],[revenue_usd]]/ad_data[[#This Row],[conversions]],0)</f>
        <v>0</v>
      </c>
      <c r="N715" s="3">
        <f>IFERROR(ad_data[[#This Row],[revenue_usd]]/ad_data[[#This Row],[spend_usd]],0)</f>
        <v>2</v>
      </c>
      <c r="O715" s="6">
        <f>IFERROR((ad_data[[#This Row],[revenue_usd]]-ad_data[[#This Row],[spend_usd]])/ad_data[[#This Row],[spend_usd]],0)</f>
        <v>1</v>
      </c>
    </row>
    <row r="716" spans="1:15">
      <c r="A716" s="2">
        <v>45421</v>
      </c>
      <c r="B716" t="s">
        <v>89</v>
      </c>
      <c r="C716" t="s">
        <v>286</v>
      </c>
      <c r="D716" s="4">
        <v>9174</v>
      </c>
      <c r="E716" s="4">
        <v>0</v>
      </c>
      <c r="F716" s="4">
        <v>0</v>
      </c>
      <c r="G716" s="5">
        <v>10</v>
      </c>
      <c r="H716" s="5">
        <v>20</v>
      </c>
      <c r="I716" s="6">
        <f>IFERROR(ad_data[[#This Row],[clicks]]/ad_data[[#This Row],[impressions]],0)</f>
        <v>0</v>
      </c>
      <c r="J716" s="6">
        <f>IFERROR(ad_data[[#This Row],[conversions]]/ad_data[[#This Row],[impressions]],0)</f>
        <v>0</v>
      </c>
      <c r="K716" s="6">
        <f>IFERROR(ad_data[[#This Row],[conversions]]/ad_data[[#This Row],[clicks]],0)</f>
        <v>0</v>
      </c>
      <c r="L716" s="9">
        <f>IFERROR(ad_data[[#This Row],[spend_usd]]/ad_data[[#This Row],[clicks]],0)</f>
        <v>0</v>
      </c>
      <c r="M716" s="3">
        <f>IFERROR(ad_data[[#This Row],[revenue_usd]]/ad_data[[#This Row],[conversions]],0)</f>
        <v>0</v>
      </c>
      <c r="N716" s="3">
        <f>IFERROR(ad_data[[#This Row],[revenue_usd]]/ad_data[[#This Row],[spend_usd]],0)</f>
        <v>2</v>
      </c>
      <c r="O716" s="6">
        <f>IFERROR((ad_data[[#This Row],[revenue_usd]]-ad_data[[#This Row],[spend_usd]])/ad_data[[#This Row],[spend_usd]],0)</f>
        <v>1</v>
      </c>
    </row>
    <row r="717" spans="1:15">
      <c r="A717" s="2">
        <v>45542</v>
      </c>
      <c r="B717" t="s">
        <v>152</v>
      </c>
      <c r="C717" t="s">
        <v>287</v>
      </c>
      <c r="D717" s="4">
        <v>9093</v>
      </c>
      <c r="E717" s="4">
        <v>0</v>
      </c>
      <c r="F717" s="4">
        <v>0</v>
      </c>
      <c r="G717" s="5">
        <v>10</v>
      </c>
      <c r="H717" s="5">
        <v>20</v>
      </c>
      <c r="I717" s="6">
        <f>IFERROR(ad_data[[#This Row],[clicks]]/ad_data[[#This Row],[impressions]],0)</f>
        <v>0</v>
      </c>
      <c r="J717" s="6">
        <f>IFERROR(ad_data[[#This Row],[conversions]]/ad_data[[#This Row],[impressions]],0)</f>
        <v>0</v>
      </c>
      <c r="K717" s="6">
        <f>IFERROR(ad_data[[#This Row],[conversions]]/ad_data[[#This Row],[clicks]],0)</f>
        <v>0</v>
      </c>
      <c r="L717" s="9">
        <f>IFERROR(ad_data[[#This Row],[spend_usd]]/ad_data[[#This Row],[clicks]],0)</f>
        <v>0</v>
      </c>
      <c r="M717" s="3">
        <f>IFERROR(ad_data[[#This Row],[revenue_usd]]/ad_data[[#This Row],[conversions]],0)</f>
        <v>0</v>
      </c>
      <c r="N717" s="3">
        <f>IFERROR(ad_data[[#This Row],[revenue_usd]]/ad_data[[#This Row],[spend_usd]],0)</f>
        <v>2</v>
      </c>
      <c r="O717" s="6">
        <f>IFERROR((ad_data[[#This Row],[revenue_usd]]-ad_data[[#This Row],[spend_usd]])/ad_data[[#This Row],[spend_usd]],0)</f>
        <v>1</v>
      </c>
    </row>
    <row r="718" spans="1:15">
      <c r="A718" s="2">
        <v>45552</v>
      </c>
      <c r="B718" t="s">
        <v>58</v>
      </c>
      <c r="C718" t="s">
        <v>286</v>
      </c>
      <c r="D718" s="4">
        <v>8746</v>
      </c>
      <c r="E718" s="4">
        <v>0</v>
      </c>
      <c r="F718" s="4">
        <v>0</v>
      </c>
      <c r="G718" s="5">
        <v>10</v>
      </c>
      <c r="H718" s="5">
        <v>20</v>
      </c>
      <c r="I718" s="6">
        <f>IFERROR(ad_data[[#This Row],[clicks]]/ad_data[[#This Row],[impressions]],0)</f>
        <v>0</v>
      </c>
      <c r="J718" s="6">
        <f>IFERROR(ad_data[[#This Row],[conversions]]/ad_data[[#This Row],[impressions]],0)</f>
        <v>0</v>
      </c>
      <c r="K718" s="6">
        <f>IFERROR(ad_data[[#This Row],[conversions]]/ad_data[[#This Row],[clicks]],0)</f>
        <v>0</v>
      </c>
      <c r="L718" s="9">
        <f>IFERROR(ad_data[[#This Row],[spend_usd]]/ad_data[[#This Row],[clicks]],0)</f>
        <v>0</v>
      </c>
      <c r="M718" s="3">
        <f>IFERROR(ad_data[[#This Row],[revenue_usd]]/ad_data[[#This Row],[conversions]],0)</f>
        <v>0</v>
      </c>
      <c r="N718" s="3">
        <f>IFERROR(ad_data[[#This Row],[revenue_usd]]/ad_data[[#This Row],[spend_usd]],0)</f>
        <v>2</v>
      </c>
      <c r="O718" s="6">
        <f>IFERROR((ad_data[[#This Row],[revenue_usd]]-ad_data[[#This Row],[spend_usd]])/ad_data[[#This Row],[spend_usd]],0)</f>
        <v>1</v>
      </c>
    </row>
    <row r="719" spans="1:15">
      <c r="A719" s="2">
        <v>45559</v>
      </c>
      <c r="B719" t="s">
        <v>95</v>
      </c>
      <c r="C719" t="s">
        <v>287</v>
      </c>
      <c r="D719" s="4">
        <v>8251</v>
      </c>
      <c r="E719" s="4">
        <v>0</v>
      </c>
      <c r="F719" s="4">
        <v>0</v>
      </c>
      <c r="G719" s="5">
        <v>10</v>
      </c>
      <c r="H719" s="5">
        <v>20</v>
      </c>
      <c r="I719" s="6">
        <f>IFERROR(ad_data[[#This Row],[clicks]]/ad_data[[#This Row],[impressions]],0)</f>
        <v>0</v>
      </c>
      <c r="J719" s="6">
        <f>IFERROR(ad_data[[#This Row],[conversions]]/ad_data[[#This Row],[impressions]],0)</f>
        <v>0</v>
      </c>
      <c r="K719" s="6">
        <f>IFERROR(ad_data[[#This Row],[conversions]]/ad_data[[#This Row],[clicks]],0)</f>
        <v>0</v>
      </c>
      <c r="L719" s="9">
        <f>IFERROR(ad_data[[#This Row],[spend_usd]]/ad_data[[#This Row],[clicks]],0)</f>
        <v>0</v>
      </c>
      <c r="M719" s="3">
        <f>IFERROR(ad_data[[#This Row],[revenue_usd]]/ad_data[[#This Row],[conversions]],0)</f>
        <v>0</v>
      </c>
      <c r="N719" s="3">
        <f>IFERROR(ad_data[[#This Row],[revenue_usd]]/ad_data[[#This Row],[spend_usd]],0)</f>
        <v>2</v>
      </c>
      <c r="O719" s="6">
        <f>IFERROR((ad_data[[#This Row],[revenue_usd]]-ad_data[[#This Row],[spend_usd]])/ad_data[[#This Row],[spend_usd]],0)</f>
        <v>1</v>
      </c>
    </row>
    <row r="720" spans="1:15">
      <c r="A720" s="2">
        <v>45391</v>
      </c>
      <c r="B720" t="s">
        <v>145</v>
      </c>
      <c r="C720" t="s">
        <v>286</v>
      </c>
      <c r="D720" s="4">
        <v>7326</v>
      </c>
      <c r="E720" s="4">
        <v>0</v>
      </c>
      <c r="F720" s="4">
        <v>0</v>
      </c>
      <c r="G720" s="5">
        <v>10</v>
      </c>
      <c r="H720" s="5">
        <v>20</v>
      </c>
      <c r="I720" s="6">
        <f>IFERROR(ad_data[[#This Row],[clicks]]/ad_data[[#This Row],[impressions]],0)</f>
        <v>0</v>
      </c>
      <c r="J720" s="6">
        <f>IFERROR(ad_data[[#This Row],[conversions]]/ad_data[[#This Row],[impressions]],0)</f>
        <v>0</v>
      </c>
      <c r="K720" s="6">
        <f>IFERROR(ad_data[[#This Row],[conversions]]/ad_data[[#This Row],[clicks]],0)</f>
        <v>0</v>
      </c>
      <c r="L720" s="9">
        <f>IFERROR(ad_data[[#This Row],[spend_usd]]/ad_data[[#This Row],[clicks]],0)</f>
        <v>0</v>
      </c>
      <c r="M720" s="3">
        <f>IFERROR(ad_data[[#This Row],[revenue_usd]]/ad_data[[#This Row],[conversions]],0)</f>
        <v>0</v>
      </c>
      <c r="N720" s="3">
        <f>IFERROR(ad_data[[#This Row],[revenue_usd]]/ad_data[[#This Row],[spend_usd]],0)</f>
        <v>2</v>
      </c>
      <c r="O720" s="6">
        <f>IFERROR((ad_data[[#This Row],[revenue_usd]]-ad_data[[#This Row],[spend_usd]])/ad_data[[#This Row],[spend_usd]],0)</f>
        <v>1</v>
      </c>
    </row>
    <row r="721" spans="1:15">
      <c r="A721" s="2">
        <v>45561</v>
      </c>
      <c r="B721" t="s">
        <v>225</v>
      </c>
      <c r="C721" t="s">
        <v>286</v>
      </c>
      <c r="D721" s="4">
        <v>7241</v>
      </c>
      <c r="E721" s="4">
        <v>0</v>
      </c>
      <c r="F721" s="4">
        <v>0</v>
      </c>
      <c r="G721" s="5">
        <v>10</v>
      </c>
      <c r="H721" s="5">
        <v>20</v>
      </c>
      <c r="I721" s="6">
        <f>IFERROR(ad_data[[#This Row],[clicks]]/ad_data[[#This Row],[impressions]],0)</f>
        <v>0</v>
      </c>
      <c r="J721" s="6">
        <f>IFERROR(ad_data[[#This Row],[conversions]]/ad_data[[#This Row],[impressions]],0)</f>
        <v>0</v>
      </c>
      <c r="K721" s="6">
        <f>IFERROR(ad_data[[#This Row],[conversions]]/ad_data[[#This Row],[clicks]],0)</f>
        <v>0</v>
      </c>
      <c r="L721" s="9">
        <f>IFERROR(ad_data[[#This Row],[spend_usd]]/ad_data[[#This Row],[clicks]],0)</f>
        <v>0</v>
      </c>
      <c r="M721" s="3">
        <f>IFERROR(ad_data[[#This Row],[revenue_usd]]/ad_data[[#This Row],[conversions]],0)</f>
        <v>0</v>
      </c>
      <c r="N721" s="3">
        <f>IFERROR(ad_data[[#This Row],[revenue_usd]]/ad_data[[#This Row],[spend_usd]],0)</f>
        <v>2</v>
      </c>
      <c r="O721" s="6">
        <f>IFERROR((ad_data[[#This Row],[revenue_usd]]-ad_data[[#This Row],[spend_usd]])/ad_data[[#This Row],[spend_usd]],0)</f>
        <v>1</v>
      </c>
    </row>
    <row r="722" spans="1:15">
      <c r="A722" s="2">
        <v>45556</v>
      </c>
      <c r="B722" t="s">
        <v>109</v>
      </c>
      <c r="C722" t="s">
        <v>287</v>
      </c>
      <c r="D722" s="4">
        <v>7025</v>
      </c>
      <c r="E722" s="4">
        <v>0</v>
      </c>
      <c r="F722" s="4">
        <v>0</v>
      </c>
      <c r="G722" s="5">
        <v>10</v>
      </c>
      <c r="H722" s="5">
        <v>20</v>
      </c>
      <c r="I722" s="6">
        <f>IFERROR(ad_data[[#This Row],[clicks]]/ad_data[[#This Row],[impressions]],0)</f>
        <v>0</v>
      </c>
      <c r="J722" s="6">
        <f>IFERROR(ad_data[[#This Row],[conversions]]/ad_data[[#This Row],[impressions]],0)</f>
        <v>0</v>
      </c>
      <c r="K722" s="6">
        <f>IFERROR(ad_data[[#This Row],[conversions]]/ad_data[[#This Row],[clicks]],0)</f>
        <v>0</v>
      </c>
      <c r="L722" s="9">
        <f>IFERROR(ad_data[[#This Row],[spend_usd]]/ad_data[[#This Row],[clicks]],0)</f>
        <v>0</v>
      </c>
      <c r="M722" s="3">
        <f>IFERROR(ad_data[[#This Row],[revenue_usd]]/ad_data[[#This Row],[conversions]],0)</f>
        <v>0</v>
      </c>
      <c r="N722" s="3">
        <f>IFERROR(ad_data[[#This Row],[revenue_usd]]/ad_data[[#This Row],[spend_usd]],0)</f>
        <v>2</v>
      </c>
      <c r="O722" s="6">
        <f>IFERROR((ad_data[[#This Row],[revenue_usd]]-ad_data[[#This Row],[spend_usd]])/ad_data[[#This Row],[spend_usd]],0)</f>
        <v>1</v>
      </c>
    </row>
    <row r="723" spans="1:15">
      <c r="A723" s="2">
        <v>45554</v>
      </c>
      <c r="B723" t="s">
        <v>115</v>
      </c>
      <c r="C723" t="s">
        <v>287</v>
      </c>
      <c r="D723" s="4">
        <v>6783</v>
      </c>
      <c r="E723" s="4">
        <v>0</v>
      </c>
      <c r="F723" s="4">
        <v>0</v>
      </c>
      <c r="G723" s="5">
        <v>10</v>
      </c>
      <c r="H723" s="5">
        <v>20</v>
      </c>
      <c r="I723" s="6">
        <f>IFERROR(ad_data[[#This Row],[clicks]]/ad_data[[#This Row],[impressions]],0)</f>
        <v>0</v>
      </c>
      <c r="J723" s="6">
        <f>IFERROR(ad_data[[#This Row],[conversions]]/ad_data[[#This Row],[impressions]],0)</f>
        <v>0</v>
      </c>
      <c r="K723" s="6">
        <f>IFERROR(ad_data[[#This Row],[conversions]]/ad_data[[#This Row],[clicks]],0)</f>
        <v>0</v>
      </c>
      <c r="L723" s="9">
        <f>IFERROR(ad_data[[#This Row],[spend_usd]]/ad_data[[#This Row],[clicks]],0)</f>
        <v>0</v>
      </c>
      <c r="M723" s="3">
        <f>IFERROR(ad_data[[#This Row],[revenue_usd]]/ad_data[[#This Row],[conversions]],0)</f>
        <v>0</v>
      </c>
      <c r="N723" s="3">
        <f>IFERROR(ad_data[[#This Row],[revenue_usd]]/ad_data[[#This Row],[spend_usd]],0)</f>
        <v>2</v>
      </c>
      <c r="O723" s="6">
        <f>IFERROR((ad_data[[#This Row],[revenue_usd]]-ad_data[[#This Row],[spend_usd]])/ad_data[[#This Row],[spend_usd]],0)</f>
        <v>1</v>
      </c>
    </row>
    <row r="724" spans="1:15">
      <c r="A724" s="2">
        <v>45562</v>
      </c>
      <c r="B724" t="s">
        <v>82</v>
      </c>
      <c r="C724" t="s">
        <v>286</v>
      </c>
      <c r="D724" s="4">
        <v>6450</v>
      </c>
      <c r="E724" s="4">
        <v>0</v>
      </c>
      <c r="F724" s="4">
        <v>0</v>
      </c>
      <c r="G724" s="5">
        <v>10</v>
      </c>
      <c r="H724" s="5">
        <v>20</v>
      </c>
      <c r="I724" s="6">
        <f>IFERROR(ad_data[[#This Row],[clicks]]/ad_data[[#This Row],[impressions]],0)</f>
        <v>0</v>
      </c>
      <c r="J724" s="6">
        <f>IFERROR(ad_data[[#This Row],[conversions]]/ad_data[[#This Row],[impressions]],0)</f>
        <v>0</v>
      </c>
      <c r="K724" s="6">
        <f>IFERROR(ad_data[[#This Row],[conversions]]/ad_data[[#This Row],[clicks]],0)</f>
        <v>0</v>
      </c>
      <c r="L724" s="9">
        <f>IFERROR(ad_data[[#This Row],[spend_usd]]/ad_data[[#This Row],[clicks]],0)</f>
        <v>0</v>
      </c>
      <c r="M724" s="3">
        <f>IFERROR(ad_data[[#This Row],[revenue_usd]]/ad_data[[#This Row],[conversions]],0)</f>
        <v>0</v>
      </c>
      <c r="N724" s="3">
        <f>IFERROR(ad_data[[#This Row],[revenue_usd]]/ad_data[[#This Row],[spend_usd]],0)</f>
        <v>2</v>
      </c>
      <c r="O724" s="6">
        <f>IFERROR((ad_data[[#This Row],[revenue_usd]]-ad_data[[#This Row],[spend_usd]])/ad_data[[#This Row],[spend_usd]],0)</f>
        <v>1</v>
      </c>
    </row>
    <row r="725" spans="1:15">
      <c r="A725" s="2">
        <v>45565</v>
      </c>
      <c r="B725" t="s">
        <v>180</v>
      </c>
      <c r="C725" t="s">
        <v>288</v>
      </c>
      <c r="D725" s="4">
        <v>5545</v>
      </c>
      <c r="E725" s="4">
        <v>0</v>
      </c>
      <c r="F725" s="4">
        <v>0</v>
      </c>
      <c r="G725" s="5">
        <v>10</v>
      </c>
      <c r="H725" s="5">
        <v>20</v>
      </c>
      <c r="I725" s="6">
        <f>IFERROR(ad_data[[#This Row],[clicks]]/ad_data[[#This Row],[impressions]],0)</f>
        <v>0</v>
      </c>
      <c r="J725" s="6">
        <f>IFERROR(ad_data[[#This Row],[conversions]]/ad_data[[#This Row],[impressions]],0)</f>
        <v>0</v>
      </c>
      <c r="K725" s="6">
        <f>IFERROR(ad_data[[#This Row],[conversions]]/ad_data[[#This Row],[clicks]],0)</f>
        <v>0</v>
      </c>
      <c r="L725" s="9">
        <f>IFERROR(ad_data[[#This Row],[spend_usd]]/ad_data[[#This Row],[clicks]],0)</f>
        <v>0</v>
      </c>
      <c r="M725" s="3">
        <f>IFERROR(ad_data[[#This Row],[revenue_usd]]/ad_data[[#This Row],[conversions]],0)</f>
        <v>0</v>
      </c>
      <c r="N725" s="3">
        <f>IFERROR(ad_data[[#This Row],[revenue_usd]]/ad_data[[#This Row],[spend_usd]],0)</f>
        <v>2</v>
      </c>
      <c r="O725" s="6">
        <f>IFERROR((ad_data[[#This Row],[revenue_usd]]-ad_data[[#This Row],[spend_usd]])/ad_data[[#This Row],[spend_usd]],0)</f>
        <v>1</v>
      </c>
    </row>
    <row r="726" spans="1:15">
      <c r="A726" s="2">
        <v>45542</v>
      </c>
      <c r="B726" t="s">
        <v>14</v>
      </c>
      <c r="C726" t="s">
        <v>287</v>
      </c>
      <c r="D726" s="4">
        <v>3285</v>
      </c>
      <c r="E726" s="4">
        <v>0</v>
      </c>
      <c r="F726" s="4">
        <v>0</v>
      </c>
      <c r="G726" s="5">
        <v>10</v>
      </c>
      <c r="H726" s="5">
        <v>20</v>
      </c>
      <c r="I726" s="6">
        <f>IFERROR(ad_data[[#This Row],[clicks]]/ad_data[[#This Row],[impressions]],0)</f>
        <v>0</v>
      </c>
      <c r="J726" s="6">
        <f>IFERROR(ad_data[[#This Row],[conversions]]/ad_data[[#This Row],[impressions]],0)</f>
        <v>0</v>
      </c>
      <c r="K726" s="6">
        <f>IFERROR(ad_data[[#This Row],[conversions]]/ad_data[[#This Row],[clicks]],0)</f>
        <v>0</v>
      </c>
      <c r="L726" s="9">
        <f>IFERROR(ad_data[[#This Row],[spend_usd]]/ad_data[[#This Row],[clicks]],0)</f>
        <v>0</v>
      </c>
      <c r="M726" s="3">
        <f>IFERROR(ad_data[[#This Row],[revenue_usd]]/ad_data[[#This Row],[conversions]],0)</f>
        <v>0</v>
      </c>
      <c r="N726" s="3">
        <f>IFERROR(ad_data[[#This Row],[revenue_usd]]/ad_data[[#This Row],[spend_usd]],0)</f>
        <v>2</v>
      </c>
      <c r="O726" s="6">
        <f>IFERROR((ad_data[[#This Row],[revenue_usd]]-ad_data[[#This Row],[spend_usd]])/ad_data[[#This Row],[spend_usd]],0)</f>
        <v>1</v>
      </c>
    </row>
  </sheetData>
  <sortState xmlns:xlrd2="http://schemas.microsoft.com/office/spreadsheetml/2017/richdata2" ref="A2:H733">
    <sortCondition ref="A2:A733"/>
  </sortState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2186-1DE5-4680-A6E0-B7FDD6010D6B}">
  <dimension ref="A3:L294"/>
  <sheetViews>
    <sheetView tabSelected="1" zoomScale="85" zoomScaleNormal="85" workbookViewId="0">
      <selection activeCell="O6" sqref="O6"/>
    </sheetView>
  </sheetViews>
  <sheetFormatPr defaultRowHeight="15"/>
  <cols>
    <col min="1" max="1" width="13.140625" bestFit="1" customWidth="1"/>
    <col min="2" max="2" width="17.42578125" bestFit="1" customWidth="1"/>
    <col min="3" max="4" width="18.42578125" bestFit="1" customWidth="1"/>
    <col min="5" max="5" width="17.42578125" bestFit="1" customWidth="1"/>
    <col min="6" max="6" width="19.42578125" bestFit="1" customWidth="1"/>
  </cols>
  <sheetData>
    <row r="3" spans="1:12">
      <c r="A3" s="10" t="s">
        <v>296</v>
      </c>
      <c r="B3" t="s">
        <v>298</v>
      </c>
      <c r="C3" t="s">
        <v>299</v>
      </c>
      <c r="D3" t="s">
        <v>300</v>
      </c>
      <c r="E3" t="s">
        <v>301</v>
      </c>
      <c r="F3" t="s">
        <v>302</v>
      </c>
      <c r="H3" t="s">
        <v>303</v>
      </c>
      <c r="I3" t="s">
        <v>304</v>
      </c>
      <c r="J3" t="s">
        <v>305</v>
      </c>
      <c r="K3" t="s">
        <v>306</v>
      </c>
      <c r="L3" t="s">
        <v>307</v>
      </c>
    </row>
    <row r="4" spans="1:12">
      <c r="A4" s="11" t="s">
        <v>287</v>
      </c>
      <c r="B4" s="12">
        <v>2320342</v>
      </c>
      <c r="C4" s="12">
        <v>46759</v>
      </c>
      <c r="D4" s="12">
        <v>7458</v>
      </c>
      <c r="E4" s="12">
        <v>22336</v>
      </c>
      <c r="F4" s="12">
        <v>158246</v>
      </c>
      <c r="G4" t="s">
        <v>287</v>
      </c>
      <c r="H4" s="6">
        <f>GETPIVOTDATA("Sum of clicks",$A$3,"platform","Google")/GETPIVOTDATA("Sum of impressions",$A$3,"platform","Google")</f>
        <v>2.0151770730349232E-2</v>
      </c>
      <c r="I4" s="13">
        <f>GETPIVOTDATA("Sum of spend_usd",$A$3,"platform","Google")/GETPIVOTDATA("Sum of clicks",$A$3,"platform","Google")</f>
        <v>0.47768344062105689</v>
      </c>
      <c r="J4" s="13">
        <f>GETPIVOTDATA("Sum of spend_usd",$A$3,"platform","Google")/GETPIVOTDATA("Sum of conversions",$A$3,"platform","Google")</f>
        <v>2.9949048002145346</v>
      </c>
      <c r="K4" s="3">
        <f>GETPIVOTDATA("Sum of revenue_usd",$A$3,"platform","Google")/GETPIVOTDATA("Sum of spend_usd",$A$3,"platform","Google")</f>
        <v>7.0847958452722066</v>
      </c>
      <c r="L4" s="6">
        <f>(GETPIVOTDATA("Sum of revenue_usd",$A$3,"platform","Google")-GETPIVOTDATA("Sum of spend_usd",$A$3,"platform","Google"))/GETPIVOTDATA("Sum of spend_usd",$A$3,"platform","Google")</f>
        <v>6.0847958452722066</v>
      </c>
    </row>
    <row r="5" spans="1:12">
      <c r="A5" s="11" t="s">
        <v>288</v>
      </c>
      <c r="B5" s="12">
        <v>1234511</v>
      </c>
      <c r="C5" s="12">
        <v>26245</v>
      </c>
      <c r="D5" s="12">
        <v>4149</v>
      </c>
      <c r="E5" s="12">
        <v>15195</v>
      </c>
      <c r="F5" s="12">
        <v>77990</v>
      </c>
      <c r="G5" s="11" t="s">
        <v>288</v>
      </c>
      <c r="H5" s="6">
        <f>GETPIVOTDATA("Sum of clicks",$A$3,"platform","Linkedin")/GETPIVOTDATA("Sum of impressions",$A$3,"platform","Linkedin")</f>
        <v>2.1259429847121654E-2</v>
      </c>
      <c r="I5" s="13">
        <f>GETPIVOTDATA("Sum of spend_usd",$A$3,"platform","Linkedin")/GETPIVOTDATA("Sum of clicks",$A$3,"platform","Linkedin")</f>
        <v>0.57896742236616494</v>
      </c>
      <c r="J5" s="13">
        <f>GETPIVOTDATA("Sum of spend_usd",$A$3,"platform","Linkedin")/GETPIVOTDATA("Sum of conversions",$A$3,"platform","Linkedin")</f>
        <v>3.6623282718727403</v>
      </c>
      <c r="K5" s="3">
        <f>GETPIVOTDATA("Sum of revenue_usd",$A$3,"platform","Linkedin")/GETPIVOTDATA("Sum of spend_usd",$A$3,"platform","Linkedin")</f>
        <v>5.1326094109904572</v>
      </c>
      <c r="L5" s="6">
        <f>(GETPIVOTDATA("Sum of revenue_usd",$A$3,"platform","Linkedin")-GETPIVOTDATA("Sum of spend_usd",$A$3,"platform","Linkedin"))/GETPIVOTDATA("Sum of spend_usd",$A$3,"platform","Linkedin")</f>
        <v>4.1326094109904572</v>
      </c>
    </row>
    <row r="6" spans="1:12">
      <c r="A6" s="11" t="s">
        <v>286</v>
      </c>
      <c r="B6" s="12">
        <v>3756519</v>
      </c>
      <c r="C6" s="12">
        <v>73262</v>
      </c>
      <c r="D6" s="12">
        <v>10874</v>
      </c>
      <c r="E6" s="12">
        <v>35634</v>
      </c>
      <c r="F6" s="12">
        <v>227147</v>
      </c>
      <c r="G6" s="11" t="s">
        <v>286</v>
      </c>
      <c r="H6" s="6">
        <f>GETPIVOTDATA("Sum of clicks",$A$3,"platform","Meta")/GETPIVOTDATA("Sum of impressions",$A$3,"platform","Meta")</f>
        <v>1.9502629961408422E-2</v>
      </c>
      <c r="I6" s="13">
        <f>GETPIVOTDATA("Sum of spend_usd",$A$3,"platform","Meta")/GETPIVOTDATA("Sum of clicks",$A$3,"platform","Meta")</f>
        <v>0.48639130790860202</v>
      </c>
      <c r="J6" s="13">
        <f>GETPIVOTDATA("Sum of spend_usd",$A$3,"platform","Meta")/GETPIVOTDATA("Sum of conversions",$A$3,"platform","Meta")</f>
        <v>3.2769909876770278</v>
      </c>
      <c r="K6" s="3">
        <f>GETPIVOTDATA("Sum of revenue_usd",$A$3,"platform","Meta")/GETPIVOTDATA("Sum of spend_usd",$A$3,"platform","Meta")</f>
        <v>6.3744457540551158</v>
      </c>
      <c r="L6" s="6">
        <f>(GETPIVOTDATA("Sum of revenue_usd",$A$3,"platform","Meta")-GETPIVOTDATA("Sum of spend_usd",$A$3,"platform","Meta"))/GETPIVOTDATA("Sum of spend_usd",$A$3,"platform","Meta")</f>
        <v>5.3744457540551158</v>
      </c>
    </row>
    <row r="7" spans="1:12">
      <c r="A7" s="11" t="s">
        <v>297</v>
      </c>
      <c r="B7" s="12">
        <v>7311372</v>
      </c>
      <c r="C7" s="12">
        <v>146266</v>
      </c>
      <c r="D7" s="12">
        <v>22481</v>
      </c>
      <c r="E7" s="12">
        <v>73165</v>
      </c>
      <c r="F7" s="12">
        <v>463383</v>
      </c>
    </row>
    <row r="14" spans="1:12">
      <c r="I14" s="10" t="s">
        <v>296</v>
      </c>
      <c r="J14" t="s">
        <v>301</v>
      </c>
      <c r="K14" t="s">
        <v>300</v>
      </c>
    </row>
    <row r="15" spans="1:12">
      <c r="A15" s="10" t="s">
        <v>296</v>
      </c>
      <c r="B15" t="s">
        <v>301</v>
      </c>
      <c r="I15" s="11" t="s">
        <v>287</v>
      </c>
      <c r="J15" s="12">
        <v>22336</v>
      </c>
      <c r="K15" s="12">
        <v>7458</v>
      </c>
    </row>
    <row r="16" spans="1:12">
      <c r="A16" s="11" t="s">
        <v>21</v>
      </c>
      <c r="B16" s="12">
        <v>1142</v>
      </c>
      <c r="I16" s="11" t="s">
        <v>288</v>
      </c>
      <c r="J16" s="12">
        <v>15195</v>
      </c>
      <c r="K16" s="12">
        <v>4149</v>
      </c>
    </row>
    <row r="17" spans="1:11">
      <c r="A17" s="11" t="s">
        <v>36</v>
      </c>
      <c r="B17" s="12">
        <v>995</v>
      </c>
      <c r="I17" s="11" t="s">
        <v>286</v>
      </c>
      <c r="J17" s="12">
        <v>35634</v>
      </c>
      <c r="K17" s="12">
        <v>10874</v>
      </c>
    </row>
    <row r="18" spans="1:11">
      <c r="A18" s="11" t="s">
        <v>108</v>
      </c>
      <c r="B18" s="12">
        <v>971</v>
      </c>
      <c r="I18" s="11" t="s">
        <v>297</v>
      </c>
      <c r="J18" s="12">
        <v>73165</v>
      </c>
      <c r="K18" s="12">
        <v>22481</v>
      </c>
    </row>
    <row r="19" spans="1:11">
      <c r="A19" s="11" t="s">
        <v>164</v>
      </c>
      <c r="B19" s="12">
        <v>839</v>
      </c>
    </row>
    <row r="20" spans="1:11">
      <c r="A20" s="11" t="s">
        <v>88</v>
      </c>
      <c r="B20" s="12">
        <v>833</v>
      </c>
    </row>
    <row r="21" spans="1:11">
      <c r="A21" s="11" t="s">
        <v>25</v>
      </c>
      <c r="B21" s="12">
        <v>829</v>
      </c>
    </row>
    <row r="22" spans="1:11">
      <c r="A22" s="11" t="s">
        <v>136</v>
      </c>
      <c r="B22" s="12">
        <v>813</v>
      </c>
    </row>
    <row r="23" spans="1:11">
      <c r="A23" s="11" t="s">
        <v>102</v>
      </c>
      <c r="B23" s="12">
        <v>664</v>
      </c>
    </row>
    <row r="24" spans="1:11">
      <c r="A24" s="11" t="s">
        <v>86</v>
      </c>
      <c r="B24" s="12">
        <v>651</v>
      </c>
    </row>
    <row r="25" spans="1:11">
      <c r="A25" s="11" t="s">
        <v>119</v>
      </c>
      <c r="B25" s="12">
        <v>639</v>
      </c>
    </row>
    <row r="26" spans="1:11">
      <c r="A26" s="11" t="s">
        <v>122</v>
      </c>
      <c r="B26" s="12">
        <v>617</v>
      </c>
    </row>
    <row r="27" spans="1:11">
      <c r="A27" s="11" t="s">
        <v>11</v>
      </c>
      <c r="B27" s="12">
        <v>613</v>
      </c>
    </row>
    <row r="28" spans="1:11">
      <c r="A28" s="11" t="s">
        <v>107</v>
      </c>
      <c r="B28" s="12">
        <v>598</v>
      </c>
    </row>
    <row r="29" spans="1:11">
      <c r="A29" s="11" t="s">
        <v>187</v>
      </c>
      <c r="B29" s="12">
        <v>576</v>
      </c>
    </row>
    <row r="30" spans="1:11">
      <c r="A30" s="11" t="s">
        <v>28</v>
      </c>
      <c r="B30" s="12">
        <v>561</v>
      </c>
    </row>
    <row r="31" spans="1:11">
      <c r="A31" s="11" t="s">
        <v>80</v>
      </c>
      <c r="B31" s="12">
        <v>556</v>
      </c>
    </row>
    <row r="32" spans="1:11">
      <c r="A32" s="11" t="s">
        <v>22</v>
      </c>
      <c r="B32" s="12">
        <v>544</v>
      </c>
    </row>
    <row r="33" spans="1:2">
      <c r="A33" s="11" t="s">
        <v>12</v>
      </c>
      <c r="B33" s="12">
        <v>542</v>
      </c>
    </row>
    <row r="34" spans="1:2">
      <c r="A34" s="11" t="s">
        <v>135</v>
      </c>
      <c r="B34" s="12">
        <v>541</v>
      </c>
    </row>
    <row r="35" spans="1:2">
      <c r="A35" s="11" t="s">
        <v>58</v>
      </c>
      <c r="B35" s="12">
        <v>536</v>
      </c>
    </row>
    <row r="36" spans="1:2">
      <c r="A36" s="11" t="s">
        <v>49</v>
      </c>
      <c r="B36" s="12">
        <v>529</v>
      </c>
    </row>
    <row r="37" spans="1:2">
      <c r="A37" s="11" t="s">
        <v>92</v>
      </c>
      <c r="B37" s="12">
        <v>525</v>
      </c>
    </row>
    <row r="38" spans="1:2">
      <c r="A38" s="11" t="s">
        <v>66</v>
      </c>
      <c r="B38" s="12">
        <v>520</v>
      </c>
    </row>
    <row r="39" spans="1:2">
      <c r="A39" s="11" t="s">
        <v>145</v>
      </c>
      <c r="B39" s="12">
        <v>517</v>
      </c>
    </row>
    <row r="40" spans="1:2">
      <c r="A40" s="11" t="s">
        <v>51</v>
      </c>
      <c r="B40" s="12">
        <v>512</v>
      </c>
    </row>
    <row r="41" spans="1:2">
      <c r="A41" s="11" t="s">
        <v>133</v>
      </c>
      <c r="B41" s="12">
        <v>510</v>
      </c>
    </row>
    <row r="42" spans="1:2">
      <c r="A42" s="11" t="s">
        <v>150</v>
      </c>
      <c r="B42" s="12">
        <v>509</v>
      </c>
    </row>
    <row r="43" spans="1:2">
      <c r="A43" s="11" t="s">
        <v>84</v>
      </c>
      <c r="B43" s="12">
        <v>506</v>
      </c>
    </row>
    <row r="44" spans="1:2">
      <c r="A44" s="11" t="s">
        <v>17</v>
      </c>
      <c r="B44" s="12">
        <v>501</v>
      </c>
    </row>
    <row r="45" spans="1:2">
      <c r="A45" s="11" t="s">
        <v>127</v>
      </c>
      <c r="B45" s="12">
        <v>493</v>
      </c>
    </row>
    <row r="46" spans="1:2">
      <c r="A46" s="11" t="s">
        <v>78</v>
      </c>
      <c r="B46" s="12">
        <v>486</v>
      </c>
    </row>
    <row r="47" spans="1:2">
      <c r="A47" s="11" t="s">
        <v>191</v>
      </c>
      <c r="B47" s="12">
        <v>484</v>
      </c>
    </row>
    <row r="48" spans="1:2">
      <c r="A48" s="11" t="s">
        <v>106</v>
      </c>
      <c r="B48" s="12">
        <v>475</v>
      </c>
    </row>
    <row r="49" spans="1:2">
      <c r="A49" s="11" t="s">
        <v>27</v>
      </c>
      <c r="B49" s="12">
        <v>473</v>
      </c>
    </row>
    <row r="50" spans="1:2">
      <c r="A50" s="11" t="s">
        <v>236</v>
      </c>
      <c r="B50" s="12">
        <v>466</v>
      </c>
    </row>
    <row r="51" spans="1:2">
      <c r="A51" s="11" t="s">
        <v>73</v>
      </c>
      <c r="B51" s="12">
        <v>464</v>
      </c>
    </row>
    <row r="52" spans="1:2">
      <c r="A52" s="11" t="s">
        <v>103</v>
      </c>
      <c r="B52" s="12">
        <v>464</v>
      </c>
    </row>
    <row r="53" spans="1:2">
      <c r="A53" s="11" t="s">
        <v>252</v>
      </c>
      <c r="B53" s="12">
        <v>463</v>
      </c>
    </row>
    <row r="54" spans="1:2">
      <c r="A54" s="11" t="s">
        <v>98</v>
      </c>
      <c r="B54" s="12">
        <v>458</v>
      </c>
    </row>
    <row r="55" spans="1:2">
      <c r="A55" s="11" t="s">
        <v>168</v>
      </c>
      <c r="B55" s="12">
        <v>458</v>
      </c>
    </row>
    <row r="56" spans="1:2">
      <c r="A56" s="11" t="s">
        <v>14</v>
      </c>
      <c r="B56" s="12">
        <v>457</v>
      </c>
    </row>
    <row r="57" spans="1:2">
      <c r="A57" s="11" t="s">
        <v>110</v>
      </c>
      <c r="B57" s="12">
        <v>456</v>
      </c>
    </row>
    <row r="58" spans="1:2">
      <c r="A58" s="11" t="s">
        <v>186</v>
      </c>
      <c r="B58" s="12">
        <v>453</v>
      </c>
    </row>
    <row r="59" spans="1:2">
      <c r="A59" s="11" t="s">
        <v>121</v>
      </c>
      <c r="B59" s="12">
        <v>441</v>
      </c>
    </row>
    <row r="60" spans="1:2">
      <c r="A60" s="11" t="s">
        <v>46</v>
      </c>
      <c r="B60" s="12">
        <v>438</v>
      </c>
    </row>
    <row r="61" spans="1:2">
      <c r="A61" s="11" t="s">
        <v>76</v>
      </c>
      <c r="B61" s="12">
        <v>436</v>
      </c>
    </row>
    <row r="62" spans="1:2">
      <c r="A62" s="11" t="s">
        <v>169</v>
      </c>
      <c r="B62" s="12">
        <v>427</v>
      </c>
    </row>
    <row r="63" spans="1:2">
      <c r="A63" s="11" t="s">
        <v>255</v>
      </c>
      <c r="B63" s="12">
        <v>421</v>
      </c>
    </row>
    <row r="64" spans="1:2">
      <c r="A64" s="11" t="s">
        <v>62</v>
      </c>
      <c r="B64" s="12">
        <v>419</v>
      </c>
    </row>
    <row r="65" spans="1:2">
      <c r="A65" s="11" t="s">
        <v>94</v>
      </c>
      <c r="B65" s="12">
        <v>415</v>
      </c>
    </row>
    <row r="66" spans="1:2">
      <c r="A66" s="11" t="s">
        <v>64</v>
      </c>
      <c r="B66" s="12">
        <v>414</v>
      </c>
    </row>
    <row r="67" spans="1:2">
      <c r="A67" s="11" t="s">
        <v>63</v>
      </c>
      <c r="B67" s="12">
        <v>410</v>
      </c>
    </row>
    <row r="68" spans="1:2">
      <c r="A68" s="11" t="s">
        <v>99</v>
      </c>
      <c r="B68" s="12">
        <v>407</v>
      </c>
    </row>
    <row r="69" spans="1:2">
      <c r="A69" s="11" t="s">
        <v>50</v>
      </c>
      <c r="B69" s="12">
        <v>406</v>
      </c>
    </row>
    <row r="70" spans="1:2">
      <c r="A70" s="11" t="s">
        <v>129</v>
      </c>
      <c r="B70" s="12">
        <v>403</v>
      </c>
    </row>
    <row r="71" spans="1:2">
      <c r="A71" s="11" t="s">
        <v>209</v>
      </c>
      <c r="B71" s="12">
        <v>400</v>
      </c>
    </row>
    <row r="72" spans="1:2">
      <c r="A72" s="11" t="s">
        <v>42</v>
      </c>
      <c r="B72" s="12">
        <v>400</v>
      </c>
    </row>
    <row r="73" spans="1:2">
      <c r="A73" s="11" t="s">
        <v>173</v>
      </c>
      <c r="B73" s="12">
        <v>394</v>
      </c>
    </row>
    <row r="74" spans="1:2">
      <c r="A74" s="11" t="s">
        <v>117</v>
      </c>
      <c r="B74" s="12">
        <v>390</v>
      </c>
    </row>
    <row r="75" spans="1:2">
      <c r="A75" s="11" t="s">
        <v>118</v>
      </c>
      <c r="B75" s="12">
        <v>390</v>
      </c>
    </row>
    <row r="76" spans="1:2">
      <c r="A76" s="11" t="s">
        <v>43</v>
      </c>
      <c r="B76" s="12">
        <v>390</v>
      </c>
    </row>
    <row r="77" spans="1:2">
      <c r="A77" s="11" t="s">
        <v>95</v>
      </c>
      <c r="B77" s="12">
        <v>389</v>
      </c>
    </row>
    <row r="78" spans="1:2">
      <c r="A78" s="11" t="s">
        <v>60</v>
      </c>
      <c r="B78" s="12">
        <v>388</v>
      </c>
    </row>
    <row r="79" spans="1:2">
      <c r="A79" s="11" t="s">
        <v>205</v>
      </c>
      <c r="B79" s="12">
        <v>381</v>
      </c>
    </row>
    <row r="80" spans="1:2">
      <c r="A80" s="11" t="s">
        <v>120</v>
      </c>
      <c r="B80" s="12">
        <v>381</v>
      </c>
    </row>
    <row r="81" spans="1:2">
      <c r="A81" s="11" t="s">
        <v>247</v>
      </c>
      <c r="B81" s="12">
        <v>374</v>
      </c>
    </row>
    <row r="82" spans="1:2">
      <c r="A82" s="11" t="s">
        <v>65</v>
      </c>
      <c r="B82" s="12">
        <v>373</v>
      </c>
    </row>
    <row r="83" spans="1:2">
      <c r="A83" s="11" t="s">
        <v>90</v>
      </c>
      <c r="B83" s="12">
        <v>371</v>
      </c>
    </row>
    <row r="84" spans="1:2">
      <c r="A84" s="11" t="s">
        <v>20</v>
      </c>
      <c r="B84" s="12">
        <v>369</v>
      </c>
    </row>
    <row r="85" spans="1:2">
      <c r="A85" s="11" t="s">
        <v>82</v>
      </c>
      <c r="B85" s="12">
        <v>368</v>
      </c>
    </row>
    <row r="86" spans="1:2">
      <c r="A86" s="11" t="s">
        <v>123</v>
      </c>
      <c r="B86" s="12">
        <v>363</v>
      </c>
    </row>
    <row r="87" spans="1:2">
      <c r="A87" s="11" t="s">
        <v>79</v>
      </c>
      <c r="B87" s="12">
        <v>362</v>
      </c>
    </row>
    <row r="88" spans="1:2">
      <c r="A88" s="11" t="s">
        <v>26</v>
      </c>
      <c r="B88" s="12">
        <v>362</v>
      </c>
    </row>
    <row r="89" spans="1:2">
      <c r="A89" s="11" t="s">
        <v>44</v>
      </c>
      <c r="B89" s="12">
        <v>357</v>
      </c>
    </row>
    <row r="90" spans="1:2">
      <c r="A90" s="11" t="s">
        <v>47</v>
      </c>
      <c r="B90" s="12">
        <v>353</v>
      </c>
    </row>
    <row r="91" spans="1:2">
      <c r="A91" s="11" t="s">
        <v>32</v>
      </c>
      <c r="B91" s="12">
        <v>351</v>
      </c>
    </row>
    <row r="92" spans="1:2">
      <c r="A92" s="11" t="s">
        <v>143</v>
      </c>
      <c r="B92" s="12">
        <v>350</v>
      </c>
    </row>
    <row r="93" spans="1:2">
      <c r="A93" s="11" t="s">
        <v>85</v>
      </c>
      <c r="B93" s="12">
        <v>343</v>
      </c>
    </row>
    <row r="94" spans="1:2">
      <c r="A94" s="11" t="s">
        <v>48</v>
      </c>
      <c r="B94" s="12">
        <v>341</v>
      </c>
    </row>
    <row r="95" spans="1:2">
      <c r="A95" s="11" t="s">
        <v>74</v>
      </c>
      <c r="B95" s="12">
        <v>339</v>
      </c>
    </row>
    <row r="96" spans="1:2">
      <c r="A96" s="11" t="s">
        <v>202</v>
      </c>
      <c r="B96" s="12">
        <v>335</v>
      </c>
    </row>
    <row r="97" spans="1:2">
      <c r="A97" s="11" t="s">
        <v>61</v>
      </c>
      <c r="B97" s="12">
        <v>334</v>
      </c>
    </row>
    <row r="98" spans="1:2">
      <c r="A98" s="11" t="s">
        <v>34</v>
      </c>
      <c r="B98" s="12">
        <v>332</v>
      </c>
    </row>
    <row r="99" spans="1:2">
      <c r="A99" s="11" t="s">
        <v>140</v>
      </c>
      <c r="B99" s="12">
        <v>332</v>
      </c>
    </row>
    <row r="100" spans="1:2">
      <c r="A100" s="11" t="s">
        <v>139</v>
      </c>
      <c r="B100" s="12">
        <v>330</v>
      </c>
    </row>
    <row r="101" spans="1:2">
      <c r="A101" s="11" t="s">
        <v>249</v>
      </c>
      <c r="B101" s="12">
        <v>329</v>
      </c>
    </row>
    <row r="102" spans="1:2">
      <c r="A102" s="11" t="s">
        <v>8</v>
      </c>
      <c r="B102" s="12">
        <v>329</v>
      </c>
    </row>
    <row r="103" spans="1:2">
      <c r="A103" s="11" t="s">
        <v>283</v>
      </c>
      <c r="B103" s="12">
        <v>326</v>
      </c>
    </row>
    <row r="104" spans="1:2">
      <c r="A104" s="11" t="s">
        <v>207</v>
      </c>
      <c r="B104" s="12">
        <v>317</v>
      </c>
    </row>
    <row r="105" spans="1:2">
      <c r="A105" s="11" t="s">
        <v>37</v>
      </c>
      <c r="B105" s="12">
        <v>316</v>
      </c>
    </row>
    <row r="106" spans="1:2">
      <c r="A106" s="11" t="s">
        <v>219</v>
      </c>
      <c r="B106" s="12">
        <v>315</v>
      </c>
    </row>
    <row r="107" spans="1:2">
      <c r="A107" s="11" t="s">
        <v>141</v>
      </c>
      <c r="B107" s="12">
        <v>315</v>
      </c>
    </row>
    <row r="108" spans="1:2">
      <c r="A108" s="11" t="s">
        <v>226</v>
      </c>
      <c r="B108" s="12">
        <v>313</v>
      </c>
    </row>
    <row r="109" spans="1:2">
      <c r="A109" s="11" t="s">
        <v>70</v>
      </c>
      <c r="B109" s="12">
        <v>313</v>
      </c>
    </row>
    <row r="110" spans="1:2">
      <c r="A110" s="11" t="s">
        <v>35</v>
      </c>
      <c r="B110" s="12">
        <v>312</v>
      </c>
    </row>
    <row r="111" spans="1:2">
      <c r="A111" s="11" t="s">
        <v>149</v>
      </c>
      <c r="B111" s="12">
        <v>306</v>
      </c>
    </row>
    <row r="112" spans="1:2">
      <c r="A112" s="11" t="s">
        <v>232</v>
      </c>
      <c r="B112" s="12">
        <v>302</v>
      </c>
    </row>
    <row r="113" spans="1:2">
      <c r="A113" s="11" t="s">
        <v>154</v>
      </c>
      <c r="B113" s="12">
        <v>300</v>
      </c>
    </row>
    <row r="114" spans="1:2">
      <c r="A114" s="11" t="s">
        <v>29</v>
      </c>
      <c r="B114" s="12">
        <v>299</v>
      </c>
    </row>
    <row r="115" spans="1:2">
      <c r="A115" s="11" t="s">
        <v>41</v>
      </c>
      <c r="B115" s="12">
        <v>295</v>
      </c>
    </row>
    <row r="116" spans="1:2">
      <c r="A116" s="11" t="s">
        <v>254</v>
      </c>
      <c r="B116" s="12">
        <v>293</v>
      </c>
    </row>
    <row r="117" spans="1:2">
      <c r="A117" s="11" t="s">
        <v>229</v>
      </c>
      <c r="B117" s="12">
        <v>287</v>
      </c>
    </row>
    <row r="118" spans="1:2">
      <c r="A118" s="11" t="s">
        <v>52</v>
      </c>
      <c r="B118" s="12">
        <v>286</v>
      </c>
    </row>
    <row r="119" spans="1:2">
      <c r="A119" s="11" t="s">
        <v>213</v>
      </c>
      <c r="B119" s="12">
        <v>285</v>
      </c>
    </row>
    <row r="120" spans="1:2">
      <c r="A120" s="11" t="s">
        <v>273</v>
      </c>
      <c r="B120" s="12">
        <v>282</v>
      </c>
    </row>
    <row r="121" spans="1:2">
      <c r="A121" s="11" t="s">
        <v>162</v>
      </c>
      <c r="B121" s="12">
        <v>282</v>
      </c>
    </row>
    <row r="122" spans="1:2">
      <c r="A122" s="11" t="s">
        <v>268</v>
      </c>
      <c r="B122" s="12">
        <v>281</v>
      </c>
    </row>
    <row r="123" spans="1:2">
      <c r="A123" s="11" t="s">
        <v>163</v>
      </c>
      <c r="B123" s="12">
        <v>280</v>
      </c>
    </row>
    <row r="124" spans="1:2">
      <c r="A124" s="11" t="s">
        <v>67</v>
      </c>
      <c r="B124" s="12">
        <v>277</v>
      </c>
    </row>
    <row r="125" spans="1:2">
      <c r="A125" s="11" t="s">
        <v>161</v>
      </c>
      <c r="B125" s="12">
        <v>274</v>
      </c>
    </row>
    <row r="126" spans="1:2">
      <c r="A126" s="11" t="s">
        <v>113</v>
      </c>
      <c r="B126" s="12">
        <v>274</v>
      </c>
    </row>
    <row r="127" spans="1:2">
      <c r="A127" s="11" t="s">
        <v>176</v>
      </c>
      <c r="B127" s="12">
        <v>273</v>
      </c>
    </row>
    <row r="128" spans="1:2">
      <c r="A128" s="11" t="s">
        <v>40</v>
      </c>
      <c r="B128" s="12">
        <v>273</v>
      </c>
    </row>
    <row r="129" spans="1:2">
      <c r="A129" s="11" t="s">
        <v>55</v>
      </c>
      <c r="B129" s="12">
        <v>272</v>
      </c>
    </row>
    <row r="130" spans="1:2">
      <c r="A130" s="11" t="s">
        <v>235</v>
      </c>
      <c r="B130" s="12">
        <v>268</v>
      </c>
    </row>
    <row r="131" spans="1:2">
      <c r="A131" s="11" t="s">
        <v>197</v>
      </c>
      <c r="B131" s="12">
        <v>266</v>
      </c>
    </row>
    <row r="132" spans="1:2">
      <c r="A132" s="11" t="s">
        <v>189</v>
      </c>
      <c r="B132" s="12">
        <v>264</v>
      </c>
    </row>
    <row r="133" spans="1:2">
      <c r="A133" s="11" t="s">
        <v>251</v>
      </c>
      <c r="B133" s="12">
        <v>263</v>
      </c>
    </row>
    <row r="134" spans="1:2">
      <c r="A134" s="11" t="s">
        <v>278</v>
      </c>
      <c r="B134" s="12">
        <v>263</v>
      </c>
    </row>
    <row r="135" spans="1:2">
      <c r="A135" s="11" t="s">
        <v>9</v>
      </c>
      <c r="B135" s="12">
        <v>262</v>
      </c>
    </row>
    <row r="136" spans="1:2">
      <c r="A136" s="11" t="s">
        <v>72</v>
      </c>
      <c r="B136" s="12">
        <v>260</v>
      </c>
    </row>
    <row r="137" spans="1:2">
      <c r="A137" s="11" t="s">
        <v>71</v>
      </c>
      <c r="B137" s="12">
        <v>260</v>
      </c>
    </row>
    <row r="138" spans="1:2">
      <c r="A138" s="11" t="s">
        <v>53</v>
      </c>
      <c r="B138" s="12">
        <v>257</v>
      </c>
    </row>
    <row r="139" spans="1:2">
      <c r="A139" s="11" t="s">
        <v>97</v>
      </c>
      <c r="B139" s="12">
        <v>255</v>
      </c>
    </row>
    <row r="140" spans="1:2">
      <c r="A140" s="11" t="s">
        <v>56</v>
      </c>
      <c r="B140" s="12">
        <v>253</v>
      </c>
    </row>
    <row r="141" spans="1:2">
      <c r="A141" s="11" t="s">
        <v>137</v>
      </c>
      <c r="B141" s="12">
        <v>253</v>
      </c>
    </row>
    <row r="142" spans="1:2">
      <c r="A142" s="11" t="s">
        <v>81</v>
      </c>
      <c r="B142" s="12">
        <v>251</v>
      </c>
    </row>
    <row r="143" spans="1:2">
      <c r="A143" s="11" t="s">
        <v>225</v>
      </c>
      <c r="B143" s="12">
        <v>249</v>
      </c>
    </row>
    <row r="144" spans="1:2">
      <c r="A144" s="11" t="s">
        <v>104</v>
      </c>
      <c r="B144" s="12">
        <v>248</v>
      </c>
    </row>
    <row r="145" spans="1:2">
      <c r="A145" s="11" t="s">
        <v>214</v>
      </c>
      <c r="B145" s="12">
        <v>247</v>
      </c>
    </row>
    <row r="146" spans="1:2">
      <c r="A146" s="11" t="s">
        <v>208</v>
      </c>
      <c r="B146" s="12">
        <v>247</v>
      </c>
    </row>
    <row r="147" spans="1:2">
      <c r="A147" s="11" t="s">
        <v>210</v>
      </c>
      <c r="B147" s="12">
        <v>245</v>
      </c>
    </row>
    <row r="148" spans="1:2">
      <c r="A148" s="11" t="s">
        <v>87</v>
      </c>
      <c r="B148" s="12">
        <v>245</v>
      </c>
    </row>
    <row r="149" spans="1:2">
      <c r="A149" s="11" t="s">
        <v>83</v>
      </c>
      <c r="B149" s="12">
        <v>245</v>
      </c>
    </row>
    <row r="150" spans="1:2">
      <c r="A150" s="11" t="s">
        <v>142</v>
      </c>
      <c r="B150" s="12">
        <v>243</v>
      </c>
    </row>
    <row r="151" spans="1:2">
      <c r="A151" s="11" t="s">
        <v>57</v>
      </c>
      <c r="B151" s="12">
        <v>241</v>
      </c>
    </row>
    <row r="152" spans="1:2">
      <c r="A152" s="11" t="s">
        <v>192</v>
      </c>
      <c r="B152" s="12">
        <v>239</v>
      </c>
    </row>
    <row r="153" spans="1:2">
      <c r="A153" s="11" t="s">
        <v>105</v>
      </c>
      <c r="B153" s="12">
        <v>233</v>
      </c>
    </row>
    <row r="154" spans="1:2">
      <c r="A154" s="11" t="s">
        <v>33</v>
      </c>
      <c r="B154" s="12">
        <v>231</v>
      </c>
    </row>
    <row r="155" spans="1:2">
      <c r="A155" s="11" t="s">
        <v>231</v>
      </c>
      <c r="B155" s="12">
        <v>229</v>
      </c>
    </row>
    <row r="156" spans="1:2">
      <c r="A156" s="11" t="s">
        <v>101</v>
      </c>
      <c r="B156" s="12">
        <v>225</v>
      </c>
    </row>
    <row r="157" spans="1:2">
      <c r="A157" s="11" t="s">
        <v>233</v>
      </c>
      <c r="B157" s="12">
        <v>225</v>
      </c>
    </row>
    <row r="158" spans="1:2">
      <c r="A158" s="11" t="s">
        <v>239</v>
      </c>
      <c r="B158" s="12">
        <v>224</v>
      </c>
    </row>
    <row r="159" spans="1:2">
      <c r="A159" s="11" t="s">
        <v>206</v>
      </c>
      <c r="B159" s="12">
        <v>224</v>
      </c>
    </row>
    <row r="160" spans="1:2">
      <c r="A160" s="11" t="s">
        <v>100</v>
      </c>
      <c r="B160" s="12">
        <v>221</v>
      </c>
    </row>
    <row r="161" spans="1:2">
      <c r="A161" s="11" t="s">
        <v>274</v>
      </c>
      <c r="B161" s="12">
        <v>215</v>
      </c>
    </row>
    <row r="162" spans="1:2">
      <c r="A162" s="11" t="s">
        <v>38</v>
      </c>
      <c r="B162" s="12">
        <v>215</v>
      </c>
    </row>
    <row r="163" spans="1:2">
      <c r="A163" s="11" t="s">
        <v>184</v>
      </c>
      <c r="B163" s="12">
        <v>214</v>
      </c>
    </row>
    <row r="164" spans="1:2">
      <c r="A164" s="11" t="s">
        <v>195</v>
      </c>
      <c r="B164" s="12">
        <v>213</v>
      </c>
    </row>
    <row r="165" spans="1:2">
      <c r="A165" s="11" t="s">
        <v>221</v>
      </c>
      <c r="B165" s="12">
        <v>210</v>
      </c>
    </row>
    <row r="166" spans="1:2">
      <c r="A166" s="11" t="s">
        <v>265</v>
      </c>
      <c r="B166" s="12">
        <v>205</v>
      </c>
    </row>
    <row r="167" spans="1:2">
      <c r="A167" s="11" t="s">
        <v>196</v>
      </c>
      <c r="B167" s="12">
        <v>204</v>
      </c>
    </row>
    <row r="168" spans="1:2">
      <c r="A168" s="11" t="s">
        <v>234</v>
      </c>
      <c r="B168" s="12">
        <v>200</v>
      </c>
    </row>
    <row r="169" spans="1:2">
      <c r="A169" s="11" t="s">
        <v>270</v>
      </c>
      <c r="B169" s="12">
        <v>199</v>
      </c>
    </row>
    <row r="170" spans="1:2">
      <c r="A170" s="11" t="s">
        <v>198</v>
      </c>
      <c r="B170" s="12">
        <v>198</v>
      </c>
    </row>
    <row r="171" spans="1:2">
      <c r="A171" s="11" t="s">
        <v>153</v>
      </c>
      <c r="B171" s="12">
        <v>197</v>
      </c>
    </row>
    <row r="172" spans="1:2">
      <c r="A172" s="11" t="s">
        <v>223</v>
      </c>
      <c r="B172" s="12">
        <v>196</v>
      </c>
    </row>
    <row r="173" spans="1:2">
      <c r="A173" s="11" t="s">
        <v>109</v>
      </c>
      <c r="B173" s="12">
        <v>196</v>
      </c>
    </row>
    <row r="174" spans="1:2">
      <c r="A174" s="11" t="s">
        <v>138</v>
      </c>
      <c r="B174" s="12">
        <v>196</v>
      </c>
    </row>
    <row r="175" spans="1:2">
      <c r="A175" s="11" t="s">
        <v>242</v>
      </c>
      <c r="B175" s="12">
        <v>194</v>
      </c>
    </row>
    <row r="176" spans="1:2">
      <c r="A176" s="11" t="s">
        <v>16</v>
      </c>
      <c r="B176" s="12">
        <v>194</v>
      </c>
    </row>
    <row r="177" spans="1:2">
      <c r="A177" s="11" t="s">
        <v>272</v>
      </c>
      <c r="B177" s="12">
        <v>193</v>
      </c>
    </row>
    <row r="178" spans="1:2">
      <c r="A178" s="11" t="s">
        <v>228</v>
      </c>
      <c r="B178" s="12">
        <v>192</v>
      </c>
    </row>
    <row r="179" spans="1:2">
      <c r="A179" s="11" t="s">
        <v>178</v>
      </c>
      <c r="B179" s="12">
        <v>190</v>
      </c>
    </row>
    <row r="180" spans="1:2">
      <c r="A180" s="11" t="s">
        <v>183</v>
      </c>
      <c r="B180" s="12">
        <v>187</v>
      </c>
    </row>
    <row r="181" spans="1:2">
      <c r="A181" s="11" t="s">
        <v>159</v>
      </c>
      <c r="B181" s="12">
        <v>187</v>
      </c>
    </row>
    <row r="182" spans="1:2">
      <c r="A182" s="11" t="s">
        <v>148</v>
      </c>
      <c r="B182" s="12">
        <v>182</v>
      </c>
    </row>
    <row r="183" spans="1:2">
      <c r="A183" s="11" t="s">
        <v>282</v>
      </c>
      <c r="B183" s="12">
        <v>181</v>
      </c>
    </row>
    <row r="184" spans="1:2">
      <c r="A184" s="11" t="s">
        <v>75</v>
      </c>
      <c r="B184" s="12">
        <v>176</v>
      </c>
    </row>
    <row r="185" spans="1:2">
      <c r="A185" s="11" t="s">
        <v>18</v>
      </c>
      <c r="B185" s="12">
        <v>176</v>
      </c>
    </row>
    <row r="186" spans="1:2">
      <c r="A186" s="11" t="s">
        <v>54</v>
      </c>
      <c r="B186" s="12">
        <v>174</v>
      </c>
    </row>
    <row r="187" spans="1:2">
      <c r="A187" s="11" t="s">
        <v>267</v>
      </c>
      <c r="B187" s="12">
        <v>174</v>
      </c>
    </row>
    <row r="188" spans="1:2">
      <c r="A188" s="11" t="s">
        <v>132</v>
      </c>
      <c r="B188" s="12">
        <v>171</v>
      </c>
    </row>
    <row r="189" spans="1:2">
      <c r="A189" s="11" t="s">
        <v>253</v>
      </c>
      <c r="B189" s="12">
        <v>168</v>
      </c>
    </row>
    <row r="190" spans="1:2">
      <c r="A190" s="11" t="s">
        <v>15</v>
      </c>
      <c r="B190" s="12">
        <v>165</v>
      </c>
    </row>
    <row r="191" spans="1:2">
      <c r="A191" s="11" t="s">
        <v>284</v>
      </c>
      <c r="B191" s="12">
        <v>163</v>
      </c>
    </row>
    <row r="192" spans="1:2">
      <c r="A192" s="11" t="s">
        <v>220</v>
      </c>
      <c r="B192" s="12">
        <v>163</v>
      </c>
    </row>
    <row r="193" spans="1:2">
      <c r="A193" s="11" t="s">
        <v>131</v>
      </c>
      <c r="B193" s="12">
        <v>161</v>
      </c>
    </row>
    <row r="194" spans="1:2">
      <c r="A194" s="11" t="s">
        <v>155</v>
      </c>
      <c r="B194" s="12">
        <v>159</v>
      </c>
    </row>
    <row r="195" spans="1:2">
      <c r="A195" s="11" t="s">
        <v>39</v>
      </c>
      <c r="B195" s="12">
        <v>158</v>
      </c>
    </row>
    <row r="196" spans="1:2">
      <c r="A196" s="11" t="s">
        <v>59</v>
      </c>
      <c r="B196" s="12">
        <v>156</v>
      </c>
    </row>
    <row r="197" spans="1:2">
      <c r="A197" s="11" t="s">
        <v>19</v>
      </c>
      <c r="B197" s="12">
        <v>155</v>
      </c>
    </row>
    <row r="198" spans="1:2">
      <c r="A198" s="11" t="s">
        <v>250</v>
      </c>
      <c r="B198" s="12">
        <v>153</v>
      </c>
    </row>
    <row r="199" spans="1:2">
      <c r="A199" s="11" t="s">
        <v>199</v>
      </c>
      <c r="B199" s="12">
        <v>153</v>
      </c>
    </row>
    <row r="200" spans="1:2">
      <c r="A200" s="11" t="s">
        <v>152</v>
      </c>
      <c r="B200" s="12">
        <v>153</v>
      </c>
    </row>
    <row r="201" spans="1:2">
      <c r="A201" s="11" t="s">
        <v>156</v>
      </c>
      <c r="B201" s="12">
        <v>152</v>
      </c>
    </row>
    <row r="202" spans="1:2">
      <c r="A202" s="11" t="s">
        <v>175</v>
      </c>
      <c r="B202" s="12">
        <v>151</v>
      </c>
    </row>
    <row r="203" spans="1:2">
      <c r="A203" s="11" t="s">
        <v>185</v>
      </c>
      <c r="B203" s="12">
        <v>151</v>
      </c>
    </row>
    <row r="204" spans="1:2">
      <c r="A204" s="11" t="s">
        <v>128</v>
      </c>
      <c r="B204" s="12">
        <v>151</v>
      </c>
    </row>
    <row r="205" spans="1:2">
      <c r="A205" s="11" t="s">
        <v>125</v>
      </c>
      <c r="B205" s="12">
        <v>146</v>
      </c>
    </row>
    <row r="206" spans="1:2">
      <c r="A206" s="11" t="s">
        <v>222</v>
      </c>
      <c r="B206" s="12">
        <v>145</v>
      </c>
    </row>
    <row r="207" spans="1:2">
      <c r="A207" s="11" t="s">
        <v>285</v>
      </c>
      <c r="B207" s="12">
        <v>141</v>
      </c>
    </row>
    <row r="208" spans="1:2">
      <c r="A208" s="11" t="s">
        <v>23</v>
      </c>
      <c r="B208" s="12">
        <v>140</v>
      </c>
    </row>
    <row r="209" spans="1:2">
      <c r="A209" s="11" t="s">
        <v>124</v>
      </c>
      <c r="B209" s="12">
        <v>140</v>
      </c>
    </row>
    <row r="210" spans="1:2">
      <c r="A210" s="11" t="s">
        <v>77</v>
      </c>
      <c r="B210" s="12">
        <v>139</v>
      </c>
    </row>
    <row r="211" spans="1:2">
      <c r="A211" s="11" t="s">
        <v>182</v>
      </c>
      <c r="B211" s="12">
        <v>139</v>
      </c>
    </row>
    <row r="212" spans="1:2">
      <c r="A212" s="11" t="s">
        <v>262</v>
      </c>
      <c r="B212" s="12">
        <v>138</v>
      </c>
    </row>
    <row r="213" spans="1:2">
      <c r="A213" s="11" t="s">
        <v>261</v>
      </c>
      <c r="B213" s="12">
        <v>138</v>
      </c>
    </row>
    <row r="214" spans="1:2">
      <c r="A214" s="11" t="s">
        <v>170</v>
      </c>
      <c r="B214" s="12">
        <v>138</v>
      </c>
    </row>
    <row r="215" spans="1:2">
      <c r="A215" s="11" t="s">
        <v>112</v>
      </c>
      <c r="B215" s="12">
        <v>138</v>
      </c>
    </row>
    <row r="216" spans="1:2">
      <c r="A216" s="11" t="s">
        <v>216</v>
      </c>
      <c r="B216" s="12">
        <v>136</v>
      </c>
    </row>
    <row r="217" spans="1:2">
      <c r="A217" s="11" t="s">
        <v>24</v>
      </c>
      <c r="B217" s="12">
        <v>133</v>
      </c>
    </row>
    <row r="218" spans="1:2">
      <c r="A218" s="11" t="s">
        <v>240</v>
      </c>
      <c r="B218" s="12">
        <v>131</v>
      </c>
    </row>
    <row r="219" spans="1:2">
      <c r="A219" s="11" t="s">
        <v>212</v>
      </c>
      <c r="B219" s="12">
        <v>130</v>
      </c>
    </row>
    <row r="220" spans="1:2">
      <c r="A220" s="11" t="s">
        <v>271</v>
      </c>
      <c r="B220" s="12">
        <v>128</v>
      </c>
    </row>
    <row r="221" spans="1:2">
      <c r="A221" s="11" t="s">
        <v>259</v>
      </c>
      <c r="B221" s="12">
        <v>128</v>
      </c>
    </row>
    <row r="222" spans="1:2">
      <c r="A222" s="11" t="s">
        <v>45</v>
      </c>
      <c r="B222" s="12">
        <v>125</v>
      </c>
    </row>
    <row r="223" spans="1:2">
      <c r="A223" s="11" t="s">
        <v>245</v>
      </c>
      <c r="B223" s="12">
        <v>124</v>
      </c>
    </row>
    <row r="224" spans="1:2">
      <c r="A224" s="11" t="s">
        <v>218</v>
      </c>
      <c r="B224" s="12">
        <v>124</v>
      </c>
    </row>
    <row r="225" spans="1:2">
      <c r="A225" s="11" t="s">
        <v>243</v>
      </c>
      <c r="B225" s="12">
        <v>121</v>
      </c>
    </row>
    <row r="226" spans="1:2">
      <c r="A226" s="11" t="s">
        <v>68</v>
      </c>
      <c r="B226" s="12">
        <v>121</v>
      </c>
    </row>
    <row r="227" spans="1:2">
      <c r="A227" s="11" t="s">
        <v>172</v>
      </c>
      <c r="B227" s="12">
        <v>119</v>
      </c>
    </row>
    <row r="228" spans="1:2">
      <c r="A228" s="11" t="s">
        <v>13</v>
      </c>
      <c r="B228" s="12">
        <v>118</v>
      </c>
    </row>
    <row r="229" spans="1:2">
      <c r="A229" s="11" t="s">
        <v>166</v>
      </c>
      <c r="B229" s="12">
        <v>118</v>
      </c>
    </row>
    <row r="230" spans="1:2">
      <c r="A230" s="11" t="s">
        <v>171</v>
      </c>
      <c r="B230" s="12">
        <v>118</v>
      </c>
    </row>
    <row r="231" spans="1:2">
      <c r="A231" s="11" t="s">
        <v>215</v>
      </c>
      <c r="B231" s="12">
        <v>117</v>
      </c>
    </row>
    <row r="232" spans="1:2">
      <c r="A232" s="11" t="s">
        <v>30</v>
      </c>
      <c r="B232" s="12">
        <v>117</v>
      </c>
    </row>
    <row r="233" spans="1:2">
      <c r="A233" s="11" t="s">
        <v>134</v>
      </c>
      <c r="B233" s="12">
        <v>114</v>
      </c>
    </row>
    <row r="234" spans="1:2">
      <c r="A234" s="11" t="s">
        <v>200</v>
      </c>
      <c r="B234" s="12">
        <v>113</v>
      </c>
    </row>
    <row r="235" spans="1:2">
      <c r="A235" s="11" t="s">
        <v>69</v>
      </c>
      <c r="B235" s="12">
        <v>113</v>
      </c>
    </row>
    <row r="236" spans="1:2">
      <c r="A236" s="11" t="s">
        <v>114</v>
      </c>
      <c r="B236" s="12">
        <v>110</v>
      </c>
    </row>
    <row r="237" spans="1:2">
      <c r="A237" s="11" t="s">
        <v>167</v>
      </c>
      <c r="B237" s="12">
        <v>109</v>
      </c>
    </row>
    <row r="238" spans="1:2">
      <c r="A238" s="11" t="s">
        <v>266</v>
      </c>
      <c r="B238" s="12">
        <v>106</v>
      </c>
    </row>
    <row r="239" spans="1:2">
      <c r="A239" s="11" t="s">
        <v>146</v>
      </c>
      <c r="B239" s="12">
        <v>104</v>
      </c>
    </row>
    <row r="240" spans="1:2">
      <c r="A240" s="11" t="s">
        <v>157</v>
      </c>
      <c r="B240" s="12">
        <v>102</v>
      </c>
    </row>
    <row r="241" spans="1:2">
      <c r="A241" s="11" t="s">
        <v>248</v>
      </c>
      <c r="B241" s="12">
        <v>99</v>
      </c>
    </row>
    <row r="242" spans="1:2">
      <c r="A242" s="11" t="s">
        <v>165</v>
      </c>
      <c r="B242" s="12">
        <v>98</v>
      </c>
    </row>
    <row r="243" spans="1:2">
      <c r="A243" s="11" t="s">
        <v>281</v>
      </c>
      <c r="B243" s="12">
        <v>96</v>
      </c>
    </row>
    <row r="244" spans="1:2">
      <c r="A244" s="11" t="s">
        <v>193</v>
      </c>
      <c r="B244" s="12">
        <v>95</v>
      </c>
    </row>
    <row r="245" spans="1:2">
      <c r="A245" s="11" t="s">
        <v>279</v>
      </c>
      <c r="B245" s="12">
        <v>94</v>
      </c>
    </row>
    <row r="246" spans="1:2">
      <c r="A246" s="11" t="s">
        <v>203</v>
      </c>
      <c r="B246" s="12">
        <v>93</v>
      </c>
    </row>
    <row r="247" spans="1:2">
      <c r="A247" s="11" t="s">
        <v>177</v>
      </c>
      <c r="B247" s="12">
        <v>93</v>
      </c>
    </row>
    <row r="248" spans="1:2">
      <c r="A248" s="11" t="s">
        <v>190</v>
      </c>
      <c r="B248" s="12">
        <v>91</v>
      </c>
    </row>
    <row r="249" spans="1:2">
      <c r="A249" s="11" t="s">
        <v>201</v>
      </c>
      <c r="B249" s="12">
        <v>88</v>
      </c>
    </row>
    <row r="250" spans="1:2">
      <c r="A250" s="11" t="s">
        <v>126</v>
      </c>
      <c r="B250" s="12">
        <v>84</v>
      </c>
    </row>
    <row r="251" spans="1:2">
      <c r="A251" s="11" t="s">
        <v>204</v>
      </c>
      <c r="B251" s="12">
        <v>83</v>
      </c>
    </row>
    <row r="252" spans="1:2">
      <c r="A252" s="11" t="s">
        <v>194</v>
      </c>
      <c r="B252" s="12">
        <v>83</v>
      </c>
    </row>
    <row r="253" spans="1:2">
      <c r="A253" s="11" t="s">
        <v>246</v>
      </c>
      <c r="B253" s="12">
        <v>78</v>
      </c>
    </row>
    <row r="254" spans="1:2">
      <c r="A254" s="11" t="s">
        <v>160</v>
      </c>
      <c r="B254" s="12">
        <v>78</v>
      </c>
    </row>
    <row r="255" spans="1:2">
      <c r="A255" s="11" t="s">
        <v>130</v>
      </c>
      <c r="B255" s="12">
        <v>78</v>
      </c>
    </row>
    <row r="256" spans="1:2">
      <c r="A256" s="11" t="s">
        <v>280</v>
      </c>
      <c r="B256" s="12">
        <v>78</v>
      </c>
    </row>
    <row r="257" spans="1:2">
      <c r="A257" s="11" t="s">
        <v>188</v>
      </c>
      <c r="B257" s="12">
        <v>76</v>
      </c>
    </row>
    <row r="258" spans="1:2">
      <c r="A258" s="11" t="s">
        <v>227</v>
      </c>
      <c r="B258" s="12">
        <v>75</v>
      </c>
    </row>
    <row r="259" spans="1:2">
      <c r="A259" s="11" t="s">
        <v>260</v>
      </c>
      <c r="B259" s="12">
        <v>75</v>
      </c>
    </row>
    <row r="260" spans="1:2">
      <c r="A260" s="11" t="s">
        <v>244</v>
      </c>
      <c r="B260" s="12">
        <v>72</v>
      </c>
    </row>
    <row r="261" spans="1:2">
      <c r="A261" s="11" t="s">
        <v>269</v>
      </c>
      <c r="B261" s="12">
        <v>72</v>
      </c>
    </row>
    <row r="262" spans="1:2">
      <c r="A262" s="11" t="s">
        <v>217</v>
      </c>
      <c r="B262" s="12">
        <v>71</v>
      </c>
    </row>
    <row r="263" spans="1:2">
      <c r="A263" s="11" t="s">
        <v>144</v>
      </c>
      <c r="B263" s="12">
        <v>69</v>
      </c>
    </row>
    <row r="264" spans="1:2">
      <c r="A264" s="11" t="s">
        <v>93</v>
      </c>
      <c r="B264" s="12">
        <v>67</v>
      </c>
    </row>
    <row r="265" spans="1:2">
      <c r="A265" s="11" t="s">
        <v>241</v>
      </c>
      <c r="B265" s="12">
        <v>67</v>
      </c>
    </row>
    <row r="266" spans="1:2">
      <c r="A266" s="11" t="s">
        <v>211</v>
      </c>
      <c r="B266" s="12">
        <v>67</v>
      </c>
    </row>
    <row r="267" spans="1:2">
      <c r="A267" s="11" t="s">
        <v>275</v>
      </c>
      <c r="B267" s="12">
        <v>67</v>
      </c>
    </row>
    <row r="268" spans="1:2">
      <c r="A268" s="11" t="s">
        <v>31</v>
      </c>
      <c r="B268" s="12">
        <v>65</v>
      </c>
    </row>
    <row r="269" spans="1:2">
      <c r="A269" s="11" t="s">
        <v>111</v>
      </c>
      <c r="B269" s="12">
        <v>65</v>
      </c>
    </row>
    <row r="270" spans="1:2">
      <c r="A270" s="11" t="s">
        <v>276</v>
      </c>
      <c r="B270" s="12">
        <v>64</v>
      </c>
    </row>
    <row r="271" spans="1:2">
      <c r="A271" s="11" t="s">
        <v>263</v>
      </c>
      <c r="B271" s="12">
        <v>63</v>
      </c>
    </row>
    <row r="272" spans="1:2">
      <c r="A272" s="11" t="s">
        <v>151</v>
      </c>
      <c r="B272" s="12">
        <v>62</v>
      </c>
    </row>
    <row r="273" spans="1:2">
      <c r="A273" s="11" t="s">
        <v>258</v>
      </c>
      <c r="B273" s="12">
        <v>57</v>
      </c>
    </row>
    <row r="274" spans="1:2">
      <c r="A274" s="11" t="s">
        <v>230</v>
      </c>
      <c r="B274" s="12">
        <v>55</v>
      </c>
    </row>
    <row r="275" spans="1:2">
      <c r="A275" s="11" t="s">
        <v>91</v>
      </c>
      <c r="B275" s="12">
        <v>54</v>
      </c>
    </row>
    <row r="276" spans="1:2">
      <c r="A276" s="11" t="s">
        <v>116</v>
      </c>
      <c r="B276" s="12">
        <v>53</v>
      </c>
    </row>
    <row r="277" spans="1:2">
      <c r="A277" s="11" t="s">
        <v>257</v>
      </c>
      <c r="B277" s="12">
        <v>53</v>
      </c>
    </row>
    <row r="278" spans="1:2">
      <c r="A278" s="11" t="s">
        <v>179</v>
      </c>
      <c r="B278" s="12">
        <v>52</v>
      </c>
    </row>
    <row r="279" spans="1:2">
      <c r="A279" s="11" t="s">
        <v>224</v>
      </c>
      <c r="B279" s="12">
        <v>47</v>
      </c>
    </row>
    <row r="280" spans="1:2">
      <c r="A280" s="11" t="s">
        <v>237</v>
      </c>
      <c r="B280" s="12">
        <v>46</v>
      </c>
    </row>
    <row r="281" spans="1:2">
      <c r="A281" s="11" t="s">
        <v>238</v>
      </c>
      <c r="B281" s="12">
        <v>44</v>
      </c>
    </row>
    <row r="282" spans="1:2">
      <c r="A282" s="11" t="s">
        <v>277</v>
      </c>
      <c r="B282" s="12">
        <v>42</v>
      </c>
    </row>
    <row r="283" spans="1:2">
      <c r="A283" s="11" t="s">
        <v>174</v>
      </c>
      <c r="B283" s="12">
        <v>38</v>
      </c>
    </row>
    <row r="284" spans="1:2">
      <c r="A284" s="11" t="s">
        <v>264</v>
      </c>
      <c r="B284" s="12">
        <v>30</v>
      </c>
    </row>
    <row r="285" spans="1:2">
      <c r="A285" s="11" t="s">
        <v>158</v>
      </c>
      <c r="B285" s="12">
        <v>30</v>
      </c>
    </row>
    <row r="286" spans="1:2">
      <c r="A286" s="11" t="s">
        <v>89</v>
      </c>
      <c r="B286" s="12">
        <v>29</v>
      </c>
    </row>
    <row r="287" spans="1:2">
      <c r="A287" s="11" t="s">
        <v>10</v>
      </c>
      <c r="B287" s="12">
        <v>25</v>
      </c>
    </row>
    <row r="288" spans="1:2">
      <c r="A288" s="11" t="s">
        <v>256</v>
      </c>
      <c r="B288" s="12">
        <v>22</v>
      </c>
    </row>
    <row r="289" spans="1:2">
      <c r="A289" s="11" t="s">
        <v>115</v>
      </c>
      <c r="B289" s="12">
        <v>20</v>
      </c>
    </row>
    <row r="290" spans="1:2">
      <c r="A290" s="11" t="s">
        <v>180</v>
      </c>
      <c r="B290" s="12">
        <v>10</v>
      </c>
    </row>
    <row r="291" spans="1:2">
      <c r="A291" s="11" t="s">
        <v>181</v>
      </c>
      <c r="B291" s="12">
        <v>10</v>
      </c>
    </row>
    <row r="292" spans="1:2">
      <c r="A292" s="11" t="s">
        <v>96</v>
      </c>
      <c r="B292" s="12">
        <v>10</v>
      </c>
    </row>
    <row r="293" spans="1:2">
      <c r="A293" s="11" t="s">
        <v>147</v>
      </c>
      <c r="B293" s="12">
        <v>10</v>
      </c>
    </row>
    <row r="294" spans="1:2">
      <c r="A294" s="11" t="s">
        <v>297</v>
      </c>
      <c r="B294" s="12">
        <v>73165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2025-09-16T19:07:57Z</dcterms:created>
  <dcterms:modified xsi:type="dcterms:W3CDTF">2025-09-16T19:57:37Z</dcterms:modified>
</cp:coreProperties>
</file>