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270AA9D2-C56A-49F2-9B08-76356820AAFB}" xr6:coauthVersionLast="47" xr6:coauthVersionMax="47" xr10:uidLastSave="{00000000-0000-0000-0000-000000000000}"/>
  <bookViews>
    <workbookView xWindow="-120" yWindow="-120" windowWidth="29040" windowHeight="15720" xr2:uid="{00000000-000D-0000-FFFF-FFFF00000000}"/>
  </bookViews>
  <sheets>
    <sheet name="data" sheetId="1" r:id="rId1"/>
    <sheet name="pivot table" sheetId="2" r:id="rId2"/>
    <sheet name="dashboard" sheetId="3" r:id="rId3"/>
  </sheets>
  <definedNames>
    <definedName name="Slicer_campaign_name">#N/A</definedName>
    <definedName name="Slicer_objective">#N/A</definedName>
    <definedName name="Slicer_platform">#N/A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2"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2" i="1"/>
</calcChain>
</file>

<file path=xl/sharedStrings.xml><?xml version="1.0" encoding="utf-8"?>
<sst xmlns="http://schemas.openxmlformats.org/spreadsheetml/2006/main" count="647" uniqueCount="46">
  <si>
    <t>date</t>
  </si>
  <si>
    <t>campaign_id</t>
  </si>
  <si>
    <t>campaign_name</t>
  </si>
  <si>
    <t>platform</t>
  </si>
  <si>
    <t>objective</t>
  </si>
  <si>
    <t>impressions</t>
  </si>
  <si>
    <t>clicks</t>
  </si>
  <si>
    <t>conversions</t>
  </si>
  <si>
    <t>spend_usd</t>
  </si>
  <si>
    <t>revenue_usd</t>
  </si>
  <si>
    <t>C001</t>
  </si>
  <si>
    <t>C002</t>
  </si>
  <si>
    <t>C003</t>
  </si>
  <si>
    <t>C004</t>
  </si>
  <si>
    <t>C005</t>
  </si>
  <si>
    <t>Facebook Ads</t>
  </si>
  <si>
    <t>Google Ads</t>
  </si>
  <si>
    <t>Meta Ads</t>
  </si>
  <si>
    <t>Instagram Ads</t>
  </si>
  <si>
    <t>TikTok Ads</t>
  </si>
  <si>
    <t>Conversions</t>
  </si>
  <si>
    <t>Awareness</t>
  </si>
  <si>
    <t>BACK TO SCHOOL PROMO</t>
  </si>
  <si>
    <t>FALL DISCOUNT LAUNCH</t>
  </si>
  <si>
    <t>FLASH SALE CAMPAIGN</t>
  </si>
  <si>
    <t>NEW ARRIVALS AWARENESS</t>
  </si>
  <si>
    <t>LOYALTY PROGRAM BOOST</t>
  </si>
  <si>
    <t>CTR</t>
  </si>
  <si>
    <t>CVR</t>
  </si>
  <si>
    <t>CPC</t>
  </si>
  <si>
    <t>CPA</t>
  </si>
  <si>
    <t>ROI</t>
  </si>
  <si>
    <t>Profitability</t>
  </si>
  <si>
    <t>not profitable</t>
  </si>
  <si>
    <t>profitable</t>
  </si>
  <si>
    <t>(All)</t>
  </si>
  <si>
    <t>Average of CTR</t>
  </si>
  <si>
    <t>Average of CPC</t>
  </si>
  <si>
    <t>Average of CPA</t>
  </si>
  <si>
    <t>Average of ROI</t>
  </si>
  <si>
    <t>Row Labels</t>
  </si>
  <si>
    <t>Grand Total</t>
  </si>
  <si>
    <t>Sum of spend_usd</t>
  </si>
  <si>
    <t>Sum of conversions</t>
  </si>
  <si>
    <t>Count of campaign_name</t>
  </si>
  <si>
    <t>Sum of impressions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</si>
</sst>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14" fontId="0" fillId="0" borderId="0" xfId="0" applyNumberFormat="1"/>
    <xf numFmtId="0" fontId="1" fillId="0" borderId="1" xfId="0" applyNumberFormat="1" applyFont="1" applyBorder="1" applyAlignment="1">
      <alignment horizontal="center" vertical="top"/>
    </xf>
    <xf numFmtId="0" fontId="0" fillId="0" borderId="0" xfId="0" applyNumberFormat="1"/>
    <xf numFmtId="1" fontId="0" fillId="0" borderId="0" xfId="0" applyNumberFormat="1"/>
    <xf numFmtId="16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44" fontId="0" fillId="0" borderId="0" xfId="0" applyNumberFormat="1"/>
    <xf numFmtId="14" fontId="0" fillId="0" borderId="0" xfId="0" applyNumberFormat="1" applyAlignment="1">
      <alignment horizontal="left"/>
    </xf>
    <xf numFmtId="0" fontId="3" fillId="0" borderId="0" xfId="0" applyFont="1" applyFill="1"/>
    <xf numFmtId="44" fontId="3" fillId="0" borderId="0" xfId="2" applyFont="1" applyFill="1"/>
    <xf numFmtId="10" fontId="3" fillId="0" borderId="0" xfId="1" applyNumberFormat="1" applyFont="1" applyFill="1"/>
    <xf numFmtId="0" fontId="0" fillId="0" borderId="0" xfId="0" applyNumberFormat="1" applyFont="1"/>
  </cellXfs>
  <cellStyles count="3">
    <cellStyle name="Currency" xfId="2" builtinId="4"/>
    <cellStyle name="Normal" xfId="0" builtinId="0"/>
    <cellStyle name="Percent" xfId="1" builtinId="5"/>
  </cellStyles>
  <dxfs count="63">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
      <font>
        <sz val="11"/>
      </font>
    </dxf>
    <dxf>
      <font>
        <b val="0"/>
      </font>
    </dxf>
    <dxf>
      <numFmt numFmtId="1" formatCode="0"/>
    </dxf>
    <dxf>
      <numFmt numFmtId="14" formatCode="0.00%"/>
    </dxf>
    <dxf>
      <numFmt numFmtId="14" formatCode="0.00%"/>
    </dxf>
    <dxf>
      <numFmt numFmtId="34" formatCode="_-&quot;$&quot;* #,##0.00_-;\-&quot;$&quot;* #,##0.00_-;_-&quot;$&quot;* &quot;-&quot;??_-;_-@_-"/>
    </dxf>
    <dxf>
      <numFmt numFmtId="14" formatCode="0.00%"/>
    </dxf>
    <dxf>
      <numFmt numFmtId="34" formatCode="_-&quot;$&quot;* #,##0.00_-;\-&quot;$&quot;* #,##0.00_-;_-&quot;$&quot;* &quot;-&quot;??_-;_-@_-"/>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Spend vs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table'!$C$9</c:f>
              <c:strCache>
                <c:ptCount val="1"/>
                <c:pt idx="0">
                  <c:v>Sum of conversions</c:v>
                </c:pt>
              </c:strCache>
            </c:strRef>
          </c:tx>
          <c:spPr>
            <a:solidFill>
              <a:schemeClr val="accent2"/>
            </a:solidFill>
            <a:ln>
              <a:noFill/>
            </a:ln>
            <a:effectLst/>
          </c:spPr>
          <c:invertIfNegative val="0"/>
          <c:cat>
            <c:strRef>
              <c:f>'pivot table'!$A$10:$A$40</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table'!$C$10:$C$40</c:f>
              <c:numCache>
                <c:formatCode>0</c:formatCode>
                <c:ptCount val="30"/>
                <c:pt idx="0">
                  <c:v>380</c:v>
                </c:pt>
                <c:pt idx="1">
                  <c:v>210</c:v>
                </c:pt>
                <c:pt idx="2">
                  <c:v>125</c:v>
                </c:pt>
                <c:pt idx="3">
                  <c:v>111</c:v>
                </c:pt>
                <c:pt idx="4">
                  <c:v>522</c:v>
                </c:pt>
                <c:pt idx="5">
                  <c:v>232</c:v>
                </c:pt>
                <c:pt idx="6">
                  <c:v>396</c:v>
                </c:pt>
                <c:pt idx="7">
                  <c:v>519</c:v>
                </c:pt>
                <c:pt idx="8">
                  <c:v>256</c:v>
                </c:pt>
                <c:pt idx="9">
                  <c:v>179</c:v>
                </c:pt>
                <c:pt idx="10">
                  <c:v>210</c:v>
                </c:pt>
                <c:pt idx="11">
                  <c:v>283</c:v>
                </c:pt>
                <c:pt idx="12">
                  <c:v>290</c:v>
                </c:pt>
                <c:pt idx="13">
                  <c:v>149</c:v>
                </c:pt>
                <c:pt idx="14">
                  <c:v>478</c:v>
                </c:pt>
                <c:pt idx="15">
                  <c:v>214</c:v>
                </c:pt>
                <c:pt idx="16">
                  <c:v>152</c:v>
                </c:pt>
                <c:pt idx="17">
                  <c:v>321</c:v>
                </c:pt>
                <c:pt idx="18">
                  <c:v>205</c:v>
                </c:pt>
                <c:pt idx="19">
                  <c:v>125</c:v>
                </c:pt>
                <c:pt idx="20">
                  <c:v>199</c:v>
                </c:pt>
                <c:pt idx="21">
                  <c:v>435</c:v>
                </c:pt>
                <c:pt idx="22">
                  <c:v>121</c:v>
                </c:pt>
                <c:pt idx="23">
                  <c:v>206</c:v>
                </c:pt>
                <c:pt idx="24">
                  <c:v>139</c:v>
                </c:pt>
                <c:pt idx="25">
                  <c:v>271</c:v>
                </c:pt>
                <c:pt idx="26">
                  <c:v>117</c:v>
                </c:pt>
                <c:pt idx="27">
                  <c:v>250</c:v>
                </c:pt>
                <c:pt idx="28">
                  <c:v>321</c:v>
                </c:pt>
                <c:pt idx="29">
                  <c:v>164</c:v>
                </c:pt>
              </c:numCache>
            </c:numRef>
          </c:val>
          <c:extLst>
            <c:ext xmlns:c16="http://schemas.microsoft.com/office/drawing/2014/chart" uri="{C3380CC4-5D6E-409C-BE32-E72D297353CC}">
              <c16:uniqueId val="{00000001-8F07-4CE7-BC57-720AFA15A1AE}"/>
            </c:ext>
          </c:extLst>
        </c:ser>
        <c:dLbls>
          <c:showLegendKey val="0"/>
          <c:showVal val="0"/>
          <c:showCatName val="0"/>
          <c:showSerName val="0"/>
          <c:showPercent val="0"/>
          <c:showBubbleSize val="0"/>
        </c:dLbls>
        <c:gapWidth val="219"/>
        <c:axId val="621015999"/>
        <c:axId val="621018495"/>
      </c:barChart>
      <c:lineChart>
        <c:grouping val="standard"/>
        <c:varyColors val="0"/>
        <c:ser>
          <c:idx val="0"/>
          <c:order val="0"/>
          <c:tx>
            <c:strRef>
              <c:f>'pivot table'!$B$9</c:f>
              <c:strCache>
                <c:ptCount val="1"/>
                <c:pt idx="0">
                  <c:v>Sum of spend_usd</c:v>
                </c:pt>
              </c:strCache>
            </c:strRef>
          </c:tx>
          <c:spPr>
            <a:ln w="28575" cap="rnd">
              <a:solidFill>
                <a:schemeClr val="accent1"/>
              </a:solidFill>
              <a:round/>
            </a:ln>
            <a:effectLst/>
          </c:spPr>
          <c:marker>
            <c:symbol val="none"/>
          </c:marker>
          <c:cat>
            <c:strRef>
              <c:f>'pivot table'!$A$10:$A$40</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table'!$B$10:$B$40</c:f>
              <c:numCache>
                <c:formatCode>_("$"* #,##0.00_);_("$"* \(#,##0.00\);_("$"* "-"??_);_(@_)</c:formatCode>
                <c:ptCount val="30"/>
                <c:pt idx="0">
                  <c:v>2489.29</c:v>
                </c:pt>
                <c:pt idx="1">
                  <c:v>1265.06</c:v>
                </c:pt>
                <c:pt idx="2">
                  <c:v>1178.6000000000001</c:v>
                </c:pt>
                <c:pt idx="3">
                  <c:v>948.06999999999994</c:v>
                </c:pt>
                <c:pt idx="4">
                  <c:v>3149.34</c:v>
                </c:pt>
                <c:pt idx="5">
                  <c:v>1760.7</c:v>
                </c:pt>
                <c:pt idx="6">
                  <c:v>1894.2299999999998</c:v>
                </c:pt>
                <c:pt idx="7">
                  <c:v>2847.8199999999997</c:v>
                </c:pt>
                <c:pt idx="8">
                  <c:v>1913.12</c:v>
                </c:pt>
                <c:pt idx="9">
                  <c:v>1271.82</c:v>
                </c:pt>
                <c:pt idx="10">
                  <c:v>2784.6699999999996</c:v>
                </c:pt>
                <c:pt idx="11">
                  <c:v>1924.13</c:v>
                </c:pt>
                <c:pt idx="12">
                  <c:v>1492.23</c:v>
                </c:pt>
                <c:pt idx="13">
                  <c:v>1816.3600000000001</c:v>
                </c:pt>
                <c:pt idx="14">
                  <c:v>2202.91</c:v>
                </c:pt>
                <c:pt idx="15">
                  <c:v>2042.33</c:v>
                </c:pt>
                <c:pt idx="16">
                  <c:v>1009.99</c:v>
                </c:pt>
                <c:pt idx="17">
                  <c:v>2224.37</c:v>
                </c:pt>
                <c:pt idx="18">
                  <c:v>1215.99</c:v>
                </c:pt>
                <c:pt idx="19">
                  <c:v>1010.81</c:v>
                </c:pt>
                <c:pt idx="20">
                  <c:v>1815.88</c:v>
                </c:pt>
                <c:pt idx="21">
                  <c:v>1941.31</c:v>
                </c:pt>
                <c:pt idx="22">
                  <c:v>882.31</c:v>
                </c:pt>
                <c:pt idx="23">
                  <c:v>1141.27</c:v>
                </c:pt>
                <c:pt idx="24">
                  <c:v>1141.94</c:v>
                </c:pt>
                <c:pt idx="25">
                  <c:v>2448.56</c:v>
                </c:pt>
                <c:pt idx="26">
                  <c:v>1269</c:v>
                </c:pt>
                <c:pt idx="27">
                  <c:v>1280.71</c:v>
                </c:pt>
                <c:pt idx="28">
                  <c:v>1923.83</c:v>
                </c:pt>
                <c:pt idx="29">
                  <c:v>690.59</c:v>
                </c:pt>
              </c:numCache>
            </c:numRef>
          </c:val>
          <c:smooth val="0"/>
          <c:extLst>
            <c:ext xmlns:c16="http://schemas.microsoft.com/office/drawing/2014/chart" uri="{C3380CC4-5D6E-409C-BE32-E72D297353CC}">
              <c16:uniqueId val="{00000000-8F07-4CE7-BC57-720AFA15A1AE}"/>
            </c:ext>
          </c:extLst>
        </c:ser>
        <c:dLbls>
          <c:showLegendKey val="0"/>
          <c:showVal val="0"/>
          <c:showCatName val="0"/>
          <c:showSerName val="0"/>
          <c:showPercent val="0"/>
          <c:showBubbleSize val="0"/>
        </c:dLbls>
        <c:marker val="1"/>
        <c:smooth val="0"/>
        <c:axId val="521669503"/>
        <c:axId val="521669087"/>
      </c:lineChart>
      <c:catAx>
        <c:axId val="6210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21018495"/>
        <c:crosses val="autoZero"/>
        <c:auto val="1"/>
        <c:lblAlgn val="ctr"/>
        <c:lblOffset val="100"/>
        <c:noMultiLvlLbl val="0"/>
      </c:catAx>
      <c:valAx>
        <c:axId val="621018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21015999"/>
        <c:crosses val="autoZero"/>
        <c:crossBetween val="between"/>
      </c:valAx>
      <c:valAx>
        <c:axId val="521669087"/>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521669503"/>
        <c:crosses val="max"/>
        <c:crossBetween val="between"/>
      </c:valAx>
      <c:catAx>
        <c:axId val="521669503"/>
        <c:scaling>
          <c:orientation val="minMax"/>
        </c:scaling>
        <c:delete val="1"/>
        <c:axPos val="b"/>
        <c:numFmt formatCode="General" sourceLinked="1"/>
        <c:majorTickMark val="out"/>
        <c:minorTickMark val="none"/>
        <c:tickLblPos val="nextTo"/>
        <c:crossAx val="52166908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ROI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table'!$A$49:$A$54</c:f>
              <c:strCache>
                <c:ptCount val="5"/>
                <c:pt idx="0">
                  <c:v>Google Ads</c:v>
                </c:pt>
                <c:pt idx="1">
                  <c:v>TikTok Ads</c:v>
                </c:pt>
                <c:pt idx="2">
                  <c:v>Instagram Ads</c:v>
                </c:pt>
                <c:pt idx="3">
                  <c:v>Meta Ads</c:v>
                </c:pt>
                <c:pt idx="4">
                  <c:v>Facebook Ads</c:v>
                </c:pt>
              </c:strCache>
            </c:strRef>
          </c:cat>
          <c:val>
            <c:numRef>
              <c:f>'pivot table'!$B$49:$B$54</c:f>
              <c:numCache>
                <c:formatCode>0.00%</c:formatCode>
                <c:ptCount val="5"/>
                <c:pt idx="0">
                  <c:v>1.0861614414614364</c:v>
                </c:pt>
                <c:pt idx="1">
                  <c:v>1.4486361431528947</c:v>
                </c:pt>
                <c:pt idx="2">
                  <c:v>1.7008729986810591</c:v>
                </c:pt>
                <c:pt idx="3">
                  <c:v>2.1094673600768039</c:v>
                </c:pt>
                <c:pt idx="4">
                  <c:v>2.1162303324309315</c:v>
                </c:pt>
              </c:numCache>
            </c:numRef>
          </c:val>
          <c:extLst>
            <c:ext xmlns:c16="http://schemas.microsoft.com/office/drawing/2014/chart" uri="{C3380CC4-5D6E-409C-BE32-E72D297353CC}">
              <c16:uniqueId val="{00000000-F9BC-4C53-8792-C49370B32E5F}"/>
            </c:ext>
          </c:extLst>
        </c:ser>
        <c:dLbls>
          <c:showLegendKey val="0"/>
          <c:showVal val="0"/>
          <c:showCatName val="0"/>
          <c:showSerName val="0"/>
          <c:showPercent val="0"/>
          <c:showBubbleSize val="0"/>
        </c:dLbls>
        <c:gapWidth val="219"/>
        <c:overlap val="-27"/>
        <c:axId val="619545647"/>
        <c:axId val="619546479"/>
      </c:barChart>
      <c:catAx>
        <c:axId val="6195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19546479"/>
        <c:crosses val="autoZero"/>
        <c:auto val="1"/>
        <c:lblAlgn val="ctr"/>
        <c:lblOffset val="100"/>
        <c:noMultiLvlLbl val="0"/>
      </c:catAx>
      <c:valAx>
        <c:axId val="619546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195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Profitability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table'!$A$58:$A$60</c:f>
              <c:strCache>
                <c:ptCount val="2"/>
                <c:pt idx="0">
                  <c:v>not profitable</c:v>
                </c:pt>
                <c:pt idx="1">
                  <c:v>profitable</c:v>
                </c:pt>
              </c:strCache>
            </c:strRef>
          </c:cat>
          <c:val>
            <c:numRef>
              <c:f>'pivot table'!$B$58:$B$60</c:f>
              <c:numCache>
                <c:formatCode>General</c:formatCode>
                <c:ptCount val="2"/>
                <c:pt idx="0">
                  <c:v>14</c:v>
                </c:pt>
                <c:pt idx="1">
                  <c:v>136</c:v>
                </c:pt>
              </c:numCache>
            </c:numRef>
          </c:val>
          <c:extLst>
            <c:ext xmlns:c16="http://schemas.microsoft.com/office/drawing/2014/chart" uri="{C3380CC4-5D6E-409C-BE32-E72D297353CC}">
              <c16:uniqueId val="{00000000-D365-47C3-B9A8-13C3368C2A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Impressions vs CTR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Sum of impressions</c:v>
                </c:pt>
              </c:strCache>
            </c:strRef>
          </c:tx>
          <c:spPr>
            <a:solidFill>
              <a:schemeClr val="accent1"/>
            </a:solidFill>
            <a:ln>
              <a:noFill/>
            </a:ln>
            <a:effectLst/>
          </c:spPr>
          <c:invertIfNegative val="0"/>
          <c:cat>
            <c:strRef>
              <c:f>'pivot table'!$A$77:$A$107</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table'!$B$77:$B$107</c:f>
              <c:numCache>
                <c:formatCode>General</c:formatCode>
                <c:ptCount val="30"/>
                <c:pt idx="0">
                  <c:v>274562</c:v>
                </c:pt>
                <c:pt idx="1">
                  <c:v>194373</c:v>
                </c:pt>
                <c:pt idx="2">
                  <c:v>179952</c:v>
                </c:pt>
                <c:pt idx="3">
                  <c:v>148838</c:v>
                </c:pt>
                <c:pt idx="4">
                  <c:v>258053</c:v>
                </c:pt>
                <c:pt idx="5">
                  <c:v>246240</c:v>
                </c:pt>
                <c:pt idx="6">
                  <c:v>240664</c:v>
                </c:pt>
                <c:pt idx="7">
                  <c:v>237172</c:v>
                </c:pt>
                <c:pt idx="8">
                  <c:v>237339</c:v>
                </c:pt>
                <c:pt idx="9">
                  <c:v>206802</c:v>
                </c:pt>
                <c:pt idx="10">
                  <c:v>305350</c:v>
                </c:pt>
                <c:pt idx="11">
                  <c:v>256341</c:v>
                </c:pt>
                <c:pt idx="12">
                  <c:v>226432</c:v>
                </c:pt>
                <c:pt idx="13">
                  <c:v>245547</c:v>
                </c:pt>
                <c:pt idx="14">
                  <c:v>299326</c:v>
                </c:pt>
                <c:pt idx="15">
                  <c:v>242811</c:v>
                </c:pt>
                <c:pt idx="16">
                  <c:v>209631</c:v>
                </c:pt>
                <c:pt idx="17">
                  <c:v>204635</c:v>
                </c:pt>
                <c:pt idx="18">
                  <c:v>197672</c:v>
                </c:pt>
                <c:pt idx="19">
                  <c:v>156386</c:v>
                </c:pt>
                <c:pt idx="20">
                  <c:v>239760</c:v>
                </c:pt>
                <c:pt idx="21">
                  <c:v>275562</c:v>
                </c:pt>
                <c:pt idx="22">
                  <c:v>185385</c:v>
                </c:pt>
                <c:pt idx="23">
                  <c:v>201562</c:v>
                </c:pt>
                <c:pt idx="24">
                  <c:v>195533</c:v>
                </c:pt>
                <c:pt idx="25">
                  <c:v>325139</c:v>
                </c:pt>
                <c:pt idx="26">
                  <c:v>259147</c:v>
                </c:pt>
                <c:pt idx="27">
                  <c:v>244136</c:v>
                </c:pt>
                <c:pt idx="28">
                  <c:v>263863</c:v>
                </c:pt>
                <c:pt idx="29">
                  <c:v>190231</c:v>
                </c:pt>
              </c:numCache>
            </c:numRef>
          </c:val>
          <c:extLst>
            <c:ext xmlns:c16="http://schemas.microsoft.com/office/drawing/2014/chart" uri="{C3380CC4-5D6E-409C-BE32-E72D297353CC}">
              <c16:uniqueId val="{00000000-843F-471E-A77A-5AF287AC7AB2}"/>
            </c:ext>
          </c:extLst>
        </c:ser>
        <c:dLbls>
          <c:showLegendKey val="0"/>
          <c:showVal val="0"/>
          <c:showCatName val="0"/>
          <c:showSerName val="0"/>
          <c:showPercent val="0"/>
          <c:showBubbleSize val="0"/>
        </c:dLbls>
        <c:gapWidth val="219"/>
        <c:overlap val="-27"/>
        <c:axId val="708185775"/>
        <c:axId val="708183695"/>
      </c:barChart>
      <c:lineChart>
        <c:grouping val="standard"/>
        <c:varyColors val="0"/>
        <c:ser>
          <c:idx val="1"/>
          <c:order val="1"/>
          <c:tx>
            <c:strRef>
              <c:f>'pivot table'!$C$76</c:f>
              <c:strCache>
                <c:ptCount val="1"/>
                <c:pt idx="0">
                  <c:v>Average of CTR</c:v>
                </c:pt>
              </c:strCache>
            </c:strRef>
          </c:tx>
          <c:spPr>
            <a:ln w="28575" cap="rnd">
              <a:solidFill>
                <a:schemeClr val="accent2"/>
              </a:solidFill>
              <a:round/>
            </a:ln>
            <a:effectLst/>
          </c:spPr>
          <c:marker>
            <c:symbol val="none"/>
          </c:marker>
          <c:cat>
            <c:strRef>
              <c:f>'pivot table'!$A$77:$A$107</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table'!$C$77:$C$107</c:f>
              <c:numCache>
                <c:formatCode>General</c:formatCode>
                <c:ptCount val="30"/>
                <c:pt idx="0">
                  <c:v>2.6506770982880908E-2</c:v>
                </c:pt>
                <c:pt idx="1">
                  <c:v>2.4610382357622338E-2</c:v>
                </c:pt>
                <c:pt idx="2">
                  <c:v>2.5822890194262087E-2</c:v>
                </c:pt>
                <c:pt idx="3">
                  <c:v>2.6426307614003643E-2</c:v>
                </c:pt>
                <c:pt idx="4">
                  <c:v>3.1832835929372208E-2</c:v>
                </c:pt>
                <c:pt idx="5">
                  <c:v>2.6533861720083547E-2</c:v>
                </c:pt>
                <c:pt idx="6">
                  <c:v>3.0539244749818804E-2</c:v>
                </c:pt>
                <c:pt idx="7">
                  <c:v>3.362460969822241E-2</c:v>
                </c:pt>
                <c:pt idx="8">
                  <c:v>2.4972265825999564E-2</c:v>
                </c:pt>
                <c:pt idx="9">
                  <c:v>1.9613282505861085E-2</c:v>
                </c:pt>
                <c:pt idx="10">
                  <c:v>2.2792858767808594E-2</c:v>
                </c:pt>
                <c:pt idx="11">
                  <c:v>2.5095902290365492E-2</c:v>
                </c:pt>
                <c:pt idx="12">
                  <c:v>2.5140072040466054E-2</c:v>
                </c:pt>
                <c:pt idx="13">
                  <c:v>2.0742701927099216E-2</c:v>
                </c:pt>
                <c:pt idx="14">
                  <c:v>2.4525413839318742E-2</c:v>
                </c:pt>
                <c:pt idx="15">
                  <c:v>1.8548602438000668E-2</c:v>
                </c:pt>
                <c:pt idx="16">
                  <c:v>2.5009006366985033E-2</c:v>
                </c:pt>
                <c:pt idx="17">
                  <c:v>3.0481743485193426E-2</c:v>
                </c:pt>
                <c:pt idx="18">
                  <c:v>2.2342436526014291E-2</c:v>
                </c:pt>
                <c:pt idx="19">
                  <c:v>1.7353381933099071E-2</c:v>
                </c:pt>
                <c:pt idx="20">
                  <c:v>2.0431498902156779E-2</c:v>
                </c:pt>
                <c:pt idx="21">
                  <c:v>2.7986568390281498E-2</c:v>
                </c:pt>
                <c:pt idx="22">
                  <c:v>2.116669440502935E-2</c:v>
                </c:pt>
                <c:pt idx="23">
                  <c:v>2.0847270440762074E-2</c:v>
                </c:pt>
                <c:pt idx="24">
                  <c:v>1.9264878067835826E-2</c:v>
                </c:pt>
                <c:pt idx="25">
                  <c:v>2.2830887592611378E-2</c:v>
                </c:pt>
                <c:pt idx="26">
                  <c:v>1.51667332096426E-2</c:v>
                </c:pt>
                <c:pt idx="27">
                  <c:v>1.9451544330289363E-2</c:v>
                </c:pt>
                <c:pt idx="28">
                  <c:v>1.746550463835168E-2</c:v>
                </c:pt>
                <c:pt idx="29">
                  <c:v>1.725606847242802E-2</c:v>
                </c:pt>
              </c:numCache>
            </c:numRef>
          </c:val>
          <c:smooth val="0"/>
          <c:extLst>
            <c:ext xmlns:c16="http://schemas.microsoft.com/office/drawing/2014/chart" uri="{C3380CC4-5D6E-409C-BE32-E72D297353CC}">
              <c16:uniqueId val="{00000001-843F-471E-A77A-5AF287AC7AB2}"/>
            </c:ext>
          </c:extLst>
        </c:ser>
        <c:dLbls>
          <c:showLegendKey val="0"/>
          <c:showVal val="0"/>
          <c:showCatName val="0"/>
          <c:showSerName val="0"/>
          <c:showPercent val="0"/>
          <c:showBubbleSize val="0"/>
        </c:dLbls>
        <c:marker val="1"/>
        <c:smooth val="0"/>
        <c:axId val="708184943"/>
        <c:axId val="708184111"/>
      </c:lineChart>
      <c:catAx>
        <c:axId val="7081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08183695"/>
        <c:crosses val="autoZero"/>
        <c:auto val="1"/>
        <c:lblAlgn val="ctr"/>
        <c:lblOffset val="100"/>
        <c:noMultiLvlLbl val="0"/>
      </c:catAx>
      <c:valAx>
        <c:axId val="70818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08185775"/>
        <c:crosses val="autoZero"/>
        <c:crossBetween val="between"/>
      </c:valAx>
      <c:valAx>
        <c:axId val="7081841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08184943"/>
        <c:crosses val="max"/>
        <c:crossBetween val="between"/>
      </c:valAx>
      <c:catAx>
        <c:axId val="708184943"/>
        <c:scaling>
          <c:orientation val="minMax"/>
        </c:scaling>
        <c:delete val="1"/>
        <c:axPos val="b"/>
        <c:numFmt formatCode="General" sourceLinked="1"/>
        <c:majorTickMark val="out"/>
        <c:minorTickMark val="none"/>
        <c:tickLblPos val="nextTo"/>
        <c:crossAx val="70818411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R"/>
              <a:t>Spend vs Conversions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table'!$C$9</c:f>
              <c:strCache>
                <c:ptCount val="1"/>
                <c:pt idx="0">
                  <c:v>Sum of conversions</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strRef>
              <c:f>'pivot table'!$A$10:$A$40</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table'!$C$10:$C$40</c:f>
              <c:numCache>
                <c:formatCode>0</c:formatCode>
                <c:ptCount val="30"/>
                <c:pt idx="0">
                  <c:v>380</c:v>
                </c:pt>
                <c:pt idx="1">
                  <c:v>210</c:v>
                </c:pt>
                <c:pt idx="2">
                  <c:v>125</c:v>
                </c:pt>
                <c:pt idx="3">
                  <c:v>111</c:v>
                </c:pt>
                <c:pt idx="4">
                  <c:v>522</c:v>
                </c:pt>
                <c:pt idx="5">
                  <c:v>232</c:v>
                </c:pt>
                <c:pt idx="6">
                  <c:v>396</c:v>
                </c:pt>
                <c:pt idx="7">
                  <c:v>519</c:v>
                </c:pt>
                <c:pt idx="8">
                  <c:v>256</c:v>
                </c:pt>
                <c:pt idx="9">
                  <c:v>179</c:v>
                </c:pt>
                <c:pt idx="10">
                  <c:v>210</c:v>
                </c:pt>
                <c:pt idx="11">
                  <c:v>283</c:v>
                </c:pt>
                <c:pt idx="12">
                  <c:v>290</c:v>
                </c:pt>
                <c:pt idx="13">
                  <c:v>149</c:v>
                </c:pt>
                <c:pt idx="14">
                  <c:v>478</c:v>
                </c:pt>
                <c:pt idx="15">
                  <c:v>214</c:v>
                </c:pt>
                <c:pt idx="16">
                  <c:v>152</c:v>
                </c:pt>
                <c:pt idx="17">
                  <c:v>321</c:v>
                </c:pt>
                <c:pt idx="18">
                  <c:v>205</c:v>
                </c:pt>
                <c:pt idx="19">
                  <c:v>125</c:v>
                </c:pt>
                <c:pt idx="20">
                  <c:v>199</c:v>
                </c:pt>
                <c:pt idx="21">
                  <c:v>435</c:v>
                </c:pt>
                <c:pt idx="22">
                  <c:v>121</c:v>
                </c:pt>
                <c:pt idx="23">
                  <c:v>206</c:v>
                </c:pt>
                <c:pt idx="24">
                  <c:v>139</c:v>
                </c:pt>
                <c:pt idx="25">
                  <c:v>271</c:v>
                </c:pt>
                <c:pt idx="26">
                  <c:v>117</c:v>
                </c:pt>
                <c:pt idx="27">
                  <c:v>250</c:v>
                </c:pt>
                <c:pt idx="28">
                  <c:v>321</c:v>
                </c:pt>
                <c:pt idx="29">
                  <c:v>164</c:v>
                </c:pt>
              </c:numCache>
            </c:numRef>
          </c:val>
          <c:extLst>
            <c:ext xmlns:c16="http://schemas.microsoft.com/office/drawing/2014/chart" uri="{C3380CC4-5D6E-409C-BE32-E72D297353CC}">
              <c16:uniqueId val="{00000000-D51C-42CA-98C4-8EE676399068}"/>
            </c:ext>
          </c:extLst>
        </c:ser>
        <c:dLbls>
          <c:showLegendKey val="0"/>
          <c:showVal val="0"/>
          <c:showCatName val="0"/>
          <c:showSerName val="0"/>
          <c:showPercent val="0"/>
          <c:showBubbleSize val="0"/>
        </c:dLbls>
        <c:gapWidth val="219"/>
        <c:axId val="621015999"/>
        <c:axId val="621018495"/>
      </c:barChart>
      <c:lineChart>
        <c:grouping val="standard"/>
        <c:varyColors val="0"/>
        <c:ser>
          <c:idx val="0"/>
          <c:order val="0"/>
          <c:tx>
            <c:strRef>
              <c:f>'pivot table'!$B$9</c:f>
              <c:strCache>
                <c:ptCount val="1"/>
                <c:pt idx="0">
                  <c:v>Sum of spend_usd</c:v>
                </c:pt>
              </c:strCache>
            </c:strRef>
          </c:tx>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cat>
            <c:strRef>
              <c:f>'pivot table'!$A$10:$A$40</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table'!$B$10:$B$40</c:f>
              <c:numCache>
                <c:formatCode>_("$"* #,##0.00_);_("$"* \(#,##0.00\);_("$"* "-"??_);_(@_)</c:formatCode>
                <c:ptCount val="30"/>
                <c:pt idx="0">
                  <c:v>2489.29</c:v>
                </c:pt>
                <c:pt idx="1">
                  <c:v>1265.06</c:v>
                </c:pt>
                <c:pt idx="2">
                  <c:v>1178.6000000000001</c:v>
                </c:pt>
                <c:pt idx="3">
                  <c:v>948.06999999999994</c:v>
                </c:pt>
                <c:pt idx="4">
                  <c:v>3149.34</c:v>
                </c:pt>
                <c:pt idx="5">
                  <c:v>1760.7</c:v>
                </c:pt>
                <c:pt idx="6">
                  <c:v>1894.2299999999998</c:v>
                </c:pt>
                <c:pt idx="7">
                  <c:v>2847.8199999999997</c:v>
                </c:pt>
                <c:pt idx="8">
                  <c:v>1913.12</c:v>
                </c:pt>
                <c:pt idx="9">
                  <c:v>1271.82</c:v>
                </c:pt>
                <c:pt idx="10">
                  <c:v>2784.6699999999996</c:v>
                </c:pt>
                <c:pt idx="11">
                  <c:v>1924.13</c:v>
                </c:pt>
                <c:pt idx="12">
                  <c:v>1492.23</c:v>
                </c:pt>
                <c:pt idx="13">
                  <c:v>1816.3600000000001</c:v>
                </c:pt>
                <c:pt idx="14">
                  <c:v>2202.91</c:v>
                </c:pt>
                <c:pt idx="15">
                  <c:v>2042.33</c:v>
                </c:pt>
                <c:pt idx="16">
                  <c:v>1009.99</c:v>
                </c:pt>
                <c:pt idx="17">
                  <c:v>2224.37</c:v>
                </c:pt>
                <c:pt idx="18">
                  <c:v>1215.99</c:v>
                </c:pt>
                <c:pt idx="19">
                  <c:v>1010.81</c:v>
                </c:pt>
                <c:pt idx="20">
                  <c:v>1815.88</c:v>
                </c:pt>
                <c:pt idx="21">
                  <c:v>1941.31</c:v>
                </c:pt>
                <c:pt idx="22">
                  <c:v>882.31</c:v>
                </c:pt>
                <c:pt idx="23">
                  <c:v>1141.27</c:v>
                </c:pt>
                <c:pt idx="24">
                  <c:v>1141.94</c:v>
                </c:pt>
                <c:pt idx="25">
                  <c:v>2448.56</c:v>
                </c:pt>
                <c:pt idx="26">
                  <c:v>1269</c:v>
                </c:pt>
                <c:pt idx="27">
                  <c:v>1280.71</c:v>
                </c:pt>
                <c:pt idx="28">
                  <c:v>1923.83</c:v>
                </c:pt>
                <c:pt idx="29">
                  <c:v>690.59</c:v>
                </c:pt>
              </c:numCache>
            </c:numRef>
          </c:val>
          <c:smooth val="0"/>
          <c:extLst>
            <c:ext xmlns:c16="http://schemas.microsoft.com/office/drawing/2014/chart" uri="{C3380CC4-5D6E-409C-BE32-E72D297353CC}">
              <c16:uniqueId val="{00000001-D51C-42CA-98C4-8EE676399068}"/>
            </c:ext>
          </c:extLst>
        </c:ser>
        <c:dLbls>
          <c:showLegendKey val="0"/>
          <c:showVal val="0"/>
          <c:showCatName val="0"/>
          <c:showSerName val="0"/>
          <c:showPercent val="0"/>
          <c:showBubbleSize val="0"/>
        </c:dLbls>
        <c:marker val="1"/>
        <c:smooth val="0"/>
        <c:axId val="521669503"/>
        <c:axId val="521669087"/>
      </c:lineChart>
      <c:catAx>
        <c:axId val="6210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621018495"/>
        <c:crosses val="autoZero"/>
        <c:auto val="1"/>
        <c:lblAlgn val="ctr"/>
        <c:lblOffset val="100"/>
        <c:noMultiLvlLbl val="0"/>
      </c:catAx>
      <c:valAx>
        <c:axId val="621018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621015999"/>
        <c:crosses val="autoZero"/>
        <c:crossBetween val="between"/>
      </c:valAx>
      <c:valAx>
        <c:axId val="521669087"/>
        <c:scaling>
          <c:orientation val="minMax"/>
        </c:scaling>
        <c:delete val="0"/>
        <c:axPos val="r"/>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521669503"/>
        <c:crosses val="max"/>
        <c:crossBetween val="between"/>
      </c:valAx>
      <c:catAx>
        <c:axId val="521669503"/>
        <c:scaling>
          <c:orientation val="minMax"/>
        </c:scaling>
        <c:delete val="1"/>
        <c:axPos val="b"/>
        <c:numFmt formatCode="General" sourceLinked="1"/>
        <c:majorTickMark val="none"/>
        <c:minorTickMark val="none"/>
        <c:tickLblPos val="nextTo"/>
        <c:crossAx val="521669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[clean_data.xlsx]pivot table!PivotTable4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R"/>
              <a:t>ROI by Platform</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3"/>
            </a:fgClr>
            <a:bgClr>
              <a:schemeClr val="accent3">
                <a:lumMod val="20000"/>
                <a:lumOff val="80000"/>
              </a:schemeClr>
            </a:bgClr>
          </a:pattFill>
          <a:ln>
            <a:noFill/>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c:f>
              <c:strCache>
                <c:ptCount val="1"/>
                <c:pt idx="0">
                  <c:v>Total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 table'!$A$49:$A$54</c:f>
              <c:strCache>
                <c:ptCount val="5"/>
                <c:pt idx="0">
                  <c:v>Google Ads</c:v>
                </c:pt>
                <c:pt idx="1">
                  <c:v>TikTok Ads</c:v>
                </c:pt>
                <c:pt idx="2">
                  <c:v>Instagram Ads</c:v>
                </c:pt>
                <c:pt idx="3">
                  <c:v>Meta Ads</c:v>
                </c:pt>
                <c:pt idx="4">
                  <c:v>Facebook Ads</c:v>
                </c:pt>
              </c:strCache>
            </c:strRef>
          </c:cat>
          <c:val>
            <c:numRef>
              <c:f>'pivot table'!$B$49:$B$54</c:f>
              <c:numCache>
                <c:formatCode>0.00%</c:formatCode>
                <c:ptCount val="5"/>
                <c:pt idx="0">
                  <c:v>1.0861614414614364</c:v>
                </c:pt>
                <c:pt idx="1">
                  <c:v>1.4486361431528947</c:v>
                </c:pt>
                <c:pt idx="2">
                  <c:v>1.7008729986810591</c:v>
                </c:pt>
                <c:pt idx="3">
                  <c:v>2.1094673600768039</c:v>
                </c:pt>
                <c:pt idx="4">
                  <c:v>2.1162303324309315</c:v>
                </c:pt>
              </c:numCache>
            </c:numRef>
          </c:val>
          <c:extLst>
            <c:ext xmlns:c16="http://schemas.microsoft.com/office/drawing/2014/chart" uri="{C3380CC4-5D6E-409C-BE32-E72D297353CC}">
              <c16:uniqueId val="{00000000-1880-4FF9-8785-DE008F623315}"/>
            </c:ext>
          </c:extLst>
        </c:ser>
        <c:dLbls>
          <c:showLegendKey val="0"/>
          <c:showVal val="0"/>
          <c:showCatName val="0"/>
          <c:showSerName val="0"/>
          <c:showPercent val="0"/>
          <c:showBubbleSize val="0"/>
        </c:dLbls>
        <c:gapWidth val="164"/>
        <c:overlap val="-22"/>
        <c:axId val="619545647"/>
        <c:axId val="619546479"/>
      </c:barChart>
      <c:catAx>
        <c:axId val="61954564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19546479"/>
        <c:crosses val="autoZero"/>
        <c:auto val="1"/>
        <c:lblAlgn val="ctr"/>
        <c:lblOffset val="100"/>
        <c:noMultiLvlLbl val="0"/>
      </c:catAx>
      <c:valAx>
        <c:axId val="6195464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6195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table!PivotTable5</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Campaign Profitability Breakdown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s>
    <c:plotArea>
      <c:layout/>
      <c:pieChart>
        <c:varyColors val="1"/>
        <c:ser>
          <c:idx val="0"/>
          <c:order val="0"/>
          <c:tx>
            <c:strRef>
              <c:f>'pivot table'!$B$57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53B-4057-B917-8A91E44423CF}"/>
              </c:ext>
            </c:extLst>
          </c:dPt>
          <c:dPt>
            <c:idx val="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153B-4057-B917-8A91E44423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table'!$A$58:$A$60</c:f>
              <c:strCache>
                <c:ptCount val="2"/>
                <c:pt idx="0">
                  <c:v>not profitable</c:v>
                </c:pt>
                <c:pt idx="1">
                  <c:v>profitable</c:v>
                </c:pt>
              </c:strCache>
            </c:strRef>
          </c:cat>
          <c:val>
            <c:numRef>
              <c:f>'pivot table'!$B$58:$B$60</c:f>
              <c:numCache>
                <c:formatCode>General</c:formatCode>
                <c:ptCount val="2"/>
                <c:pt idx="0">
                  <c:v>14</c:v>
                </c:pt>
                <c:pt idx="1">
                  <c:v>136</c:v>
                </c:pt>
              </c:numCache>
            </c:numRef>
          </c:val>
          <c:extLst>
            <c:ext xmlns:c16="http://schemas.microsoft.com/office/drawing/2014/chart" uri="{C3380CC4-5D6E-409C-BE32-E72D297353CC}">
              <c16:uniqueId val="{00000004-153B-4057-B917-8A91E44423C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[clean_data.xlsx]pivot table!PivotTable7</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R"/>
              <a:t>Impressions vs CTR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Sum of impressions</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 table'!$A$77:$A$107</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table'!$B$77:$B$107</c:f>
              <c:numCache>
                <c:formatCode>General</c:formatCode>
                <c:ptCount val="30"/>
                <c:pt idx="0">
                  <c:v>274562</c:v>
                </c:pt>
                <c:pt idx="1">
                  <c:v>194373</c:v>
                </c:pt>
                <c:pt idx="2">
                  <c:v>179952</c:v>
                </c:pt>
                <c:pt idx="3">
                  <c:v>148838</c:v>
                </c:pt>
                <c:pt idx="4">
                  <c:v>258053</c:v>
                </c:pt>
                <c:pt idx="5">
                  <c:v>246240</c:v>
                </c:pt>
                <c:pt idx="6">
                  <c:v>240664</c:v>
                </c:pt>
                <c:pt idx="7">
                  <c:v>237172</c:v>
                </c:pt>
                <c:pt idx="8">
                  <c:v>237339</c:v>
                </c:pt>
                <c:pt idx="9">
                  <c:v>206802</c:v>
                </c:pt>
                <c:pt idx="10">
                  <c:v>305350</c:v>
                </c:pt>
                <c:pt idx="11">
                  <c:v>256341</c:v>
                </c:pt>
                <c:pt idx="12">
                  <c:v>226432</c:v>
                </c:pt>
                <c:pt idx="13">
                  <c:v>245547</c:v>
                </c:pt>
                <c:pt idx="14">
                  <c:v>299326</c:v>
                </c:pt>
                <c:pt idx="15">
                  <c:v>242811</c:v>
                </c:pt>
                <c:pt idx="16">
                  <c:v>209631</c:v>
                </c:pt>
                <c:pt idx="17">
                  <c:v>204635</c:v>
                </c:pt>
                <c:pt idx="18">
                  <c:v>197672</c:v>
                </c:pt>
                <c:pt idx="19">
                  <c:v>156386</c:v>
                </c:pt>
                <c:pt idx="20">
                  <c:v>239760</c:v>
                </c:pt>
                <c:pt idx="21">
                  <c:v>275562</c:v>
                </c:pt>
                <c:pt idx="22">
                  <c:v>185385</c:v>
                </c:pt>
                <c:pt idx="23">
                  <c:v>201562</c:v>
                </c:pt>
                <c:pt idx="24">
                  <c:v>195533</c:v>
                </c:pt>
                <c:pt idx="25">
                  <c:v>325139</c:v>
                </c:pt>
                <c:pt idx="26">
                  <c:v>259147</c:v>
                </c:pt>
                <c:pt idx="27">
                  <c:v>244136</c:v>
                </c:pt>
                <c:pt idx="28">
                  <c:v>263863</c:v>
                </c:pt>
                <c:pt idx="29">
                  <c:v>190231</c:v>
                </c:pt>
              </c:numCache>
            </c:numRef>
          </c:val>
          <c:extLst>
            <c:ext xmlns:c16="http://schemas.microsoft.com/office/drawing/2014/chart" uri="{C3380CC4-5D6E-409C-BE32-E72D297353CC}">
              <c16:uniqueId val="{00000000-2486-4950-99CB-2C93930A3E29}"/>
            </c:ext>
          </c:extLst>
        </c:ser>
        <c:dLbls>
          <c:showLegendKey val="0"/>
          <c:showVal val="0"/>
          <c:showCatName val="0"/>
          <c:showSerName val="0"/>
          <c:showPercent val="0"/>
          <c:showBubbleSize val="0"/>
        </c:dLbls>
        <c:gapWidth val="219"/>
        <c:overlap val="-27"/>
        <c:axId val="708185775"/>
        <c:axId val="708183695"/>
      </c:barChart>
      <c:lineChart>
        <c:grouping val="standard"/>
        <c:varyColors val="0"/>
        <c:ser>
          <c:idx val="1"/>
          <c:order val="1"/>
          <c:tx>
            <c:strRef>
              <c:f>'pivot table'!$C$76</c:f>
              <c:strCache>
                <c:ptCount val="1"/>
                <c:pt idx="0">
                  <c:v>Average of CTR</c:v>
                </c:pt>
              </c:strCache>
            </c:strRef>
          </c:tx>
          <c:spPr>
            <a:ln w="15875" cap="rnd">
              <a:solidFill>
                <a:schemeClr val="accent3"/>
              </a:solidFill>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cat>
            <c:strRef>
              <c:f>'pivot table'!$A$77:$A$107</c:f>
              <c:strCache>
                <c:ptCount val="30"/>
                <c:pt idx="0">
                  <c:v>01/08/2024</c:v>
                </c:pt>
                <c:pt idx="1">
                  <c:v>02/08/2024</c:v>
                </c:pt>
                <c:pt idx="2">
                  <c:v>03/08/2024</c:v>
                </c:pt>
                <c:pt idx="3">
                  <c:v>04/08/2024</c:v>
                </c:pt>
                <c:pt idx="4">
                  <c:v>05/08/2024</c:v>
                </c:pt>
                <c:pt idx="5">
                  <c:v>06/08/2024</c:v>
                </c:pt>
                <c:pt idx="6">
                  <c:v>07/08/2024</c:v>
                </c:pt>
                <c:pt idx="7">
                  <c:v>08/08/2024</c:v>
                </c:pt>
                <c:pt idx="8">
                  <c:v>09/08/2024</c:v>
                </c:pt>
                <c:pt idx="9">
                  <c:v>10/08/2024</c:v>
                </c:pt>
                <c:pt idx="10">
                  <c:v>11/08/2024</c:v>
                </c:pt>
                <c:pt idx="11">
                  <c:v>12/08/2024</c:v>
                </c:pt>
                <c:pt idx="12">
                  <c:v>13/08/2024</c:v>
                </c:pt>
                <c:pt idx="13">
                  <c:v>14/08/2024</c:v>
                </c:pt>
                <c:pt idx="14">
                  <c:v>15/08/2024</c:v>
                </c:pt>
                <c:pt idx="15">
                  <c:v>16/08/2024</c:v>
                </c:pt>
                <c:pt idx="16">
                  <c:v>17/08/2024</c:v>
                </c:pt>
                <c:pt idx="17">
                  <c:v>18/08/2024</c:v>
                </c:pt>
                <c:pt idx="18">
                  <c:v>19/08/2024</c:v>
                </c:pt>
                <c:pt idx="19">
                  <c:v>20/08/2024</c:v>
                </c:pt>
                <c:pt idx="20">
                  <c:v>21/08/2024</c:v>
                </c:pt>
                <c:pt idx="21">
                  <c:v>22/08/2024</c:v>
                </c:pt>
                <c:pt idx="22">
                  <c:v>23/08/2024</c:v>
                </c:pt>
                <c:pt idx="23">
                  <c:v>24/08/2024</c:v>
                </c:pt>
                <c:pt idx="24">
                  <c:v>25/08/2024</c:v>
                </c:pt>
                <c:pt idx="25">
                  <c:v>26/08/2024</c:v>
                </c:pt>
                <c:pt idx="26">
                  <c:v>27/08/2024</c:v>
                </c:pt>
                <c:pt idx="27">
                  <c:v>28/08/2024</c:v>
                </c:pt>
                <c:pt idx="28">
                  <c:v>29/08/2024</c:v>
                </c:pt>
                <c:pt idx="29">
                  <c:v>30/08/2024</c:v>
                </c:pt>
              </c:strCache>
            </c:strRef>
          </c:cat>
          <c:val>
            <c:numRef>
              <c:f>'pivot table'!$C$77:$C$107</c:f>
              <c:numCache>
                <c:formatCode>General</c:formatCode>
                <c:ptCount val="30"/>
                <c:pt idx="0">
                  <c:v>2.6506770982880908E-2</c:v>
                </c:pt>
                <c:pt idx="1">
                  <c:v>2.4610382357622338E-2</c:v>
                </c:pt>
                <c:pt idx="2">
                  <c:v>2.5822890194262087E-2</c:v>
                </c:pt>
                <c:pt idx="3">
                  <c:v>2.6426307614003643E-2</c:v>
                </c:pt>
                <c:pt idx="4">
                  <c:v>3.1832835929372208E-2</c:v>
                </c:pt>
                <c:pt idx="5">
                  <c:v>2.6533861720083547E-2</c:v>
                </c:pt>
                <c:pt idx="6">
                  <c:v>3.0539244749818804E-2</c:v>
                </c:pt>
                <c:pt idx="7">
                  <c:v>3.362460969822241E-2</c:v>
                </c:pt>
                <c:pt idx="8">
                  <c:v>2.4972265825999564E-2</c:v>
                </c:pt>
                <c:pt idx="9">
                  <c:v>1.9613282505861085E-2</c:v>
                </c:pt>
                <c:pt idx="10">
                  <c:v>2.2792858767808594E-2</c:v>
                </c:pt>
                <c:pt idx="11">
                  <c:v>2.5095902290365492E-2</c:v>
                </c:pt>
                <c:pt idx="12">
                  <c:v>2.5140072040466054E-2</c:v>
                </c:pt>
                <c:pt idx="13">
                  <c:v>2.0742701927099216E-2</c:v>
                </c:pt>
                <c:pt idx="14">
                  <c:v>2.4525413839318742E-2</c:v>
                </c:pt>
                <c:pt idx="15">
                  <c:v>1.8548602438000668E-2</c:v>
                </c:pt>
                <c:pt idx="16">
                  <c:v>2.5009006366985033E-2</c:v>
                </c:pt>
                <c:pt idx="17">
                  <c:v>3.0481743485193426E-2</c:v>
                </c:pt>
                <c:pt idx="18">
                  <c:v>2.2342436526014291E-2</c:v>
                </c:pt>
                <c:pt idx="19">
                  <c:v>1.7353381933099071E-2</c:v>
                </c:pt>
                <c:pt idx="20">
                  <c:v>2.0431498902156779E-2</c:v>
                </c:pt>
                <c:pt idx="21">
                  <c:v>2.7986568390281498E-2</c:v>
                </c:pt>
                <c:pt idx="22">
                  <c:v>2.116669440502935E-2</c:v>
                </c:pt>
                <c:pt idx="23">
                  <c:v>2.0847270440762074E-2</c:v>
                </c:pt>
                <c:pt idx="24">
                  <c:v>1.9264878067835826E-2</c:v>
                </c:pt>
                <c:pt idx="25">
                  <c:v>2.2830887592611378E-2</c:v>
                </c:pt>
                <c:pt idx="26">
                  <c:v>1.51667332096426E-2</c:v>
                </c:pt>
                <c:pt idx="27">
                  <c:v>1.9451544330289363E-2</c:v>
                </c:pt>
                <c:pt idx="28">
                  <c:v>1.746550463835168E-2</c:v>
                </c:pt>
                <c:pt idx="29">
                  <c:v>1.725606847242802E-2</c:v>
                </c:pt>
              </c:numCache>
            </c:numRef>
          </c:val>
          <c:smooth val="0"/>
          <c:extLst>
            <c:ext xmlns:c16="http://schemas.microsoft.com/office/drawing/2014/chart" uri="{C3380CC4-5D6E-409C-BE32-E72D297353CC}">
              <c16:uniqueId val="{00000001-2486-4950-99CB-2C93930A3E29}"/>
            </c:ext>
          </c:extLst>
        </c:ser>
        <c:dLbls>
          <c:showLegendKey val="0"/>
          <c:showVal val="0"/>
          <c:showCatName val="0"/>
          <c:showSerName val="0"/>
          <c:showPercent val="0"/>
          <c:showBubbleSize val="0"/>
        </c:dLbls>
        <c:marker val="1"/>
        <c:smooth val="0"/>
        <c:axId val="708184943"/>
        <c:axId val="708184111"/>
      </c:lineChart>
      <c:catAx>
        <c:axId val="7081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708183695"/>
        <c:crosses val="autoZero"/>
        <c:auto val="1"/>
        <c:lblAlgn val="ctr"/>
        <c:lblOffset val="100"/>
        <c:noMultiLvlLbl val="0"/>
      </c:catAx>
      <c:valAx>
        <c:axId val="70818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708185775"/>
        <c:crosses val="autoZero"/>
        <c:crossBetween val="between"/>
      </c:valAx>
      <c:valAx>
        <c:axId val="708184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708184943"/>
        <c:crosses val="max"/>
        <c:crossBetween val="between"/>
      </c:valAx>
      <c:catAx>
        <c:axId val="708184943"/>
        <c:scaling>
          <c:orientation val="minMax"/>
        </c:scaling>
        <c:delete val="1"/>
        <c:axPos val="b"/>
        <c:numFmt formatCode="General" sourceLinked="1"/>
        <c:majorTickMark val="none"/>
        <c:minorTickMark val="none"/>
        <c:tickLblPos val="nextTo"/>
        <c:crossAx val="708184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1009650</xdr:colOff>
      <xdr:row>7</xdr:row>
      <xdr:rowOff>185737</xdr:rowOff>
    </xdr:from>
    <xdr:to>
      <xdr:col>8</xdr:col>
      <xdr:colOff>733425</xdr:colOff>
      <xdr:row>22</xdr:row>
      <xdr:rowOff>71437</xdr:rowOff>
    </xdr:to>
    <xdr:graphicFrame macro="">
      <xdr:nvGraphicFramePr>
        <xdr:cNvPr id="3" name="Chart 2">
          <a:extLst>
            <a:ext uri="{FF2B5EF4-FFF2-40B4-BE49-F238E27FC236}">
              <a16:creationId xmlns:a16="http://schemas.microsoft.com/office/drawing/2014/main" id="{38E427DD-0EAB-4CF4-B060-D8708F86A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40</xdr:row>
      <xdr:rowOff>42862</xdr:rowOff>
    </xdr:from>
    <xdr:to>
      <xdr:col>8</xdr:col>
      <xdr:colOff>923925</xdr:colOff>
      <xdr:row>54</xdr:row>
      <xdr:rowOff>119062</xdr:rowOff>
    </xdr:to>
    <xdr:graphicFrame macro="">
      <xdr:nvGraphicFramePr>
        <xdr:cNvPr id="4" name="Chart 3">
          <a:extLst>
            <a:ext uri="{FF2B5EF4-FFF2-40B4-BE49-F238E27FC236}">
              <a16:creationId xmlns:a16="http://schemas.microsoft.com/office/drawing/2014/main" id="{925643D5-8208-4544-9945-ABDC007BB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1238250</xdr:colOff>
      <xdr:row>55</xdr:row>
      <xdr:rowOff>71437</xdr:rowOff>
    </xdr:from>
    <xdr:to>
      <xdr:col>8</xdr:col>
      <xdr:colOff>333375</xdr:colOff>
      <xdr:row>69</xdr:row>
      <xdr:rowOff>147637</xdr:rowOff>
    </xdr:to>
    <xdr:graphicFrame macro="">
      <xdr:nvGraphicFramePr>
        <xdr:cNvPr id="5" name="Chart 4">
          <a:extLst>
            <a:ext uri="{FF2B5EF4-FFF2-40B4-BE49-F238E27FC236}">
              <a16:creationId xmlns:a16="http://schemas.microsoft.com/office/drawing/2014/main" id="{F8724428-D144-4690-ADA3-AFB759B3C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628650</xdr:colOff>
      <xdr:row>83</xdr:row>
      <xdr:rowOff>128587</xdr:rowOff>
    </xdr:from>
    <xdr:to>
      <xdr:col>9</xdr:col>
      <xdr:colOff>28575</xdr:colOff>
      <xdr:row>98</xdr:row>
      <xdr:rowOff>14287</xdr:rowOff>
    </xdr:to>
    <xdr:graphicFrame macro="">
      <xdr:nvGraphicFramePr>
        <xdr:cNvPr id="6" name="Chart 5">
          <a:extLst>
            <a:ext uri="{FF2B5EF4-FFF2-40B4-BE49-F238E27FC236}">
              <a16:creationId xmlns:a16="http://schemas.microsoft.com/office/drawing/2014/main" id="{32E63B87-AF3F-4F22-B9F9-CE9952103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695325</xdr:colOff>
      <xdr:row>1</xdr:row>
      <xdr:rowOff>152400</xdr:rowOff>
    </xdr:from>
    <xdr:to>
      <xdr:col>3</xdr:col>
      <xdr:colOff>123825</xdr:colOff>
      <xdr:row>3</xdr:row>
      <xdr:rowOff>57150</xdr:rowOff>
    </xdr:to>
    <xdr:sp macro="" textlink="">
      <xdr:nvSpPr>
        <xdr:cNvPr id="2" name="Rectangle 1">
          <a:extLst>
            <a:ext uri="{FF2B5EF4-FFF2-40B4-BE49-F238E27FC236}">
              <a16:creationId xmlns:a16="http://schemas.microsoft.com/office/drawing/2014/main" id="{8D9FE2FB-9BE6-4BAC-9230-D16A10DB6ABB}"/>
            </a:ext>
          </a:extLst>
        </xdr:cNvPr>
        <xdr:cNvSpPr/>
      </xdr:nvSpPr>
      <xdr:spPr>
        <a:xfrm>
          <a:off x="695325" y="342900"/>
          <a:ext cx="1552575" cy="428625"/>
        </a:xfrm>
        <a:prstGeom prst="rect">
          <a:avLst/>
        </a:prstGeom>
        <a:solidFill>
          <a:schemeClr val="accent3">
            <a:lumMod val="60000"/>
            <a:lumOff val="40000"/>
            <a:alpha val="50000"/>
          </a:schemeClr>
        </a:solidFill>
        <a:ln>
          <a:noFill/>
        </a:ln>
        <a:effectLst>
          <a:softEdge rad="508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647700</xdr:colOff>
      <xdr:row>1</xdr:row>
      <xdr:rowOff>152400</xdr:rowOff>
    </xdr:from>
    <xdr:to>
      <xdr:col>6</xdr:col>
      <xdr:colOff>114300</xdr:colOff>
      <xdr:row>3</xdr:row>
      <xdr:rowOff>57150</xdr:rowOff>
    </xdr:to>
    <xdr:sp macro="" textlink="">
      <xdr:nvSpPr>
        <xdr:cNvPr id="7" name="Rectangle 6">
          <a:extLst>
            <a:ext uri="{FF2B5EF4-FFF2-40B4-BE49-F238E27FC236}">
              <a16:creationId xmlns:a16="http://schemas.microsoft.com/office/drawing/2014/main" id="{6FB9DC2E-4A3A-4EA8-9A14-686DC7955AEB}"/>
            </a:ext>
          </a:extLst>
        </xdr:cNvPr>
        <xdr:cNvSpPr/>
      </xdr:nvSpPr>
      <xdr:spPr>
        <a:xfrm>
          <a:off x="2714625" y="342900"/>
          <a:ext cx="1495425" cy="428625"/>
        </a:xfrm>
        <a:prstGeom prst="rect">
          <a:avLst/>
        </a:prstGeom>
        <a:solidFill>
          <a:schemeClr val="accent3">
            <a:lumMod val="60000"/>
            <a:lumOff val="40000"/>
            <a:alpha val="50000"/>
          </a:schemeClr>
        </a:solidFill>
        <a:ln>
          <a:noFill/>
        </a:ln>
        <a:effectLst>
          <a:softEdge rad="508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s-CR" sz="1100">
            <a:solidFill>
              <a:schemeClr val="lt1"/>
            </a:solidFill>
            <a:latin typeface="+mn-lt"/>
            <a:ea typeface="+mn-ea"/>
            <a:cs typeface="+mn-cs"/>
          </a:endParaRPr>
        </a:p>
      </xdr:txBody>
    </xdr:sp>
    <xdr:clientData/>
  </xdr:twoCellAnchor>
  <xdr:twoCellAnchor>
    <xdr:from>
      <xdr:col>6</xdr:col>
      <xdr:colOff>657225</xdr:colOff>
      <xdr:row>1</xdr:row>
      <xdr:rowOff>152400</xdr:rowOff>
    </xdr:from>
    <xdr:to>
      <xdr:col>9</xdr:col>
      <xdr:colOff>104775</xdr:colOff>
      <xdr:row>3</xdr:row>
      <xdr:rowOff>57150</xdr:rowOff>
    </xdr:to>
    <xdr:sp macro="" textlink="">
      <xdr:nvSpPr>
        <xdr:cNvPr id="8" name="Rectangle 7">
          <a:extLst>
            <a:ext uri="{FF2B5EF4-FFF2-40B4-BE49-F238E27FC236}">
              <a16:creationId xmlns:a16="http://schemas.microsoft.com/office/drawing/2014/main" id="{88E43FD4-09CD-45B6-AF43-79DA7F2DBDAB}"/>
            </a:ext>
          </a:extLst>
        </xdr:cNvPr>
        <xdr:cNvSpPr/>
      </xdr:nvSpPr>
      <xdr:spPr>
        <a:xfrm>
          <a:off x="4752975" y="342900"/>
          <a:ext cx="1495425" cy="428625"/>
        </a:xfrm>
        <a:prstGeom prst="rect">
          <a:avLst/>
        </a:prstGeom>
        <a:solidFill>
          <a:schemeClr val="accent3">
            <a:lumMod val="60000"/>
            <a:lumOff val="40000"/>
            <a:alpha val="50000"/>
          </a:schemeClr>
        </a:solidFill>
        <a:ln>
          <a:noFill/>
        </a:ln>
        <a:effectLst>
          <a:softEdge rad="508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s-CR" sz="1100">
            <a:solidFill>
              <a:schemeClr val="lt1"/>
            </a:solidFill>
            <a:latin typeface="+mn-lt"/>
            <a:ea typeface="+mn-ea"/>
            <a:cs typeface="+mn-cs"/>
          </a:endParaRPr>
        </a:p>
      </xdr:txBody>
    </xdr:sp>
    <xdr:clientData/>
  </xdr:twoCellAnchor>
  <xdr:twoCellAnchor>
    <xdr:from>
      <xdr:col>9</xdr:col>
      <xdr:colOff>638175</xdr:colOff>
      <xdr:row>1</xdr:row>
      <xdr:rowOff>161925</xdr:rowOff>
    </xdr:from>
    <xdr:to>
      <xdr:col>12</xdr:col>
      <xdr:colOff>123825</xdr:colOff>
      <xdr:row>3</xdr:row>
      <xdr:rowOff>66675</xdr:rowOff>
    </xdr:to>
    <xdr:sp macro="" textlink="">
      <xdr:nvSpPr>
        <xdr:cNvPr id="9" name="Rectangle 8">
          <a:extLst>
            <a:ext uri="{FF2B5EF4-FFF2-40B4-BE49-F238E27FC236}">
              <a16:creationId xmlns:a16="http://schemas.microsoft.com/office/drawing/2014/main" id="{AF187122-22FD-4D13-9EF2-E38A95775C56}"/>
            </a:ext>
          </a:extLst>
        </xdr:cNvPr>
        <xdr:cNvSpPr/>
      </xdr:nvSpPr>
      <xdr:spPr>
        <a:xfrm>
          <a:off x="6781800" y="352425"/>
          <a:ext cx="1495425" cy="428625"/>
        </a:xfrm>
        <a:prstGeom prst="rect">
          <a:avLst/>
        </a:prstGeom>
        <a:solidFill>
          <a:schemeClr val="accent3">
            <a:lumMod val="60000"/>
            <a:lumOff val="40000"/>
            <a:alpha val="50000"/>
          </a:schemeClr>
        </a:solidFill>
        <a:ln>
          <a:noFill/>
        </a:ln>
        <a:effectLst>
          <a:softEdge rad="508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s-CR" sz="1100">
            <a:solidFill>
              <a:schemeClr val="lt1"/>
            </a:solidFill>
            <a:latin typeface="+mn-lt"/>
            <a:ea typeface="+mn-ea"/>
            <a:cs typeface="+mn-cs"/>
          </a:endParaRPr>
        </a:p>
      </xdr:txBody>
    </xdr:sp>
    <xdr:clientData/>
  </xdr:twoCellAnchor>
  <xdr:twoCellAnchor>
    <xdr:from>
      <xdr:col>0</xdr:col>
      <xdr:colOff>161925</xdr:colOff>
      <xdr:row>5</xdr:row>
      <xdr:rowOff>38100</xdr:rowOff>
    </xdr:from>
    <xdr:to>
      <xdr:col>6</xdr:col>
      <xdr:colOff>685800</xdr:colOff>
      <xdr:row>19</xdr:row>
      <xdr:rowOff>114300</xdr:rowOff>
    </xdr:to>
    <xdr:graphicFrame macro="">
      <xdr:nvGraphicFramePr>
        <xdr:cNvPr id="10" name="Chart 9">
          <a:extLst>
            <a:ext uri="{FF2B5EF4-FFF2-40B4-BE49-F238E27FC236}">
              <a16:creationId xmlns:a16="http://schemas.microsoft.com/office/drawing/2014/main" id="{131F82F4-7AC2-45E8-A999-51006F0A7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xdr:row>
      <xdr:rowOff>38100</xdr:rowOff>
    </xdr:from>
    <xdr:to>
      <xdr:col>13</xdr:col>
      <xdr:colOff>142875</xdr:colOff>
      <xdr:row>19</xdr:row>
      <xdr:rowOff>114300</xdr:rowOff>
    </xdr:to>
    <xdr:graphicFrame macro="">
      <xdr:nvGraphicFramePr>
        <xdr:cNvPr id="11" name="Chart 10">
          <a:extLst>
            <a:ext uri="{FF2B5EF4-FFF2-40B4-BE49-F238E27FC236}">
              <a16:creationId xmlns:a16="http://schemas.microsoft.com/office/drawing/2014/main" id="{2A3D3F06-2C1E-4B34-B0C8-CB9E4A2E0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152399</xdr:colOff>
      <xdr:row>19</xdr:row>
      <xdr:rowOff>171450</xdr:rowOff>
    </xdr:from>
    <xdr:to>
      <xdr:col>6</xdr:col>
      <xdr:colOff>676274</xdr:colOff>
      <xdr:row>34</xdr:row>
      <xdr:rowOff>57150</xdr:rowOff>
    </xdr:to>
    <xdr:graphicFrame macro="">
      <xdr:nvGraphicFramePr>
        <xdr:cNvPr id="12" name="Chart 11">
          <a:extLst>
            <a:ext uri="{FF2B5EF4-FFF2-40B4-BE49-F238E27FC236}">
              <a16:creationId xmlns:a16="http://schemas.microsoft.com/office/drawing/2014/main" id="{15A586C4-7724-4D94-AC11-00834C1A1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19</xdr:row>
      <xdr:rowOff>171450</xdr:rowOff>
    </xdr:from>
    <xdr:to>
      <xdr:col>13</xdr:col>
      <xdr:colOff>142875</xdr:colOff>
      <xdr:row>34</xdr:row>
      <xdr:rowOff>57150</xdr:rowOff>
    </xdr:to>
    <xdr:graphicFrame macro="">
      <xdr:nvGraphicFramePr>
        <xdr:cNvPr id="13" name="Chart 12">
          <a:extLst>
            <a:ext uri="{FF2B5EF4-FFF2-40B4-BE49-F238E27FC236}">
              <a16:creationId xmlns:a16="http://schemas.microsoft.com/office/drawing/2014/main" id="{B638172E-C109-4F16-BDA7-5A1F651D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419100</xdr:colOff>
      <xdr:row>16</xdr:row>
      <xdr:rowOff>66675</xdr:rowOff>
    </xdr:from>
    <xdr:to>
      <xdr:col>15</xdr:col>
      <xdr:colOff>723900</xdr:colOff>
      <xdr:row>25</xdr:row>
      <xdr:rowOff>133350</xdr:rowOff>
    </xdr:to>
    <mc:AlternateContent xmlns:mc="http://schemas.openxmlformats.org/markup-compatibility/2006">
      <mc:Choice xmlns:a14="http://schemas.microsoft.com/office/drawing/2010/main" Requires="a14">
        <xdr:graphicFrame macro="">
          <xdr:nvGraphicFramePr>
            <xdr:cNvPr id="14" name="campaign_name">
              <a:extLst>
                <a:ext uri="{FF2B5EF4-FFF2-40B4-BE49-F238E27FC236}">
                  <a16:creationId xmlns:a16="http://schemas.microsoft.com/office/drawing/2014/main" id="{8684D3B2-A647-41A3-B5BA-58DF83D8F650}"/>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dr:sp macro="" textlink="">
          <xdr:nvSpPr>
            <xdr:cNvPr id="0" name=""/>
            <xdr:cNvSpPr>
              <a:spLocks noTextEdit="1"/>
            </xdr:cNvSpPr>
          </xdr:nvSpPr>
          <xdr:spPr>
            <a:xfrm>
              <a:off x="9858375" y="3257550"/>
              <a:ext cx="1828800" cy="178117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6</xdr:row>
      <xdr:rowOff>76201</xdr:rowOff>
    </xdr:from>
    <xdr:to>
      <xdr:col>15</xdr:col>
      <xdr:colOff>714375</xdr:colOff>
      <xdr:row>15</xdr:row>
      <xdr:rowOff>152401</xdr:rowOff>
    </xdr:to>
    <mc:AlternateContent xmlns:mc="http://schemas.openxmlformats.org/markup-compatibility/2006">
      <mc:Choice xmlns:a14="http://schemas.microsoft.com/office/drawing/2010/main" Requires="a14">
        <xdr:graphicFrame macro="">
          <xdr:nvGraphicFramePr>
            <xdr:cNvPr id="15" name="platform">
              <a:extLst>
                <a:ext uri="{FF2B5EF4-FFF2-40B4-BE49-F238E27FC236}">
                  <a16:creationId xmlns:a16="http://schemas.microsoft.com/office/drawing/2014/main" id="{D3A8E114-2310-4658-87AB-8EA7975C7E3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9848850" y="1362076"/>
              <a:ext cx="1828800" cy="179070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26</xdr:row>
      <xdr:rowOff>66675</xdr:rowOff>
    </xdr:from>
    <xdr:to>
      <xdr:col>15</xdr:col>
      <xdr:colOff>733425</xdr:colOff>
      <xdr:row>31</xdr:row>
      <xdr:rowOff>152400</xdr:rowOff>
    </xdr:to>
    <mc:AlternateContent xmlns:mc="http://schemas.openxmlformats.org/markup-compatibility/2006">
      <mc:Choice xmlns:a14="http://schemas.microsoft.com/office/drawing/2010/main" Requires="a14">
        <xdr:graphicFrame macro="">
          <xdr:nvGraphicFramePr>
            <xdr:cNvPr id="16" name="objective">
              <a:extLst>
                <a:ext uri="{FF2B5EF4-FFF2-40B4-BE49-F238E27FC236}">
                  <a16:creationId xmlns:a16="http://schemas.microsoft.com/office/drawing/2014/main" id="{0E73C003-DD80-43A2-8DA2-FB8851D42B02}"/>
                </a:ext>
              </a:extLst>
            </xdr:cNvPr>
            <xdr:cNvGraphicFramePr/>
          </xdr:nvGraphicFramePr>
          <xdr:xfrm>
            <a:off x="0" y="0"/>
            <a:ext cx="0" cy="0"/>
          </xdr:xfrm>
          <a:graphic>
            <a:graphicData uri="http://schemas.microsoft.com/office/drawing/2010/slicer">
              <sle:slicer xmlns:sle="http://schemas.microsoft.com/office/drawing/2010/slicer" name="objective"/>
            </a:graphicData>
          </a:graphic>
        </xdr:graphicFrame>
      </mc:Choice>
      <mc:Fallback>
        <xdr:sp macro="" textlink="">
          <xdr:nvSpPr>
            <xdr:cNvPr id="0" name=""/>
            <xdr:cNvSpPr>
              <a:spLocks noTextEdit="1"/>
            </xdr:cNvSpPr>
          </xdr:nvSpPr>
          <xdr:spPr>
            <a:xfrm>
              <a:off x="9867900" y="5162550"/>
              <a:ext cx="1828800" cy="103822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409575</xdr:colOff>
      <xdr:row>4</xdr:row>
      <xdr:rowOff>0</xdr:rowOff>
    </xdr:from>
    <xdr:to>
      <xdr:col>15</xdr:col>
      <xdr:colOff>657225</xdr:colOff>
      <xdr:row>6</xdr:row>
      <xdr:rowOff>47625</xdr:rowOff>
    </xdr:to>
    <xdr:sp macro="" textlink="">
      <xdr:nvSpPr>
        <xdr:cNvPr id="19" name="Rectangle 18">
          <a:extLst>
            <a:ext uri="{FF2B5EF4-FFF2-40B4-BE49-F238E27FC236}">
              <a16:creationId xmlns:a16="http://schemas.microsoft.com/office/drawing/2014/main" id="{3775B3D5-90F5-4DB3-B6D6-F72759867301}"/>
            </a:ext>
          </a:extLst>
        </xdr:cNvPr>
        <xdr:cNvSpPr/>
      </xdr:nvSpPr>
      <xdr:spPr>
        <a:xfrm>
          <a:off x="9848850" y="904875"/>
          <a:ext cx="1771650" cy="428625"/>
        </a:xfrm>
        <a:prstGeom prst="rect">
          <a:avLst/>
        </a:prstGeom>
        <a:solidFill>
          <a:schemeClr val="accent3">
            <a:lumMod val="60000"/>
            <a:lumOff val="40000"/>
            <a:alpha val="50000"/>
          </a:schemeClr>
        </a:solidFill>
        <a:ln>
          <a:noFill/>
        </a:ln>
        <a:effectLst>
          <a:softEdge rad="508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ctr"/>
          <a:r>
            <a:rPr lang="es-CR" sz="2400">
              <a:solidFill>
                <a:schemeClr val="tx1">
                  <a:lumMod val="75000"/>
                  <a:lumOff val="25000"/>
                </a:schemeClr>
              </a:solidFill>
              <a:latin typeface="+mn-lt"/>
              <a:ea typeface="+mn-ea"/>
              <a:cs typeface="+mn-cs"/>
            </a:rPr>
            <a:t>Filters</a:t>
          </a:r>
          <a:endParaRPr lang="es-CR" sz="1100">
            <a:solidFill>
              <a:schemeClr val="tx1">
                <a:lumMod val="75000"/>
                <a:lumOff val="25000"/>
              </a:schemeClr>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5.776072337962" createdVersion="7" refreshedVersion="7" minRefreshableVersion="3" recordCount="150" xr:uid="{6457FBB6-8A0D-48C3-BBD6-132199955451}">
  <cacheSource type="worksheet">
    <worksheetSource ref="A1:P151" sheet="data"/>
  </cacheSource>
  <cacheFields count="16">
    <cacheField name="date" numFmtId="14">
      <sharedItems containsSemiMixedTypes="0" containsNonDate="0" containsDate="1" containsString="0" minDate="2024-08-01T00:00:00" maxDate="2024-08-31T00:00:00" count="3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sharedItems>
    </cacheField>
    <cacheField name="campaign_id" numFmtId="0">
      <sharedItems/>
    </cacheField>
    <cacheField name="campaign_name" numFmtId="0">
      <sharedItems count="5">
        <s v="BACK TO SCHOOL PROMO"/>
        <s v="FALL DISCOUNT LAUNCH"/>
        <s v="FLASH SALE CAMPAIGN"/>
        <s v="NEW ARRIVALS AWARENESS"/>
        <s v="LOYALTY PROGRAM BOOST"/>
      </sharedItems>
    </cacheField>
    <cacheField name="platform" numFmtId="0">
      <sharedItems count="5">
        <s v="Facebook Ads"/>
        <s v="Google Ads"/>
        <s v="Meta Ads"/>
        <s v="Instagram Ads"/>
        <s v="TikTok Ads"/>
      </sharedItems>
    </cacheField>
    <cacheField name="objective" numFmtId="0">
      <sharedItems count="2">
        <s v="Conversions"/>
        <s v="Awareness"/>
      </sharedItems>
    </cacheField>
    <cacheField name="impressions" numFmtId="1">
      <sharedItems containsSemiMixedTypes="0" containsString="0" containsNumber="1" containsInteger="1" minValue="10302" maxValue="89104"/>
    </cacheField>
    <cacheField name="clicks" numFmtId="1">
      <sharedItems containsSemiMixedTypes="0" containsString="0" containsNumber="1" containsInteger="1" minValue="77" maxValue="3502"/>
    </cacheField>
    <cacheField name="conversions" numFmtId="1">
      <sharedItems containsSemiMixedTypes="0" containsString="0" containsNumber="1" containsInteger="1" minValue="2" maxValue="244"/>
    </cacheField>
    <cacheField name="spend_usd" numFmtId="164">
      <sharedItems containsSemiMixedTypes="0" containsString="0" containsNumber="1" minValue="13.9" maxValue="1256.5899999999999"/>
    </cacheField>
    <cacheField name="revenue_usd" numFmtId="164">
      <sharedItems containsSemiMixedTypes="0" containsString="0" containsNumber="1" minValue="34.82" maxValue="4368"/>
    </cacheField>
    <cacheField name="CTR" numFmtId="10">
      <sharedItems containsSemiMixedTypes="0" containsString="0" containsNumber="1" minValue="5.0905725241306363E-3" maxValue="3.9944090323047077E-2" count="150">
        <n v="3.8301996510951737E-2"/>
        <n v="3.8421231082205715E-2"/>
        <n v="6.8457082675092151E-3"/>
        <n v="3.7464130797464128E-2"/>
        <n v="1.1500788256273745E-2"/>
        <n v="2.1701663676972318E-2"/>
        <n v="1.7259082865444694E-2"/>
        <n v="2.7577825558567824E-2"/>
        <n v="3.4081543607892568E-2"/>
        <n v="2.2431796079234272E-2"/>
        <n v="3.9655362863139289E-2"/>
        <n v="1.7841190754790574E-2"/>
        <n v="2.5340239691245176E-2"/>
        <n v="2.4128057081162276E-2"/>
        <n v="2.2149600580973129E-2"/>
        <n v="1.6192651027610545E-2"/>
        <n v="2.8160179031601791E-2"/>
        <n v="3.7619609385240532E-2"/>
        <n v="3.904526603723639E-2"/>
        <n v="1.1113832588328945E-2"/>
        <n v="2.277652470036708E-2"/>
        <n v="3.7993845542981936E-2"/>
        <n v="2.8444707273802484E-2"/>
        <n v="3.0820790568239623E-2"/>
        <n v="3.9128311561469904E-2"/>
        <n v="2.8709912837530809E-2"/>
        <n v="2.4240348573929257E-2"/>
        <n v="3.9873118339408445E-2"/>
        <n v="1.860647583820212E-2"/>
        <n v="2.1239453011347106E-2"/>
        <n v="2.4518137196216927E-2"/>
        <n v="3.1068177833038432E-2"/>
        <n v="2.5520545421042932E-2"/>
        <n v="3.2846415484973461E-2"/>
        <n v="3.8742947813822287E-2"/>
        <n v="3.0475486247738767E-2"/>
        <n v="3.4088513371065304E-2"/>
        <n v="3.8157956190743074E-2"/>
        <n v="3.52896594192601E-2"/>
        <n v="3.0111433262304817E-2"/>
        <n v="2.6620150923362784E-2"/>
        <n v="3.9247381352644509E-2"/>
        <n v="2.0477945366817369E-2"/>
        <n v="1.4078794901506373E-2"/>
        <n v="2.4437056585666792E-2"/>
        <n v="2.0377358490566037E-2"/>
        <n v="2.1499164379887345E-2"/>
        <n v="1.7315349239174049E-2"/>
        <n v="3.0166591625393965E-2"/>
        <n v="8.7079487942840136E-3"/>
        <n v="1.8645983151838914E-2"/>
        <n v="2.1038531242612877E-2"/>
        <n v="1.9834256782575468E-2"/>
        <n v="3.8477675605748052E-2"/>
        <n v="1.5967847056267651E-2"/>
        <n v="1.278547725941831E-2"/>
        <n v="2.2179917203033875E-2"/>
        <n v="3.9944090323047077E-2"/>
        <n v="1.9248595888543541E-2"/>
        <n v="3.132143077778464E-2"/>
        <n v="3.1951271639239151E-2"/>
        <n v="2.6196636481241913E-2"/>
        <n v="2.271690539184381E-2"/>
        <n v="1.411293526803452E-2"/>
        <n v="3.0722611421970868E-2"/>
        <n v="3.897248203876915E-2"/>
        <n v="5.6632765054510864E-3"/>
        <n v="8.8826381435286282E-3"/>
        <n v="2.5566838225066075E-2"/>
        <n v="2.4628274722681143E-2"/>
        <n v="3.4552736982643523E-2"/>
        <n v="1.903619875590197E-2"/>
        <n v="7.1943479134955052E-3"/>
        <n v="2.2398408718430012E-2"/>
        <n v="3.9445376826122709E-2"/>
        <n v="1.2509116626516674E-2"/>
        <n v="1.9210827921191945E-2"/>
        <n v="3.8002041979924954E-2"/>
        <n v="6.0228594894257753E-3"/>
        <n v="1.6998166172943998E-2"/>
        <n v="3.6714285714285713E-2"/>
        <n v="1.8414328688844416E-2"/>
        <n v="3.3724669109399537E-2"/>
        <n v="2.2064439478374019E-2"/>
        <n v="1.4127308844021465E-2"/>
        <n v="3.5409509032472572E-2"/>
        <n v="3.9761139182361051E-2"/>
        <n v="3.9921302092648901E-2"/>
        <n v="3.0395358595902283E-2"/>
        <n v="6.9214085225822912E-3"/>
        <n v="3.4171104756407902E-2"/>
        <n v="1.0609514476235114E-2"/>
        <n v="2.5078592195145012E-2"/>
        <n v="2.7117841930903927E-2"/>
        <n v="1.4735129271379497E-2"/>
        <n v="1.3334711598097994E-2"/>
        <n v="2.3857850557313886E-2"/>
        <n v="1.9927222318488997E-2"/>
        <n v="1.1629107173576467E-2"/>
        <n v="1.8018018018018018E-2"/>
        <n v="3.2760460911803783E-2"/>
        <n v="7.4204946996466433E-3"/>
        <n v="8.1494805623875781E-3"/>
        <n v="1.675133192912898E-2"/>
        <n v="3.7075726407816922E-2"/>
        <n v="2.6646675084175085E-2"/>
        <n v="1.9721952796637569E-2"/>
        <n v="3.3934356490722864E-2"/>
        <n v="2.0360717519516434E-2"/>
        <n v="3.9269140060355541E-2"/>
        <n v="2.1978545887961859E-2"/>
        <n v="2.2909448208098464E-2"/>
        <n v="1.7843085804250852E-2"/>
        <n v="2.1630066834476176E-2"/>
        <n v="2.1472325290359411E-2"/>
        <n v="3.4159978356930291E-2"/>
        <n v="1.5540406380303131E-2"/>
        <n v="8.8300806109461172E-3"/>
        <n v="2.0200593304139002E-2"/>
        <n v="2.5505293551491819E-2"/>
        <n v="2.9911217587373168E-2"/>
        <n v="3.4639899922559121E-2"/>
        <n v="8.5692360163710773E-3"/>
        <n v="1.6189075893136458E-2"/>
        <n v="7.0149609197393209E-3"/>
        <n v="3.5115544610932567E-2"/>
        <n v="9.611376439622215E-3"/>
        <n v="2.4596452224014027E-2"/>
        <n v="1.5972601951247591E-2"/>
        <n v="2.8858462737240496E-2"/>
        <n v="2.6414142210587733E-2"/>
        <n v="7.7492923249884568E-3"/>
        <n v="6.0347342720697755E-3"/>
        <n v="5.8815953290688189E-3"/>
        <n v="2.9753901911498216E-2"/>
        <n v="2.8766588602654176E-2"/>
        <n v="5.6944817204802965E-3"/>
        <n v="1.6413816748092912E-2"/>
        <n v="1.7802058943769281E-2"/>
        <n v="2.8580775636450156E-2"/>
        <n v="6.6113184553279001E-3"/>
        <n v="2.8057101813611061E-2"/>
        <n v="1.718112987769365E-2"/>
        <n v="3.0387400520995148E-2"/>
        <n v="5.0905725241306363E-3"/>
        <n v="2.8226709047768278E-2"/>
        <n v="2.9560658108841079E-2"/>
        <n v="1.4830508474576272E-2"/>
        <n v="7.7571186481132301E-3"/>
        <n v="5.9053480828412212E-3"/>
      </sharedItems>
    </cacheField>
    <cacheField name="CVR" numFmtId="10">
      <sharedItems containsSemiMixedTypes="0" containsString="0" containsNumber="1" minValue="7.2202166064981952E-3" maxValue="7.9482439926062853E-2"/>
    </cacheField>
    <cacheField name="CPC" numFmtId="164">
      <sharedItems containsSemiMixedTypes="0" containsString="0" containsNumber="1" minValue="0.15208584337349398" maxValue="0.44932272960492559"/>
    </cacheField>
    <cacheField name="CPA" numFmtId="164">
      <sharedItems containsSemiMixedTypes="0" containsString="0" containsNumber="1" minValue="2.0769262295081967" maxValue="47.13"/>
    </cacheField>
    <cacheField name="ROI" numFmtId="10">
      <sharedItems containsSemiMixedTypes="0" containsString="0" containsNumber="1" minValue="-0.5711860810524082" maxValue="7.0547059554892453"/>
    </cacheField>
    <cacheField name="Profitability" numFmtId="0">
      <sharedItems count="2">
        <s v="profitable"/>
        <s v="not profitable"/>
      </sharedItems>
    </cacheField>
  </cacheFields>
  <extLst>
    <ext xmlns:x14="http://schemas.microsoft.com/office/spreadsheetml/2009/9/main" uri="{725AE2AE-9491-48be-B2B4-4EB974FC3084}">
      <x14:pivotCacheDefinition pivotCacheId="672636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C001"/>
    <x v="0"/>
    <x v="0"/>
    <x v="0"/>
    <n v="25795"/>
    <n v="988"/>
    <n v="23"/>
    <n v="365.16"/>
    <n v="436.54"/>
    <x v="0"/>
    <n v="2.3279352226720649E-2"/>
    <n v="0.36959514170040486"/>
    <n v="15.876521739130435"/>
    <n v="0.19547595574542664"/>
    <x v="0"/>
  </r>
  <r>
    <x v="0"/>
    <s v="C002"/>
    <x v="1"/>
    <x v="1"/>
    <x v="0"/>
    <n v="64886"/>
    <n v="2493"/>
    <n v="98"/>
    <n v="717.42"/>
    <n v="1470.55"/>
    <x v="1"/>
    <n v="3.9310068190934619E-2"/>
    <n v="0.28777376654632969"/>
    <n v="7.3206122448979585"/>
    <n v="1.0497755847341865"/>
    <x v="0"/>
  </r>
  <r>
    <x v="0"/>
    <s v="C003"/>
    <x v="2"/>
    <x v="2"/>
    <x v="1"/>
    <n v="70263"/>
    <n v="481"/>
    <n v="25"/>
    <n v="80.290000000000006"/>
    <n v="520.75"/>
    <x v="2"/>
    <n v="5.1975051975051978E-2"/>
    <n v="0.16692307692307692"/>
    <n v="3.2116000000000002"/>
    <n v="5.4858637439282596"/>
    <x v="0"/>
  </r>
  <r>
    <x v="0"/>
    <s v="C004"/>
    <x v="3"/>
    <x v="3"/>
    <x v="1"/>
    <n v="74925"/>
    <n v="2807"/>
    <n v="219"/>
    <n v="1256.5899999999999"/>
    <n v="4218.43"/>
    <x v="3"/>
    <n v="7.8019237620235132E-2"/>
    <n v="0.44766298539365867"/>
    <n v="5.7378538812785385"/>
    <n v="2.3570456553052312"/>
    <x v="0"/>
  </r>
  <r>
    <x v="0"/>
    <s v="C005"/>
    <x v="4"/>
    <x v="4"/>
    <x v="0"/>
    <n v="38693"/>
    <n v="445"/>
    <n v="15"/>
    <n v="69.83"/>
    <n v="268.07"/>
    <x v="4"/>
    <n v="3.3707865168539325E-2"/>
    <n v="0.15692134831460675"/>
    <n v="4.6553333333333331"/>
    <n v="2.8388944579693542"/>
    <x v="0"/>
  </r>
  <r>
    <x v="1"/>
    <s v="C001"/>
    <x v="0"/>
    <x v="0"/>
    <x v="0"/>
    <n v="28431"/>
    <n v="617"/>
    <n v="21"/>
    <n v="135.63999999999999"/>
    <n v="238.54"/>
    <x v="5"/>
    <n v="3.4035656401944892E-2"/>
    <n v="0.21983792544570499"/>
    <n v="6.4590476190476185"/>
    <n v="0.75862577410793286"/>
    <x v="0"/>
  </r>
  <r>
    <x v="1"/>
    <s v="C002"/>
    <x v="1"/>
    <x v="1"/>
    <x v="0"/>
    <n v="45773"/>
    <n v="790"/>
    <n v="50"/>
    <n v="240.37"/>
    <n v="944.31"/>
    <x v="6"/>
    <n v="6.3291139240506333E-2"/>
    <n v="0.30426582278481012"/>
    <n v="4.8074000000000003"/>
    <n v="2.928568456962183"/>
    <x v="0"/>
  </r>
  <r>
    <x v="1"/>
    <s v="C003"/>
    <x v="2"/>
    <x v="2"/>
    <x v="1"/>
    <n v="21394"/>
    <n v="590"/>
    <n v="11"/>
    <n v="118.68"/>
    <n v="120.73"/>
    <x v="7"/>
    <n v="1.864406779661017E-2"/>
    <n v="0.20115254237288135"/>
    <n v="10.789090909090909"/>
    <n v="1.7273340074148946E-2"/>
    <x v="0"/>
  </r>
  <r>
    <x v="1"/>
    <s v="C004"/>
    <x v="3"/>
    <x v="3"/>
    <x v="1"/>
    <n v="20627"/>
    <n v="703"/>
    <n v="20"/>
    <n v="275.94"/>
    <n v="291.38"/>
    <x v="8"/>
    <n v="2.8449502133712661E-2"/>
    <n v="0.39251778093883355"/>
    <n v="13.797000000000001"/>
    <n v="5.59541929404943E-2"/>
    <x v="0"/>
  </r>
  <r>
    <x v="1"/>
    <s v="C005"/>
    <x v="4"/>
    <x v="4"/>
    <x v="0"/>
    <n v="78148"/>
    <n v="1753"/>
    <n v="108"/>
    <n v="494.43"/>
    <n v="1277.7"/>
    <x v="9"/>
    <n v="6.1608670849971479E-2"/>
    <n v="0.28204791785510552"/>
    <n v="4.5780555555555553"/>
    <n v="1.5841878526788422"/>
    <x v="0"/>
  </r>
  <r>
    <x v="2"/>
    <s v="C001"/>
    <x v="0"/>
    <x v="0"/>
    <x v="0"/>
    <n v="27159"/>
    <n v="1077"/>
    <n v="44"/>
    <n v="455.35"/>
    <n v="610.79"/>
    <x v="10"/>
    <n v="4.0854224698235839E-2"/>
    <n v="0.42279480037140205"/>
    <n v="10.348863636363637"/>
    <n v="0.34136378609860535"/>
    <x v="0"/>
  </r>
  <r>
    <x v="2"/>
    <s v="C002"/>
    <x v="1"/>
    <x v="1"/>
    <x v="0"/>
    <n v="79479"/>
    <n v="1418"/>
    <n v="19"/>
    <n v="301.16000000000003"/>
    <n v="351.79"/>
    <x v="11"/>
    <n v="1.3399153737658674E-2"/>
    <n v="0.21238363892806772"/>
    <n v="15.850526315789475"/>
    <n v="0.16811661575242393"/>
    <x v="0"/>
  </r>
  <r>
    <x v="2"/>
    <s v="C003"/>
    <x v="2"/>
    <x v="2"/>
    <x v="1"/>
    <n v="19692"/>
    <n v="499"/>
    <n v="29"/>
    <n v="142.18"/>
    <n v="461.89"/>
    <x v="12"/>
    <n v="5.8116232464929862E-2"/>
    <n v="0.2849298597194389"/>
    <n v="4.9027586206896556"/>
    <n v="2.2486284990856658"/>
    <x v="0"/>
  </r>
  <r>
    <x v="2"/>
    <s v="C004"/>
    <x v="3"/>
    <x v="3"/>
    <x v="1"/>
    <n v="42606"/>
    <n v="1028"/>
    <n v="24"/>
    <n v="181.49"/>
    <n v="310.55"/>
    <x v="13"/>
    <n v="2.3346303501945526E-2"/>
    <n v="0.1765466926070039"/>
    <n v="7.5620833333333337"/>
    <n v="0.7111135599757562"/>
    <x v="0"/>
  </r>
  <r>
    <x v="2"/>
    <s v="C005"/>
    <x v="4"/>
    <x v="4"/>
    <x v="0"/>
    <n v="11016"/>
    <n v="244"/>
    <n v="9"/>
    <n v="98.42"/>
    <n v="190.89"/>
    <x v="14"/>
    <n v="3.6885245901639344E-2"/>
    <n v="0.40336065573770491"/>
    <n v="10.935555555555556"/>
    <n v="0.93954480796586037"/>
    <x v="0"/>
  </r>
  <r>
    <x v="3"/>
    <s v="C001"/>
    <x v="0"/>
    <x v="0"/>
    <x v="0"/>
    <n v="19268"/>
    <n v="312"/>
    <n v="15"/>
    <n v="59.99"/>
    <n v="330.49"/>
    <x v="15"/>
    <n v="4.807692307692308E-2"/>
    <n v="0.19227564102564104"/>
    <n v="3.9993333333333334"/>
    <n v="4.509084847474579"/>
    <x v="0"/>
  </r>
  <r>
    <x v="3"/>
    <s v="C002"/>
    <x v="1"/>
    <x v="1"/>
    <x v="0"/>
    <n v="58984"/>
    <n v="1661"/>
    <n v="16"/>
    <n v="348.17"/>
    <n v="161.33000000000001"/>
    <x v="16"/>
    <n v="9.6327513546056592E-3"/>
    <n v="0.20961468994581578"/>
    <n v="21.760625000000001"/>
    <n v="-0.53663440273429641"/>
    <x v="1"/>
  </r>
  <r>
    <x v="3"/>
    <s v="C003"/>
    <x v="2"/>
    <x v="2"/>
    <x v="1"/>
    <n v="15258"/>
    <n v="574"/>
    <n v="21"/>
    <n v="208.59"/>
    <n v="458.91"/>
    <x v="17"/>
    <n v="3.6585365853658534E-2"/>
    <n v="0.363397212543554"/>
    <n v="9.9328571428571433"/>
    <n v="1.2000575291241191"/>
    <x v="0"/>
  </r>
  <r>
    <x v="3"/>
    <s v="C004"/>
    <x v="3"/>
    <x v="3"/>
    <x v="1"/>
    <n v="22666"/>
    <n v="885"/>
    <n v="49"/>
    <n v="227.92"/>
    <n v="575.16"/>
    <x v="18"/>
    <n v="5.5367231638418078E-2"/>
    <n v="0.2575367231638418"/>
    <n v="4.6514285714285712"/>
    <n v="1.5235170235170237"/>
    <x v="0"/>
  </r>
  <r>
    <x v="3"/>
    <s v="C005"/>
    <x v="4"/>
    <x v="4"/>
    <x v="0"/>
    <n v="32662"/>
    <n v="363"/>
    <n v="10"/>
    <n v="103.4"/>
    <n v="114.31"/>
    <x v="19"/>
    <n v="2.7548209366391185E-2"/>
    <n v="0.28484848484848485"/>
    <n v="10.34"/>
    <n v="0.10551257253384909"/>
    <x v="0"/>
  </r>
  <r>
    <x v="4"/>
    <s v="C001"/>
    <x v="0"/>
    <x v="0"/>
    <x v="0"/>
    <n v="45222"/>
    <n v="1030"/>
    <n v="53"/>
    <n v="351.51"/>
    <n v="1235.33"/>
    <x v="20"/>
    <n v="5.145631067961165E-2"/>
    <n v="0.34127184466019417"/>
    <n v="6.6322641509433957"/>
    <n v="2.5143523655088047"/>
    <x v="0"/>
  </r>
  <r>
    <x v="4"/>
    <s v="C002"/>
    <x v="1"/>
    <x v="1"/>
    <x v="0"/>
    <n v="80592"/>
    <n v="3062"/>
    <n v="204"/>
    <n v="1114.49"/>
    <n v="4368"/>
    <x v="21"/>
    <n v="6.6623122142390592E-2"/>
    <n v="0.36397452645329847"/>
    <n v="5.4631862745098037"/>
    <n v="2.9192814650647385"/>
    <x v="0"/>
  </r>
  <r>
    <x v="4"/>
    <s v="C003"/>
    <x v="2"/>
    <x v="2"/>
    <x v="1"/>
    <n v="16910"/>
    <n v="481"/>
    <n v="30"/>
    <n v="147.58000000000001"/>
    <n v="492.39"/>
    <x v="22"/>
    <n v="6.2370062370062374E-2"/>
    <n v="0.30681912681912682"/>
    <n v="4.9193333333333333"/>
    <n v="2.336427700230383"/>
    <x v="0"/>
  </r>
  <r>
    <x v="4"/>
    <s v="C004"/>
    <x v="3"/>
    <x v="3"/>
    <x v="1"/>
    <n v="33419"/>
    <n v="1030"/>
    <n v="61"/>
    <n v="328.55"/>
    <n v="1246.4000000000001"/>
    <x v="23"/>
    <n v="5.9223300970873784E-2"/>
    <n v="0.31898058252427186"/>
    <n v="5.3860655737704919"/>
    <n v="2.7936387155684068"/>
    <x v="0"/>
  </r>
  <r>
    <x v="4"/>
    <s v="C005"/>
    <x v="4"/>
    <x v="4"/>
    <x v="0"/>
    <n v="81910"/>
    <n v="3205"/>
    <n v="174"/>
    <n v="1207.21"/>
    <n v="2337.16"/>
    <x v="24"/>
    <n v="5.4290171606864272E-2"/>
    <n v="0.37666458658346336"/>
    <n v="6.9379885057471267"/>
    <n v="0.93600119283306116"/>
    <x v="0"/>
  </r>
  <r>
    <x v="5"/>
    <s v="C001"/>
    <x v="0"/>
    <x v="0"/>
    <x v="0"/>
    <n v="72623"/>
    <n v="2085"/>
    <n v="105"/>
    <n v="863.48"/>
    <n v="2033.36"/>
    <x v="25"/>
    <n v="5.0359712230215826E-2"/>
    <n v="0.41413908872901678"/>
    <n v="8.2236190476190476"/>
    <n v="1.3548431926622502"/>
    <x v="0"/>
  </r>
  <r>
    <x v="5"/>
    <s v="C002"/>
    <x v="1"/>
    <x v="1"/>
    <x v="0"/>
    <n v="52557"/>
    <n v="1274"/>
    <n v="17"/>
    <n v="365.59"/>
    <n v="225.7"/>
    <x v="26"/>
    <n v="1.3343799058084773E-2"/>
    <n v="0.28696232339089478"/>
    <n v="21.505294117647058"/>
    <n v="-0.3826417571596597"/>
    <x v="1"/>
  </r>
  <r>
    <x v="5"/>
    <s v="C003"/>
    <x v="2"/>
    <x v="2"/>
    <x v="1"/>
    <n v="35939"/>
    <n v="1433"/>
    <n v="75"/>
    <n v="262.26"/>
    <n v="1006.43"/>
    <x v="27"/>
    <n v="5.2337752965805999E-2"/>
    <n v="0.18301465457083041"/>
    <n v="3.4967999999999999"/>
    <n v="2.837527644322428"/>
    <x v="0"/>
  </r>
  <r>
    <x v="5"/>
    <s v="C004"/>
    <x v="3"/>
    <x v="3"/>
    <x v="1"/>
    <n v="71373"/>
    <n v="1328"/>
    <n v="15"/>
    <n v="201.97"/>
    <n v="264.92"/>
    <x v="28"/>
    <n v="1.1295180722891566E-2"/>
    <n v="0.15208584337349398"/>
    <n v="13.464666666666666"/>
    <n v="0.31167995246818841"/>
    <x v="0"/>
  </r>
  <r>
    <x v="5"/>
    <s v="C005"/>
    <x v="4"/>
    <x v="4"/>
    <x v="0"/>
    <n v="13748"/>
    <n v="292"/>
    <n v="20"/>
    <n v="67.400000000000006"/>
    <n v="273.24"/>
    <x v="29"/>
    <n v="6.8493150684931503E-2"/>
    <n v="0.2308219178082192"/>
    <n v="3.37"/>
    <n v="3.0540059347181008"/>
    <x v="0"/>
  </r>
  <r>
    <x v="6"/>
    <s v="C001"/>
    <x v="0"/>
    <x v="0"/>
    <x v="0"/>
    <n v="83530"/>
    <n v="2048"/>
    <n v="132"/>
    <n v="347.07"/>
    <n v="1822.75"/>
    <x v="30"/>
    <n v="6.4453125E-2"/>
    <n v="0.1694677734375"/>
    <n v="2.6293181818181819"/>
    <n v="4.2518223989396953"/>
    <x v="0"/>
  </r>
  <r>
    <x v="6"/>
    <s v="C002"/>
    <x v="1"/>
    <x v="1"/>
    <x v="0"/>
    <n v="62733"/>
    <n v="1949"/>
    <n v="131"/>
    <n v="875.73"/>
    <n v="1834.22"/>
    <x v="31"/>
    <n v="6.7213955874807593E-2"/>
    <n v="0.44932272960492559"/>
    <n v="6.6849618320610684"/>
    <n v="1.0945040137942059"/>
    <x v="0"/>
  </r>
  <r>
    <x v="6"/>
    <s v="C003"/>
    <x v="2"/>
    <x v="2"/>
    <x v="1"/>
    <n v="10854"/>
    <n v="277"/>
    <n v="2"/>
    <n v="94.26"/>
    <n v="40.42"/>
    <x v="32"/>
    <n v="7.2202166064981952E-3"/>
    <n v="0.34028880866425992"/>
    <n v="47.13"/>
    <n v="-0.5711860810524082"/>
    <x v="1"/>
  </r>
  <r>
    <x v="6"/>
    <s v="C004"/>
    <x v="3"/>
    <x v="3"/>
    <x v="1"/>
    <n v="60859"/>
    <n v="1999"/>
    <n v="86"/>
    <n v="348.34"/>
    <n v="1336.85"/>
    <x v="33"/>
    <n v="4.302151075537769E-2"/>
    <n v="0.17425712856428213"/>
    <n v="4.0504651162790699"/>
    <n v="2.8377734397427803"/>
    <x v="0"/>
  </r>
  <r>
    <x v="6"/>
    <s v="C005"/>
    <x v="4"/>
    <x v="4"/>
    <x v="0"/>
    <n v="22688"/>
    <n v="879"/>
    <n v="45"/>
    <n v="228.83"/>
    <n v="876.81"/>
    <x v="34"/>
    <n v="5.1194539249146756E-2"/>
    <n v="0.26032992036405006"/>
    <n v="5.0851111111111118"/>
    <n v="2.8317091290477641"/>
    <x v="0"/>
  </r>
  <r>
    <x v="7"/>
    <s v="C001"/>
    <x v="0"/>
    <x v="0"/>
    <x v="0"/>
    <n v="75733"/>
    <n v="2308"/>
    <n v="166"/>
    <n v="924.56"/>
    <n v="2458.7399999999998"/>
    <x v="35"/>
    <n v="7.1923743500866555E-2"/>
    <n v="0.40058925476603119"/>
    <n v="5.5696385542168674"/>
    <n v="1.6593622912520549"/>
    <x v="0"/>
  </r>
  <r>
    <x v="7"/>
    <s v="C002"/>
    <x v="1"/>
    <x v="1"/>
    <x v="0"/>
    <n v="61663"/>
    <n v="2102"/>
    <n v="167"/>
    <n v="763.75"/>
    <n v="3697.8"/>
    <x v="36"/>
    <n v="7.9448144624167466E-2"/>
    <n v="0.36334443387250237"/>
    <n v="4.5733532934131738"/>
    <n v="3.8416366612111297"/>
    <x v="0"/>
  </r>
  <r>
    <x v="7"/>
    <s v="C003"/>
    <x v="2"/>
    <x v="2"/>
    <x v="1"/>
    <n v="21411"/>
    <n v="817"/>
    <n v="59"/>
    <n v="353.07"/>
    <n v="941.85"/>
    <x v="37"/>
    <n v="7.2215422276621782E-2"/>
    <n v="0.43215422276621784"/>
    <n v="5.984237288135593"/>
    <n v="1.6676013255161866"/>
    <x v="0"/>
  </r>
  <r>
    <x v="7"/>
    <s v="C004"/>
    <x v="3"/>
    <x v="3"/>
    <x v="1"/>
    <n v="21111"/>
    <n v="745"/>
    <n v="17"/>
    <n v="187.98"/>
    <n v="198.94"/>
    <x v="38"/>
    <n v="2.2818791946308724E-2"/>
    <n v="0.25232214765100669"/>
    <n v="11.057647058823528"/>
    <n v="5.8304074901585318E-2"/>
    <x v="0"/>
  </r>
  <r>
    <x v="7"/>
    <s v="C005"/>
    <x v="4"/>
    <x v="4"/>
    <x v="0"/>
    <n v="57254"/>
    <n v="1724"/>
    <n v="110"/>
    <n v="618.46"/>
    <n v="1477.11"/>
    <x v="39"/>
    <n v="6.3805104408352672E-2"/>
    <n v="0.35873549883990724"/>
    <n v="5.6223636363636365"/>
    <n v="1.3883678815121427"/>
    <x v="0"/>
  </r>
  <r>
    <x v="8"/>
    <s v="C001"/>
    <x v="0"/>
    <x v="0"/>
    <x v="0"/>
    <n v="26371"/>
    <n v="702"/>
    <n v="55"/>
    <n v="156.22999999999999"/>
    <n v="626.80999999999995"/>
    <x v="40"/>
    <n v="7.8347578347578342E-2"/>
    <n v="0.22254985754985754"/>
    <n v="2.8405454545454543"/>
    <n v="3.012097548486206"/>
    <x v="0"/>
  </r>
  <r>
    <x v="8"/>
    <s v="C002"/>
    <x v="1"/>
    <x v="1"/>
    <x v="0"/>
    <n v="30932"/>
    <n v="1214"/>
    <n v="43"/>
    <n v="412.68"/>
    <n v="648.66999999999996"/>
    <x v="41"/>
    <n v="3.5420098846787477E-2"/>
    <n v="0.33993410214168041"/>
    <n v="9.5972093023255809"/>
    <n v="0.57184743627023349"/>
    <x v="0"/>
  </r>
  <r>
    <x v="8"/>
    <s v="C003"/>
    <x v="2"/>
    <x v="2"/>
    <x v="1"/>
    <n v="52642"/>
    <n v="1078"/>
    <n v="12"/>
    <n v="438.64"/>
    <n v="192.81"/>
    <x v="42"/>
    <n v="1.1131725417439703E-2"/>
    <n v="0.40690166975881259"/>
    <n v="36.553333333333335"/>
    <n v="-0.56043680466897683"/>
    <x v="1"/>
  </r>
  <r>
    <x v="8"/>
    <s v="C004"/>
    <x v="3"/>
    <x v="3"/>
    <x v="1"/>
    <n v="69040"/>
    <n v="972"/>
    <n v="44"/>
    <n v="407.82"/>
    <n v="840.24"/>
    <x v="43"/>
    <n v="4.5267489711934158E-2"/>
    <n v="0.41956790123456789"/>
    <n v="9.2686363636363627"/>
    <n v="1.0603207297337061"/>
    <x v="0"/>
  </r>
  <r>
    <x v="8"/>
    <s v="C005"/>
    <x v="4"/>
    <x v="4"/>
    <x v="0"/>
    <n v="58354"/>
    <n v="1426"/>
    <n v="102"/>
    <n v="497.75"/>
    <n v="1027.74"/>
    <x v="44"/>
    <n v="7.1528751753155678E-2"/>
    <n v="0.34905329593267881"/>
    <n v="4.8799019607843137"/>
    <n v="1.0647714716223005"/>
    <x v="0"/>
  </r>
  <r>
    <x v="9"/>
    <s v="C001"/>
    <x v="0"/>
    <x v="0"/>
    <x v="0"/>
    <n v="56975"/>
    <n v="1161"/>
    <n v="76"/>
    <n v="415.14"/>
    <n v="1503.24"/>
    <x v="45"/>
    <n v="6.5460809646856161E-2"/>
    <n v="0.35757105943152456"/>
    <n v="5.4623684210526315"/>
    <n v="2.6210435033964443"/>
    <x v="0"/>
  </r>
  <r>
    <x v="9"/>
    <s v="C002"/>
    <x v="1"/>
    <x v="1"/>
    <x v="0"/>
    <n v="48467"/>
    <n v="1042"/>
    <n v="23"/>
    <n v="258.02"/>
    <n v="487.54"/>
    <x v="46"/>
    <n v="2.2072936660268713E-2"/>
    <n v="0.24761996161228406"/>
    <n v="11.218260869565217"/>
    <n v="0.88954344624447734"/>
    <x v="0"/>
  </r>
  <r>
    <x v="9"/>
    <s v="C003"/>
    <x v="2"/>
    <x v="2"/>
    <x v="1"/>
    <n v="32399"/>
    <n v="561"/>
    <n v="37"/>
    <n v="175.46"/>
    <n v="652.39"/>
    <x v="47"/>
    <n v="6.5953654188948302E-2"/>
    <n v="0.31276292335115868"/>
    <n v="4.7421621621621624"/>
    <n v="2.7181693833352325"/>
    <x v="0"/>
  </r>
  <r>
    <x v="9"/>
    <s v="C004"/>
    <x v="3"/>
    <x v="3"/>
    <x v="1"/>
    <n v="55525"/>
    <n v="1675"/>
    <n v="37"/>
    <n v="373.85"/>
    <n v="910.02"/>
    <x v="48"/>
    <n v="2.208955223880597E-2"/>
    <n v="0.22319402985074629"/>
    <n v="10.104054054054055"/>
    <n v="1.4341848334893672"/>
    <x v="0"/>
  </r>
  <r>
    <x v="9"/>
    <s v="C005"/>
    <x v="4"/>
    <x v="4"/>
    <x v="0"/>
    <n v="13436"/>
    <n v="117"/>
    <n v="6"/>
    <n v="49.35"/>
    <n v="99.1"/>
    <x v="49"/>
    <n v="5.128205128205128E-2"/>
    <n v="0.4217948717948718"/>
    <n v="8.2249999999999996"/>
    <n v="1.0081053698074973"/>
    <x v="0"/>
  </r>
  <r>
    <x v="10"/>
    <s v="C001"/>
    <x v="0"/>
    <x v="0"/>
    <x v="0"/>
    <n v="58404"/>
    <n v="1089"/>
    <n v="37"/>
    <n v="381.89"/>
    <n v="849.61"/>
    <x v="50"/>
    <n v="3.3976124885215793E-2"/>
    <n v="0.35067952249770429"/>
    <n v="10.321351351351352"/>
    <n v="1.2247505826285057"/>
    <x v="0"/>
  </r>
  <r>
    <x v="10"/>
    <s v="C002"/>
    <x v="1"/>
    <x v="1"/>
    <x v="0"/>
    <n v="50764"/>
    <n v="1068"/>
    <n v="28"/>
    <n v="343.47"/>
    <n v="602.79"/>
    <x v="51"/>
    <n v="2.6217228464419477E-2"/>
    <n v="0.32160112359550563"/>
    <n v="12.266785714285716"/>
    <n v="0.7550004367193639"/>
    <x v="0"/>
  </r>
  <r>
    <x v="10"/>
    <s v="C003"/>
    <x v="2"/>
    <x v="2"/>
    <x v="1"/>
    <n v="83744"/>
    <n v="1661"/>
    <n v="45"/>
    <n v="724.49"/>
    <n v="1067.53"/>
    <x v="52"/>
    <n v="2.7092113184828417E-2"/>
    <n v="0.43617700180614088"/>
    <n v="16.099777777777778"/>
    <n v="0.47349169760797244"/>
    <x v="0"/>
  </r>
  <r>
    <x v="10"/>
    <s v="C004"/>
    <x v="3"/>
    <x v="3"/>
    <x v="1"/>
    <n v="57202"/>
    <n v="2201"/>
    <n v="58"/>
    <n v="943.12"/>
    <n v="952.52"/>
    <x v="53"/>
    <n v="2.6351658337119492E-2"/>
    <n v="0.42849613811903681"/>
    <n v="16.260689655172413"/>
    <n v="9.9669183136822225E-3"/>
    <x v="0"/>
  </r>
  <r>
    <x v="10"/>
    <s v="C005"/>
    <x v="4"/>
    <x v="4"/>
    <x v="0"/>
    <n v="55236"/>
    <n v="882"/>
    <n v="42"/>
    <n v="391.7"/>
    <n v="467.47"/>
    <x v="54"/>
    <n v="4.7619047619047616E-2"/>
    <n v="0.44410430839002268"/>
    <n v="9.3261904761904759"/>
    <n v="0.19343885626755181"/>
    <x v="0"/>
  </r>
  <r>
    <x v="11"/>
    <s v="C001"/>
    <x v="0"/>
    <x v="0"/>
    <x v="0"/>
    <n v="20492"/>
    <n v="262"/>
    <n v="4"/>
    <n v="52.62"/>
    <n v="73.41"/>
    <x v="55"/>
    <n v="1.5267175572519083E-2"/>
    <n v="0.20083969465648854"/>
    <n v="13.154999999999999"/>
    <n v="0.39509692132269097"/>
    <x v="0"/>
  </r>
  <r>
    <x v="11"/>
    <s v="C002"/>
    <x v="1"/>
    <x v="1"/>
    <x v="0"/>
    <n v="33093"/>
    <n v="734"/>
    <n v="9"/>
    <n v="235.63"/>
    <n v="103.12"/>
    <x v="56"/>
    <n v="1.226158038147139E-2"/>
    <n v="0.32102179836512262"/>
    <n v="26.181111111111111"/>
    <n v="-0.56236472435598184"/>
    <x v="1"/>
  </r>
  <r>
    <x v="11"/>
    <s v="C003"/>
    <x v="2"/>
    <x v="2"/>
    <x v="1"/>
    <n v="82991"/>
    <n v="3315"/>
    <n v="183"/>
    <n v="636.55999999999995"/>
    <n v="3252.81"/>
    <x v="57"/>
    <n v="5.5203619909502261E-2"/>
    <n v="0.19202413273001506"/>
    <n v="3.4784699453551911"/>
    <n v="4.1099817770516527"/>
    <x v="0"/>
  </r>
  <r>
    <x v="11"/>
    <s v="C004"/>
    <x v="3"/>
    <x v="3"/>
    <x v="1"/>
    <n v="55017"/>
    <n v="1059"/>
    <n v="42"/>
    <n v="202.25"/>
    <n v="866.61"/>
    <x v="58"/>
    <n v="3.9660056657223795E-2"/>
    <n v="0.19098205854579792"/>
    <n v="4.8154761904761907"/>
    <n v="3.2848454882571074"/>
    <x v="0"/>
  </r>
  <r>
    <x v="11"/>
    <s v="C005"/>
    <x v="4"/>
    <x v="4"/>
    <x v="0"/>
    <n v="64748"/>
    <n v="2028"/>
    <n v="45"/>
    <n v="797.07"/>
    <n v="1035.27"/>
    <x v="59"/>
    <n v="2.2189349112426034E-2"/>
    <n v="0.39303254437869822"/>
    <n v="17.712666666666667"/>
    <n v="0.2988445180473483"/>
    <x v="0"/>
  </r>
  <r>
    <x v="12"/>
    <s v="C001"/>
    <x v="0"/>
    <x v="0"/>
    <x v="0"/>
    <n v="18716"/>
    <n v="598"/>
    <n v="11"/>
    <n v="179.67"/>
    <n v="241.72"/>
    <x v="60"/>
    <n v="1.839464882943144E-2"/>
    <n v="0.30045150501672241"/>
    <n v="16.333636363636362"/>
    <n v="0.34535537374074698"/>
    <x v="0"/>
  </r>
  <r>
    <x v="12"/>
    <s v="C002"/>
    <x v="1"/>
    <x v="1"/>
    <x v="0"/>
    <n v="12368"/>
    <n v="324"/>
    <n v="16"/>
    <n v="125.95"/>
    <n v="373.6"/>
    <x v="61"/>
    <n v="4.9382716049382713E-2"/>
    <n v="0.38873456790123456"/>
    <n v="7.8718750000000002"/>
    <n v="1.9662564509726084"/>
    <x v="0"/>
  </r>
  <r>
    <x v="12"/>
    <s v="C003"/>
    <x v="2"/>
    <x v="2"/>
    <x v="1"/>
    <n v="65766"/>
    <n v="1494"/>
    <n v="105"/>
    <n v="483.55"/>
    <n v="1740.6"/>
    <x v="62"/>
    <n v="7.0281124497991967E-2"/>
    <n v="0.32366131191432396"/>
    <n v="4.6052380952380956"/>
    <n v="2.5996277530762071"/>
    <x v="0"/>
  </r>
  <r>
    <x v="12"/>
    <s v="C004"/>
    <x v="3"/>
    <x v="3"/>
    <x v="1"/>
    <n v="62921"/>
    <n v="888"/>
    <n v="69"/>
    <n v="209.53"/>
    <n v="1301.51"/>
    <x v="63"/>
    <n v="7.77027027027027E-2"/>
    <n v="0.2359572072072072"/>
    <n v="3.0366666666666666"/>
    <n v="5.2115687491051403"/>
    <x v="0"/>
  </r>
  <r>
    <x v="12"/>
    <s v="C005"/>
    <x v="4"/>
    <x v="4"/>
    <x v="0"/>
    <n v="66661"/>
    <n v="2048"/>
    <n v="89"/>
    <n v="493.53"/>
    <n v="1607.01"/>
    <x v="64"/>
    <n v="4.345703125E-2"/>
    <n v="0.24098144531249999"/>
    <n v="5.5452808988764044"/>
    <n v="2.2561546410552551"/>
    <x v="0"/>
  </r>
  <r>
    <x v="13"/>
    <s v="C001"/>
    <x v="0"/>
    <x v="0"/>
    <x v="0"/>
    <n v="29508"/>
    <n v="1150"/>
    <n v="15"/>
    <n v="330.26"/>
    <n v="339.46"/>
    <x v="65"/>
    <n v="1.3043478260869565E-2"/>
    <n v="0.28718260869565215"/>
    <n v="22.017333333333333"/>
    <n v="2.7856840065402982E-2"/>
    <x v="0"/>
  </r>
  <r>
    <x v="13"/>
    <s v="C002"/>
    <x v="1"/>
    <x v="1"/>
    <x v="0"/>
    <n v="68335"/>
    <n v="387"/>
    <n v="5"/>
    <n v="132.06"/>
    <n v="104.46"/>
    <x v="66"/>
    <n v="1.2919896640826873E-2"/>
    <n v="0.34124031007751937"/>
    <n v="26.411999999999999"/>
    <n v="-0.20899591094956843"/>
    <x v="1"/>
  </r>
  <r>
    <x v="13"/>
    <s v="C003"/>
    <x v="2"/>
    <x v="2"/>
    <x v="1"/>
    <n v="27019"/>
    <n v="240"/>
    <n v="18"/>
    <n v="64.72"/>
    <n v="297.05"/>
    <x v="67"/>
    <n v="7.4999999999999997E-2"/>
    <n v="0.26966666666666667"/>
    <n v="3.5955555555555554"/>
    <n v="3.5897713226205195"/>
    <x v="0"/>
  </r>
  <r>
    <x v="13"/>
    <s v="C004"/>
    <x v="3"/>
    <x v="3"/>
    <x v="1"/>
    <n v="35945"/>
    <n v="919"/>
    <n v="34"/>
    <n v="403.25"/>
    <n v="766.35"/>
    <x v="68"/>
    <n v="3.6996735582154515E-2"/>
    <n v="0.43879216539717086"/>
    <n v="11.860294117647058"/>
    <n v="0.90043397396156233"/>
    <x v="0"/>
  </r>
  <r>
    <x v="13"/>
    <s v="C005"/>
    <x v="4"/>
    <x v="4"/>
    <x v="0"/>
    <n v="84740"/>
    <n v="2087"/>
    <n v="77"/>
    <n v="886.07"/>
    <n v="1280.92"/>
    <x v="69"/>
    <n v="3.6895064686152369E-2"/>
    <n v="0.42456636320076668"/>
    <n v="11.507402597402598"/>
    <n v="0.44561942058753823"/>
    <x v="0"/>
  </r>
  <r>
    <x v="14"/>
    <s v="C001"/>
    <x v="0"/>
    <x v="0"/>
    <x v="0"/>
    <n v="56175"/>
    <n v="1941"/>
    <n v="136"/>
    <n v="707.26"/>
    <n v="2706.8"/>
    <x v="70"/>
    <n v="7.0066975785677485E-2"/>
    <n v="0.36437918598660485"/>
    <n v="5.200441176470588"/>
    <n v="2.8271639849560279"/>
    <x v="0"/>
  </r>
  <r>
    <x v="14"/>
    <s v="C002"/>
    <x v="1"/>
    <x v="1"/>
    <x v="0"/>
    <n v="13343"/>
    <n v="254"/>
    <n v="8"/>
    <n v="88.17"/>
    <n v="132.28"/>
    <x v="71"/>
    <n v="3.1496062992125984E-2"/>
    <n v="0.3471259842519685"/>
    <n v="11.02125"/>
    <n v="0.50028354315526824"/>
    <x v="0"/>
  </r>
  <r>
    <x v="14"/>
    <s v="C003"/>
    <x v="2"/>
    <x v="2"/>
    <x v="1"/>
    <n v="69638"/>
    <n v="501"/>
    <n v="20"/>
    <n v="98.99"/>
    <n v="236.05"/>
    <x v="72"/>
    <n v="3.9920159680638723E-2"/>
    <n v="0.19758483033932134"/>
    <n v="4.9494999999999996"/>
    <n v="1.3845843014445904"/>
    <x v="0"/>
  </r>
  <r>
    <x v="14"/>
    <s v="C004"/>
    <x v="3"/>
    <x v="3"/>
    <x v="1"/>
    <n v="71389"/>
    <n v="1599"/>
    <n v="83"/>
    <n v="285.02"/>
    <n v="1217.71"/>
    <x v="73"/>
    <n v="5.1907442151344588E-2"/>
    <n v="0.17824890556597872"/>
    <n v="3.4339759036144577"/>
    <n v="3.2723668514490214"/>
    <x v="0"/>
  </r>
  <r>
    <x v="14"/>
    <s v="C005"/>
    <x v="4"/>
    <x v="4"/>
    <x v="0"/>
    <n v="88781"/>
    <n v="3502"/>
    <n v="231"/>
    <n v="1023.47"/>
    <n v="2649"/>
    <x v="74"/>
    <n v="6.5962307252998287E-2"/>
    <n v="0.29225299828669332"/>
    <n v="4.4306060606060607"/>
    <n v="1.5882536859898189"/>
    <x v="0"/>
  </r>
  <r>
    <x v="15"/>
    <s v="C001"/>
    <x v="0"/>
    <x v="0"/>
    <x v="0"/>
    <n v="45247"/>
    <n v="566"/>
    <n v="43"/>
    <n v="143.69999999999999"/>
    <n v="729.71"/>
    <x v="75"/>
    <n v="7.5971731448763249E-2"/>
    <n v="0.25388692579505301"/>
    <n v="3.3418604651162789"/>
    <n v="4.0780097425191375"/>
    <x v="0"/>
  </r>
  <r>
    <x v="15"/>
    <s v="C002"/>
    <x v="1"/>
    <x v="1"/>
    <x v="0"/>
    <n v="36646"/>
    <n v="704"/>
    <n v="11"/>
    <n v="292.87"/>
    <n v="153.05000000000001"/>
    <x v="76"/>
    <n v="1.5625E-2"/>
    <n v="0.41600852272727273"/>
    <n v="26.624545454545455"/>
    <n v="-0.47741318673814315"/>
    <x v="1"/>
  </r>
  <r>
    <x v="15"/>
    <s v="C003"/>
    <x v="2"/>
    <x v="2"/>
    <x v="1"/>
    <n v="75417"/>
    <n v="2866"/>
    <n v="123"/>
    <n v="1166.31"/>
    <n v="2445.29"/>
    <x v="77"/>
    <n v="4.2916957431960924E-2"/>
    <n v="0.40694696441032796"/>
    <n v="9.4821951219512197"/>
    <n v="1.0966038188817724"/>
    <x v="0"/>
  </r>
  <r>
    <x v="15"/>
    <s v="C004"/>
    <x v="3"/>
    <x v="3"/>
    <x v="1"/>
    <n v="14611"/>
    <n v="88"/>
    <n v="2"/>
    <n v="13.9"/>
    <n v="37.57"/>
    <x v="78"/>
    <n v="2.2727272727272728E-2"/>
    <n v="0.15795454545454546"/>
    <n v="6.95"/>
    <n v="1.7028776978417266"/>
    <x v="0"/>
  </r>
  <r>
    <x v="15"/>
    <s v="C005"/>
    <x v="4"/>
    <x v="4"/>
    <x v="0"/>
    <n v="70890"/>
    <n v="1205"/>
    <n v="35"/>
    <n v="425.55"/>
    <n v="651.02"/>
    <x v="79"/>
    <n v="2.9045643153526972E-2"/>
    <n v="0.35315352697095437"/>
    <n v="12.158571428571429"/>
    <n v="0.52983198214075888"/>
    <x v="0"/>
  </r>
  <r>
    <x v="16"/>
    <s v="C001"/>
    <x v="0"/>
    <x v="0"/>
    <x v="0"/>
    <n v="14000"/>
    <n v="514"/>
    <n v="16"/>
    <n v="136.63999999999999"/>
    <n v="390.69"/>
    <x v="80"/>
    <n v="3.1128404669260701E-2"/>
    <n v="0.26583657587548637"/>
    <n v="8.5399999999999991"/>
    <n v="1.859265222482436"/>
    <x v="0"/>
  </r>
  <r>
    <x v="16"/>
    <s v="C002"/>
    <x v="1"/>
    <x v="1"/>
    <x v="0"/>
    <n v="79449"/>
    <n v="1463"/>
    <n v="57"/>
    <n v="339.69"/>
    <n v="753.47"/>
    <x v="81"/>
    <n v="3.896103896103896E-2"/>
    <n v="0.23218728639781272"/>
    <n v="5.9594736842105265"/>
    <n v="1.21811063028055"/>
    <x v="0"/>
  </r>
  <r>
    <x v="16"/>
    <s v="C003"/>
    <x v="2"/>
    <x v="2"/>
    <x v="1"/>
    <n v="13373"/>
    <n v="451"/>
    <n v="32"/>
    <n v="80.430000000000007"/>
    <n v="647.84"/>
    <x v="82"/>
    <n v="7.0953436807095344E-2"/>
    <n v="0.17833702882483371"/>
    <n v="2.5134375000000002"/>
    <n v="7.0547059554892453"/>
    <x v="0"/>
  </r>
  <r>
    <x v="16"/>
    <s v="C004"/>
    <x v="3"/>
    <x v="3"/>
    <x v="1"/>
    <n v="35351"/>
    <n v="780"/>
    <n v="32"/>
    <n v="276.5"/>
    <n v="483.5"/>
    <x v="83"/>
    <n v="4.1025641025641026E-2"/>
    <n v="0.3544871794871795"/>
    <n v="8.640625"/>
    <n v="0.74864376130198917"/>
    <x v="0"/>
  </r>
  <r>
    <x v="16"/>
    <s v="C005"/>
    <x v="4"/>
    <x v="4"/>
    <x v="0"/>
    <n v="67458"/>
    <n v="953"/>
    <n v="15"/>
    <n v="176.73"/>
    <n v="306.77"/>
    <x v="84"/>
    <n v="1.5739769150052464E-2"/>
    <n v="0.18544596012591813"/>
    <n v="11.782"/>
    <n v="0.73581169014881453"/>
    <x v="0"/>
  </r>
  <r>
    <x v="17"/>
    <s v="C001"/>
    <x v="0"/>
    <x v="0"/>
    <x v="0"/>
    <n v="36092"/>
    <n v="1278"/>
    <n v="40"/>
    <n v="206.72"/>
    <n v="650.77"/>
    <x v="85"/>
    <n v="3.1298904538341159E-2"/>
    <n v="0.1617527386541471"/>
    <n v="5.1680000000000001"/>
    <n v="2.1480746904024768"/>
    <x v="0"/>
  </r>
  <r>
    <x v="17"/>
    <s v="C002"/>
    <x v="1"/>
    <x v="1"/>
    <x v="0"/>
    <n v="54425"/>
    <n v="2164"/>
    <n v="172"/>
    <n v="848.4"/>
    <n v="4275.5"/>
    <x v="86"/>
    <n v="7.9482439926062853E-2"/>
    <n v="0.39205175600739373"/>
    <n v="4.9325581395348834"/>
    <n v="4.0394860914662898"/>
    <x v="0"/>
  </r>
  <r>
    <x v="17"/>
    <s v="C003"/>
    <x v="2"/>
    <x v="2"/>
    <x v="1"/>
    <n v="27955"/>
    <n v="1116"/>
    <n v="34"/>
    <n v="457.71"/>
    <n v="626.54999999999995"/>
    <x v="87"/>
    <n v="3.046594982078853E-2"/>
    <n v="0.4101344086021505"/>
    <n v="13.462058823529411"/>
    <n v="0.36887985842564064"/>
    <x v="0"/>
  </r>
  <r>
    <x v="17"/>
    <s v="C004"/>
    <x v="3"/>
    <x v="3"/>
    <x v="1"/>
    <n v="54811"/>
    <n v="1666"/>
    <n v="70"/>
    <n v="625.19000000000005"/>
    <n v="1492.27"/>
    <x v="88"/>
    <n v="4.2016806722689079E-2"/>
    <n v="0.37526410564225693"/>
    <n v="8.9312857142857158"/>
    <n v="1.3869063804603399"/>
    <x v="0"/>
  </r>
  <r>
    <x v="17"/>
    <s v="C005"/>
    <x v="4"/>
    <x v="4"/>
    <x v="0"/>
    <n v="31352"/>
    <n v="217"/>
    <n v="5"/>
    <n v="86.35"/>
    <n v="74"/>
    <x v="89"/>
    <n v="2.3041474654377881E-2"/>
    <n v="0.39792626728110597"/>
    <n v="17.27"/>
    <n v="-0.14302258251302832"/>
    <x v="1"/>
  </r>
  <r>
    <x v="18"/>
    <s v="C001"/>
    <x v="0"/>
    <x v="0"/>
    <x v="0"/>
    <n v="76234"/>
    <n v="2605"/>
    <n v="125"/>
    <n v="399.22"/>
    <n v="2947.59"/>
    <x v="90"/>
    <n v="4.7984644913627639E-2"/>
    <n v="0.15325143953934742"/>
    <n v="3.1937600000000002"/>
    <n v="6.3833725765242217"/>
    <x v="0"/>
  </r>
  <r>
    <x v="18"/>
    <s v="C002"/>
    <x v="1"/>
    <x v="1"/>
    <x v="0"/>
    <n v="46939"/>
    <n v="498"/>
    <n v="10"/>
    <n v="217.65"/>
    <n v="201.52"/>
    <x v="91"/>
    <n v="2.0080321285140562E-2"/>
    <n v="0.43704819277108437"/>
    <n v="21.765000000000001"/>
    <n v="-7.4109809326900963E-2"/>
    <x v="1"/>
  </r>
  <r>
    <x v="18"/>
    <s v="C003"/>
    <x v="2"/>
    <x v="2"/>
    <x v="1"/>
    <n v="42307"/>
    <n v="1061"/>
    <n v="25"/>
    <n v="301.89"/>
    <n v="359.95"/>
    <x v="92"/>
    <n v="2.35626767200754E-2"/>
    <n v="0.28453345900094251"/>
    <n v="12.0756"/>
    <n v="0.19232170658186759"/>
    <x v="0"/>
  </r>
  <r>
    <x v="18"/>
    <s v="C004"/>
    <x v="3"/>
    <x v="3"/>
    <x v="1"/>
    <n v="21130"/>
    <n v="573"/>
    <n v="40"/>
    <n v="248.6"/>
    <n v="868.78"/>
    <x v="93"/>
    <n v="6.9808027923211169E-2"/>
    <n v="0.43385689354275742"/>
    <n v="6.2149999999999999"/>
    <n v="2.4946902654867253"/>
    <x v="0"/>
  </r>
  <r>
    <x v="18"/>
    <s v="C005"/>
    <x v="4"/>
    <x v="4"/>
    <x v="0"/>
    <n v="11062"/>
    <n v="163"/>
    <n v="5"/>
    <n v="48.63"/>
    <n v="54.32"/>
    <x v="94"/>
    <n v="3.0674846625766871E-2"/>
    <n v="0.2983435582822086"/>
    <n v="9.7260000000000009"/>
    <n v="0.11700596339707994"/>
    <x v="0"/>
  </r>
  <r>
    <x v="19"/>
    <s v="C001"/>
    <x v="0"/>
    <x v="0"/>
    <x v="0"/>
    <n v="19348"/>
    <n v="258"/>
    <n v="12"/>
    <n v="93.33"/>
    <n v="294.36"/>
    <x v="95"/>
    <n v="4.6511627906976744E-2"/>
    <n v="0.3617441860465116"/>
    <n v="7.7774999999999999"/>
    <n v="2.1539697846351658"/>
    <x v="0"/>
  </r>
  <r>
    <x v="19"/>
    <s v="C002"/>
    <x v="1"/>
    <x v="1"/>
    <x v="0"/>
    <n v="58136"/>
    <n v="1387"/>
    <n v="70"/>
    <n v="465.29"/>
    <n v="806.18"/>
    <x v="96"/>
    <n v="5.0468637346791634E-2"/>
    <n v="0.33546503244412401"/>
    <n v="6.6470000000000002"/>
    <n v="0.7326398590126586"/>
    <x v="0"/>
  </r>
  <r>
    <x v="19"/>
    <s v="C003"/>
    <x v="2"/>
    <x v="2"/>
    <x v="1"/>
    <n v="11542"/>
    <n v="230"/>
    <n v="14"/>
    <n v="49.86"/>
    <n v="223.3"/>
    <x v="97"/>
    <n v="6.0869565217391307E-2"/>
    <n v="0.21678260869565216"/>
    <n v="3.5614285714285714"/>
    <n v="3.4785399117529083"/>
    <x v="0"/>
  </r>
  <r>
    <x v="19"/>
    <s v="C004"/>
    <x v="3"/>
    <x v="3"/>
    <x v="1"/>
    <n v="29065"/>
    <n v="338"/>
    <n v="7"/>
    <n v="102.75"/>
    <n v="94.49"/>
    <x v="98"/>
    <n v="2.0710059171597635E-2"/>
    <n v="0.30399408284023671"/>
    <n v="14.678571428571429"/>
    <n v="-8.0389294403892989E-2"/>
    <x v="1"/>
  </r>
  <r>
    <x v="19"/>
    <s v="C005"/>
    <x v="4"/>
    <x v="4"/>
    <x v="0"/>
    <n v="38295"/>
    <n v="690"/>
    <n v="22"/>
    <n v="299.58"/>
    <n v="545.38"/>
    <x v="99"/>
    <n v="3.1884057971014491E-2"/>
    <n v="0.43417391304347824"/>
    <n v="13.617272727272727"/>
    <n v="0.82048200814473604"/>
    <x v="0"/>
  </r>
  <r>
    <x v="20"/>
    <s v="C001"/>
    <x v="0"/>
    <x v="0"/>
    <x v="0"/>
    <n v="45909"/>
    <n v="1504"/>
    <n v="45"/>
    <n v="442.93"/>
    <n v="705.14"/>
    <x v="100"/>
    <n v="2.9920212765957448E-2"/>
    <n v="0.29450132978723403"/>
    <n v="9.8428888888888899"/>
    <n v="0.59198970491951319"/>
    <x v="0"/>
  </r>
  <r>
    <x v="20"/>
    <s v="C002"/>
    <x v="1"/>
    <x v="1"/>
    <x v="0"/>
    <n v="36790"/>
    <n v="273"/>
    <n v="11"/>
    <n v="115.18"/>
    <n v="128.35"/>
    <x v="101"/>
    <n v="4.0293040293040296E-2"/>
    <n v="0.42190476190476195"/>
    <n v="10.470909090909091"/>
    <n v="0.11434276784163906"/>
    <x v="0"/>
  </r>
  <r>
    <x v="20"/>
    <s v="C003"/>
    <x v="2"/>
    <x v="2"/>
    <x v="1"/>
    <n v="54482"/>
    <n v="444"/>
    <n v="16"/>
    <n v="120.57"/>
    <n v="297.14999999999998"/>
    <x v="102"/>
    <n v="3.6036036036036036E-2"/>
    <n v="0.27155405405405403"/>
    <n v="7.5356249999999996"/>
    <n v="1.4645434187608857"/>
    <x v="0"/>
  </r>
  <r>
    <x v="20"/>
    <s v="C004"/>
    <x v="3"/>
    <x v="3"/>
    <x v="1"/>
    <n v="40355"/>
    <n v="676"/>
    <n v="13"/>
    <n v="125.23"/>
    <n v="256.60000000000002"/>
    <x v="103"/>
    <n v="1.9230769230769232E-2"/>
    <n v="0.18525147928994085"/>
    <n v="9.6330769230769242"/>
    <n v="1.0490297851952408"/>
    <x v="0"/>
  </r>
  <r>
    <x v="20"/>
    <s v="C005"/>
    <x v="4"/>
    <x v="4"/>
    <x v="0"/>
    <n v="62224"/>
    <n v="2307"/>
    <n v="114"/>
    <n v="1011.97"/>
    <n v="1781.03"/>
    <x v="104"/>
    <n v="4.94148244473342E-2"/>
    <n v="0.43865192891200694"/>
    <n v="8.8769298245614046"/>
    <n v="0.75996324001699644"/>
    <x v="0"/>
  </r>
  <r>
    <x v="21"/>
    <s v="C001"/>
    <x v="0"/>
    <x v="0"/>
    <x v="0"/>
    <n v="38016"/>
    <n v="1013"/>
    <n v="42"/>
    <n v="219.9"/>
    <n v="1026.83"/>
    <x v="105"/>
    <n v="4.1461006910167818E-2"/>
    <n v="0.21707798617966437"/>
    <n v="5.2357142857142858"/>
    <n v="3.6695316052751248"/>
    <x v="0"/>
  </r>
  <r>
    <x v="21"/>
    <s v="C002"/>
    <x v="1"/>
    <x v="1"/>
    <x v="0"/>
    <n v="46395"/>
    <n v="915"/>
    <n v="40"/>
    <n v="289.87"/>
    <n v="593.61"/>
    <x v="106"/>
    <n v="4.3715846994535519E-2"/>
    <n v="0.3167978142076503"/>
    <n v="7.2467500000000005"/>
    <n v="1.0478490357746577"/>
    <x v="0"/>
  </r>
  <r>
    <x v="21"/>
    <s v="C003"/>
    <x v="2"/>
    <x v="2"/>
    <x v="1"/>
    <n v="30559"/>
    <n v="1037"/>
    <n v="45"/>
    <n v="327.85"/>
    <n v="1104.28"/>
    <x v="107"/>
    <n v="4.3394406943105111E-2"/>
    <n v="0.31615236258437801"/>
    <n v="7.2855555555555558"/>
    <n v="2.3682476742412684"/>
    <x v="0"/>
  </r>
  <r>
    <x v="21"/>
    <s v="C004"/>
    <x v="3"/>
    <x v="3"/>
    <x v="1"/>
    <n v="81726"/>
    <n v="1664"/>
    <n v="64"/>
    <n v="596.91999999999996"/>
    <n v="1076.3599999999999"/>
    <x v="108"/>
    <n v="3.8461538461538464E-2"/>
    <n v="0.35872596153846154"/>
    <n v="9.3268749999999994"/>
    <n v="0.80318970716343896"/>
    <x v="0"/>
  </r>
  <r>
    <x v="21"/>
    <s v="C005"/>
    <x v="4"/>
    <x v="4"/>
    <x v="0"/>
    <n v="78866"/>
    <n v="3097"/>
    <n v="244"/>
    <n v="506.77"/>
    <n v="3468.33"/>
    <x v="109"/>
    <n v="7.8785921859864383E-2"/>
    <n v="0.16363254762673554"/>
    <n v="2.0769262295081967"/>
    <n v="5.843992343666752"/>
    <x v="0"/>
  </r>
  <r>
    <x v="22"/>
    <s v="C001"/>
    <x v="0"/>
    <x v="0"/>
    <x v="0"/>
    <n v="20975"/>
    <n v="461"/>
    <n v="15"/>
    <n v="83.91"/>
    <n v="225.52"/>
    <x v="110"/>
    <n v="3.2537960954446853E-2"/>
    <n v="0.1820173535791757"/>
    <n v="5.5939999999999994"/>
    <n v="1.687641520676916"/>
    <x v="0"/>
  </r>
  <r>
    <x v="22"/>
    <s v="C002"/>
    <x v="1"/>
    <x v="1"/>
    <x v="0"/>
    <n v="19337"/>
    <n v="443"/>
    <n v="7"/>
    <n v="128.08000000000001"/>
    <n v="107.1"/>
    <x v="111"/>
    <n v="1.580135440180587E-2"/>
    <n v="0.28911963882618513"/>
    <n v="18.297142857142859"/>
    <n v="-0.16380387257963785"/>
    <x v="1"/>
  </r>
  <r>
    <x v="22"/>
    <s v="C003"/>
    <x v="2"/>
    <x v="2"/>
    <x v="1"/>
    <n v="41921"/>
    <n v="748"/>
    <n v="34"/>
    <n v="193.06"/>
    <n v="472.57"/>
    <x v="112"/>
    <n v="4.5454545454545456E-2"/>
    <n v="0.25810160427807488"/>
    <n v="5.6782352941176475"/>
    <n v="1.4477882523567802"/>
    <x v="0"/>
  </r>
  <r>
    <x v="22"/>
    <s v="C004"/>
    <x v="3"/>
    <x v="3"/>
    <x v="1"/>
    <n v="57605"/>
    <n v="1246"/>
    <n v="28"/>
    <n v="291.48"/>
    <n v="452.71"/>
    <x v="113"/>
    <n v="2.247191011235955E-2"/>
    <n v="0.23393258426966293"/>
    <n v="10.41"/>
    <n v="0.55314258268148742"/>
    <x v="0"/>
  </r>
  <r>
    <x v="22"/>
    <s v="C005"/>
    <x v="4"/>
    <x v="4"/>
    <x v="0"/>
    <n v="45547"/>
    <n v="978"/>
    <n v="37"/>
    <n v="185.78"/>
    <n v="412.29"/>
    <x v="114"/>
    <n v="3.7832310838445807E-2"/>
    <n v="0.18995910020449897"/>
    <n v="5.0210810810810811"/>
    <n v="1.2192378081601896"/>
    <x v="0"/>
  </r>
  <r>
    <x v="23"/>
    <s v="C001"/>
    <x v="0"/>
    <x v="0"/>
    <x v="0"/>
    <n v="55445"/>
    <n v="1894"/>
    <n v="132"/>
    <n v="696.45"/>
    <n v="2534.56"/>
    <x v="115"/>
    <n v="6.9693769799366423E-2"/>
    <n v="0.36771383315733897"/>
    <n v="5.2761363636363638"/>
    <n v="2.6392562280134966"/>
    <x v="0"/>
  </r>
  <r>
    <x v="23"/>
    <s v="C002"/>
    <x v="1"/>
    <x v="1"/>
    <x v="0"/>
    <n v="75545"/>
    <n v="1174"/>
    <n v="15"/>
    <n v="185.39"/>
    <n v="234.7"/>
    <x v="116"/>
    <n v="1.2776831345826235E-2"/>
    <n v="0.15791311754684836"/>
    <n v="12.359333333333332"/>
    <n v="0.26597982631209888"/>
    <x v="0"/>
  </r>
  <r>
    <x v="23"/>
    <s v="C003"/>
    <x v="2"/>
    <x v="2"/>
    <x v="1"/>
    <n v="37712"/>
    <n v="333"/>
    <n v="17"/>
    <n v="64.98"/>
    <n v="321.5"/>
    <x v="117"/>
    <n v="5.1051051051051052E-2"/>
    <n v="0.19513513513513514"/>
    <n v="3.822352941176471"/>
    <n v="3.9476762080640193"/>
    <x v="0"/>
  </r>
  <r>
    <x v="23"/>
    <s v="C004"/>
    <x v="3"/>
    <x v="3"/>
    <x v="1"/>
    <n v="14158"/>
    <n v="286"/>
    <n v="18"/>
    <n v="114.83"/>
    <n v="306.55"/>
    <x v="118"/>
    <n v="6.2937062937062943E-2"/>
    <n v="0.40150349650349648"/>
    <n v="6.3794444444444443"/>
    <n v="1.6695985369676916"/>
    <x v="0"/>
  </r>
  <r>
    <x v="23"/>
    <s v="C005"/>
    <x v="4"/>
    <x v="4"/>
    <x v="0"/>
    <n v="18702"/>
    <n v="477"/>
    <n v="24"/>
    <n v="79.62"/>
    <n v="551.29999999999995"/>
    <x v="119"/>
    <n v="5.0314465408805034E-2"/>
    <n v="0.16691823899371069"/>
    <n v="3.3175000000000003"/>
    <n v="5.9241396634011547"/>
    <x v="0"/>
  </r>
  <r>
    <x v="24"/>
    <s v="C001"/>
    <x v="0"/>
    <x v="0"/>
    <x v="0"/>
    <n v="28384"/>
    <n v="849"/>
    <n v="38"/>
    <n v="318.35000000000002"/>
    <n v="900.5"/>
    <x v="120"/>
    <n v="4.47585394581861E-2"/>
    <n v="0.37497055359246173"/>
    <n v="8.3776315789473692"/>
    <n v="1.8286477147793307"/>
    <x v="0"/>
  </r>
  <r>
    <x v="24"/>
    <s v="C002"/>
    <x v="1"/>
    <x v="1"/>
    <x v="0"/>
    <n v="33574"/>
    <n v="1163"/>
    <n v="63"/>
    <n v="504.08"/>
    <n v="1432.92"/>
    <x v="121"/>
    <n v="5.4170249355116079E-2"/>
    <n v="0.43343078245915734"/>
    <n v="8.0012698412698402"/>
    <n v="1.8426440247579752"/>
    <x v="0"/>
  </r>
  <r>
    <x v="24"/>
    <s v="C003"/>
    <x v="2"/>
    <x v="2"/>
    <x v="1"/>
    <n v="23456"/>
    <n v="201"/>
    <n v="15"/>
    <n v="42.51"/>
    <n v="206.57"/>
    <x v="122"/>
    <n v="7.4626865671641784E-2"/>
    <n v="0.21149253731343282"/>
    <n v="2.8340000000000001"/>
    <n v="3.8593272171253825"/>
    <x v="0"/>
  </r>
  <r>
    <x v="24"/>
    <s v="C004"/>
    <x v="3"/>
    <x v="3"/>
    <x v="1"/>
    <n v="63932"/>
    <n v="1035"/>
    <n v="13"/>
    <n v="226.24"/>
    <n v="260.98"/>
    <x v="123"/>
    <n v="1.2560386473429951E-2"/>
    <n v="0.21858937198067635"/>
    <n v="17.403076923076924"/>
    <n v="0.15355374823196608"/>
    <x v="0"/>
  </r>
  <r>
    <x v="24"/>
    <s v="C005"/>
    <x v="4"/>
    <x v="4"/>
    <x v="0"/>
    <n v="46187"/>
    <n v="324"/>
    <n v="10"/>
    <n v="50.76"/>
    <n v="174.72"/>
    <x v="124"/>
    <n v="3.0864197530864196E-2"/>
    <n v="0.15666666666666665"/>
    <n v="5.0759999999999996"/>
    <n v="2.4420803782505911"/>
    <x v="0"/>
  </r>
  <r>
    <x v="25"/>
    <s v="C001"/>
    <x v="0"/>
    <x v="0"/>
    <x v="0"/>
    <n v="71877"/>
    <n v="2524"/>
    <n v="27"/>
    <n v="772.47"/>
    <n v="615.13"/>
    <x v="125"/>
    <n v="1.0697305863708399E-2"/>
    <n v="0.30604992076069731"/>
    <n v="28.61"/>
    <n v="-0.20368428547386958"/>
    <x v="1"/>
  </r>
  <r>
    <x v="25"/>
    <s v="C002"/>
    <x v="1"/>
    <x v="1"/>
    <x v="0"/>
    <n v="83963"/>
    <n v="807"/>
    <n v="37"/>
    <n v="333.29"/>
    <n v="593.92999999999995"/>
    <x v="126"/>
    <n v="4.584882280049566E-2"/>
    <n v="0.41299876084262704"/>
    <n v="9.0078378378378385"/>
    <n v="0.78202166281616581"/>
    <x v="0"/>
  </r>
  <r>
    <x v="25"/>
    <s v="C003"/>
    <x v="2"/>
    <x v="2"/>
    <x v="1"/>
    <n v="63871"/>
    <n v="1571"/>
    <n v="99"/>
    <n v="536.98"/>
    <n v="2185.4899999999998"/>
    <x v="127"/>
    <n v="6.3017186505410563E-2"/>
    <n v="0.34180776575429661"/>
    <n v="5.4240404040404044"/>
    <n v="3.0699653618384293"/>
    <x v="0"/>
  </r>
  <r>
    <x v="25"/>
    <s v="C004"/>
    <x v="3"/>
    <x v="3"/>
    <x v="1"/>
    <n v="69494"/>
    <n v="1110"/>
    <n v="48"/>
    <n v="368.99"/>
    <n v="938.38"/>
    <x v="128"/>
    <n v="4.3243243243243246E-2"/>
    <n v="0.33242342342342346"/>
    <n v="7.6872916666666669"/>
    <n v="1.5431041491639339"/>
    <x v="0"/>
  </r>
  <r>
    <x v="25"/>
    <s v="C005"/>
    <x v="4"/>
    <x v="4"/>
    <x v="0"/>
    <n v="35934"/>
    <n v="1037"/>
    <n v="60"/>
    <n v="436.83"/>
    <n v="913.43"/>
    <x v="129"/>
    <n v="5.7859209257473482E-2"/>
    <n v="0.42124397299903565"/>
    <n v="7.2805"/>
    <n v="1.0910422818945584"/>
    <x v="0"/>
  </r>
  <r>
    <x v="26"/>
    <s v="C001"/>
    <x v="0"/>
    <x v="0"/>
    <x v="0"/>
    <n v="63413"/>
    <n v="1675"/>
    <n v="45"/>
    <n v="563.85"/>
    <n v="1032.0999999999999"/>
    <x v="130"/>
    <n v="2.6865671641791045E-2"/>
    <n v="0.3366268656716418"/>
    <n v="12.530000000000001"/>
    <n v="0.83045136117761797"/>
    <x v="0"/>
  </r>
  <r>
    <x v="26"/>
    <s v="C002"/>
    <x v="1"/>
    <x v="1"/>
    <x v="0"/>
    <n v="49811"/>
    <n v="386"/>
    <n v="26"/>
    <n v="155.41"/>
    <n v="559.88"/>
    <x v="131"/>
    <n v="6.7357512953367879E-2"/>
    <n v="0.40261658031088082"/>
    <n v="5.9773076923076918"/>
    <n v="2.602599575316904"/>
    <x v="0"/>
  </r>
  <r>
    <x v="26"/>
    <s v="C003"/>
    <x v="2"/>
    <x v="2"/>
    <x v="1"/>
    <n v="65123"/>
    <n v="393"/>
    <n v="4"/>
    <n v="132.13999999999999"/>
    <n v="60.84"/>
    <x v="132"/>
    <n v="1.0178117048346057E-2"/>
    <n v="0.33623409669211191"/>
    <n v="33.034999999999997"/>
    <n v="-0.53957923414560305"/>
    <x v="1"/>
  </r>
  <r>
    <x v="26"/>
    <s v="C004"/>
    <x v="3"/>
    <x v="3"/>
    <x v="1"/>
    <n v="46586"/>
    <n v="274"/>
    <n v="17"/>
    <n v="69.180000000000007"/>
    <n v="307"/>
    <x v="133"/>
    <n v="6.2043795620437957E-2"/>
    <n v="0.25248175182481752"/>
    <n v="4.0694117647058832"/>
    <n v="3.4376987568661459"/>
    <x v="0"/>
  </r>
  <r>
    <x v="26"/>
    <s v="C005"/>
    <x v="4"/>
    <x v="4"/>
    <x v="0"/>
    <n v="34214"/>
    <n v="1018"/>
    <n v="25"/>
    <n v="348.42"/>
    <n v="318.20999999999998"/>
    <x v="134"/>
    <n v="2.4557956777996069E-2"/>
    <n v="0.34225933202357567"/>
    <n v="13.9368"/>
    <n v="-8.6705700017220694E-2"/>
    <x v="1"/>
  </r>
  <r>
    <x v="27"/>
    <s v="C001"/>
    <x v="0"/>
    <x v="0"/>
    <x v="0"/>
    <n v="51240"/>
    <n v="1474"/>
    <n v="109"/>
    <n v="430.69"/>
    <n v="2181.46"/>
    <x v="135"/>
    <n v="7.3948439620081408E-2"/>
    <n v="0.29219131614654004"/>
    <n v="3.9512844036697246"/>
    <n v="4.0650351761127492"/>
    <x v="0"/>
  </r>
  <r>
    <x v="27"/>
    <s v="C002"/>
    <x v="1"/>
    <x v="1"/>
    <x v="0"/>
    <n v="85697"/>
    <n v="488"/>
    <n v="22"/>
    <n v="193.51"/>
    <n v="333.88"/>
    <x v="136"/>
    <n v="4.5081967213114756E-2"/>
    <n v="0.39653688524590164"/>
    <n v="8.79590909090909"/>
    <n v="0.72538886879231057"/>
    <x v="0"/>
  </r>
  <r>
    <x v="27"/>
    <s v="C003"/>
    <x v="2"/>
    <x v="2"/>
    <x v="1"/>
    <n v="46668"/>
    <n v="766"/>
    <n v="27"/>
    <n v="240.99"/>
    <n v="486.44"/>
    <x v="137"/>
    <n v="3.5248041775456922E-2"/>
    <n v="0.31460835509138385"/>
    <n v="8.9255555555555564"/>
    <n v="1.018506991991369"/>
    <x v="0"/>
  </r>
  <r>
    <x v="27"/>
    <s v="C004"/>
    <x v="3"/>
    <x v="3"/>
    <x v="1"/>
    <n v="26907"/>
    <n v="479"/>
    <n v="37"/>
    <n v="90.35"/>
    <n v="553.21"/>
    <x v="138"/>
    <n v="7.724425887265135E-2"/>
    <n v="0.18862212943632567"/>
    <n v="2.4418918918918919"/>
    <n v="5.122966242390703"/>
    <x v="0"/>
  </r>
  <r>
    <x v="27"/>
    <s v="C005"/>
    <x v="4"/>
    <x v="4"/>
    <x v="0"/>
    <n v="33624"/>
    <n v="961"/>
    <n v="55"/>
    <n v="325.17"/>
    <n v="617.45000000000005"/>
    <x v="139"/>
    <n v="5.7232049947970862E-2"/>
    <n v="0.33836628511966704"/>
    <n v="5.9121818181818186"/>
    <n v="0.89885290770981341"/>
    <x v="0"/>
  </r>
  <r>
    <x v="28"/>
    <s v="C001"/>
    <x v="0"/>
    <x v="0"/>
    <x v="0"/>
    <n v="65645"/>
    <n v="434"/>
    <n v="19"/>
    <n v="73.05"/>
    <n v="268.91000000000003"/>
    <x v="140"/>
    <n v="4.377880184331797E-2"/>
    <n v="0.16831797235023041"/>
    <n v="3.844736842105263"/>
    <n v="2.6811772758384671"/>
    <x v="0"/>
  </r>
  <r>
    <x v="28"/>
    <s v="C002"/>
    <x v="1"/>
    <x v="1"/>
    <x v="0"/>
    <n v="89104"/>
    <n v="2500"/>
    <n v="137"/>
    <n v="822.96"/>
    <n v="3396.76"/>
    <x v="141"/>
    <n v="5.4800000000000001E-2"/>
    <n v="0.32918400000000003"/>
    <n v="6.0070072992700734"/>
    <n v="3.1274910080684362"/>
    <x v="0"/>
  </r>
  <r>
    <x v="28"/>
    <s v="C003"/>
    <x v="2"/>
    <x v="2"/>
    <x v="1"/>
    <n v="10302"/>
    <n v="177"/>
    <n v="8"/>
    <n v="52.28"/>
    <n v="154.19"/>
    <x v="142"/>
    <n v="4.519774011299435E-2"/>
    <n v="0.2953672316384181"/>
    <n v="6.5350000000000001"/>
    <n v="1.9493114001530221"/>
    <x v="0"/>
  </r>
  <r>
    <x v="28"/>
    <s v="C004"/>
    <x v="3"/>
    <x v="3"/>
    <x v="1"/>
    <n v="83686"/>
    <n v="2543"/>
    <n v="154"/>
    <n v="951.7"/>
    <n v="1624.74"/>
    <x v="143"/>
    <n v="6.0558395595753045E-2"/>
    <n v="0.37424302005505311"/>
    <n v="6.17987012987013"/>
    <n v="0.70719764631711668"/>
    <x v="0"/>
  </r>
  <r>
    <x v="28"/>
    <s v="C005"/>
    <x v="4"/>
    <x v="4"/>
    <x v="0"/>
    <n v="15126"/>
    <n v="77"/>
    <n v="3"/>
    <n v="23.84"/>
    <n v="34.82"/>
    <x v="144"/>
    <n v="3.896103896103896E-2"/>
    <n v="0.30961038961038961"/>
    <n v="7.9466666666666663"/>
    <n v="0.46057046979865773"/>
    <x v="0"/>
  </r>
  <r>
    <x v="29"/>
    <s v="C001"/>
    <x v="0"/>
    <x v="0"/>
    <x v="0"/>
    <n v="44674"/>
    <n v="1261"/>
    <n v="75"/>
    <n v="291"/>
    <n v="1174.44"/>
    <x v="145"/>
    <n v="5.9476605868358443E-2"/>
    <n v="0.23076923076923078"/>
    <n v="3.88"/>
    <n v="3.0358762886597939"/>
    <x v="0"/>
  </r>
  <r>
    <x v="29"/>
    <s v="C002"/>
    <x v="1"/>
    <x v="1"/>
    <x v="0"/>
    <n v="11062"/>
    <n v="327"/>
    <n v="9"/>
    <n v="57.8"/>
    <n v="162.27000000000001"/>
    <x v="146"/>
    <n v="2.7522935779816515E-2"/>
    <n v="0.17675840978593271"/>
    <n v="6.4222222222222216"/>
    <n v="1.8074394463667822"/>
    <x v="0"/>
  </r>
  <r>
    <x v="29"/>
    <s v="C003"/>
    <x v="2"/>
    <x v="2"/>
    <x v="1"/>
    <n v="14632"/>
    <n v="217"/>
    <n v="14"/>
    <n v="71.19"/>
    <n v="282.61"/>
    <x v="147"/>
    <n v="6.4516129032258063E-2"/>
    <n v="0.32806451612903226"/>
    <n v="5.085"/>
    <n v="2.9697991290911649"/>
    <x v="0"/>
  </r>
  <r>
    <x v="29"/>
    <s v="C004"/>
    <x v="3"/>
    <x v="3"/>
    <x v="1"/>
    <n v="83794"/>
    <n v="650"/>
    <n v="50"/>
    <n v="191.02"/>
    <n v="938.15"/>
    <x v="148"/>
    <n v="7.6923076923076927E-2"/>
    <n v="0.29387692307692309"/>
    <n v="3.8204000000000002"/>
    <n v="3.911265836038111"/>
    <x v="0"/>
  </r>
  <r>
    <x v="29"/>
    <s v="C005"/>
    <x v="4"/>
    <x v="4"/>
    <x v="0"/>
    <n v="36069"/>
    <n v="213"/>
    <n v="16"/>
    <n v="79.58"/>
    <n v="263.60000000000002"/>
    <x v="149"/>
    <n v="7.5117370892018781E-2"/>
    <n v="0.37361502347417841"/>
    <n v="4.9737499999999999"/>
    <n v="2.31239004775069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70EED-0242-45F4-A27A-9D00B0DF73C6}"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6:C107" firstHeaderRow="0" firstDataRow="1" firstDataCol="1"/>
  <pivotFields count="16">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0"/>
        <item x="1"/>
        <item x="2"/>
        <item x="4"/>
        <item x="3"/>
        <item t="default"/>
      </items>
    </pivotField>
    <pivotField showAll="0">
      <items count="6">
        <item x="0"/>
        <item x="1"/>
        <item x="3"/>
        <item x="2"/>
        <item x="4"/>
        <item t="default"/>
      </items>
    </pivotField>
    <pivotField showAll="0">
      <items count="3">
        <item x="1"/>
        <item x="0"/>
        <item t="default"/>
      </items>
    </pivotField>
    <pivotField dataField="1" numFmtId="1" showAll="0"/>
    <pivotField numFmtId="1" showAll="0"/>
    <pivotField numFmtId="1" showAll="0"/>
    <pivotField numFmtId="164" showAll="0"/>
    <pivotField numFmtId="164" showAll="0"/>
    <pivotField dataField="1" numFmtId="10" showAll="0"/>
    <pivotField numFmtId="10" showAll="0"/>
    <pivotField numFmtId="164" showAll="0"/>
    <pivotField numFmtId="164" showAll="0"/>
    <pivotField numFmtId="10"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impressions" fld="5" baseField="0" baseItem="0"/>
    <dataField name="Average of CTR" fld="10" subtotal="average" baseField="0" baseItem="0"/>
  </dataFields>
  <formats count="3">
    <format dxfId="54">
      <pivotArea collapsedLevelsAreSubtotals="1" fieldPosition="0">
        <references count="2">
          <reference field="4294967294" count="1" selected="0">
            <x v="1"/>
          </reference>
          <reference field="0" count="1">
            <x v="0"/>
          </reference>
        </references>
      </pivotArea>
    </format>
    <format dxfId="55">
      <pivotArea collapsedLevelsAreSubtotals="1" fieldPosition="0">
        <references count="2">
          <reference field="4294967294" count="1" selected="0">
            <x v="1"/>
          </reference>
          <reference field="0" count="1">
            <x v="0"/>
          </reference>
        </references>
      </pivotArea>
    </format>
    <format dxfId="56">
      <pivotArea collapsedLevelsAreSubtotals="1" fieldPosition="0">
        <references count="2">
          <reference field="4294967294" count="1" selected="0">
            <x v="0"/>
          </reference>
          <reference field="0"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EE49D-AE1E-412D-868F-5B233FB8B7E3}"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7:B60" firstHeaderRow="1" firstDataRow="1" firstDataCol="1"/>
  <pivotFields count="1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items count="6">
        <item x="0"/>
        <item x="1"/>
        <item x="2"/>
        <item x="4"/>
        <item x="3"/>
        <item t="default"/>
      </items>
    </pivotField>
    <pivotField showAll="0" sortType="ascending">
      <items count="6">
        <item x="0"/>
        <item x="1"/>
        <item x="3"/>
        <item x="2"/>
        <item x="4"/>
        <item t="default"/>
      </items>
    </pivotField>
    <pivotField showAll="0">
      <items count="3">
        <item x="1"/>
        <item x="0"/>
        <item t="default"/>
      </items>
    </pivotField>
    <pivotField numFmtId="1" showAll="0"/>
    <pivotField numFmtId="1" showAll="0"/>
    <pivotField numFmtId="1" showAll="0"/>
    <pivotField numFmtId="164" showAll="0"/>
    <pivotField numFmtId="164" showAll="0"/>
    <pivotField numFmtId="10" showAll="0"/>
    <pivotField numFmtId="10" showAll="0"/>
    <pivotField numFmtId="164" showAll="0"/>
    <pivotField numFmtId="164" showAll="0"/>
    <pivotField numFmtId="10" showAll="0"/>
    <pivotField axis="axisRow" showAll="0">
      <items count="3">
        <item x="1"/>
        <item x="0"/>
        <item t="default"/>
      </items>
    </pivotField>
  </pivotFields>
  <rowFields count="1">
    <field x="15"/>
  </rowFields>
  <rowItems count="3">
    <i>
      <x/>
    </i>
    <i>
      <x v="1"/>
    </i>
    <i t="grand">
      <x/>
    </i>
  </rowItems>
  <colItems count="1">
    <i/>
  </colItems>
  <dataFields count="1">
    <dataField name="Count of campaign_name" fld="2" subtotal="count" baseField="15"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5" count="1" selected="0">
            <x v="0"/>
          </reference>
        </references>
      </pivotArea>
    </chartFormat>
    <chartFormat chart="7"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9DE93-29D3-4D6D-ABA1-C6352D713A3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B54" firstHeaderRow="1" firstDataRow="1" firstDataCol="1"/>
  <pivotFields count="1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0"/>
        <item x="1"/>
        <item x="2"/>
        <item x="4"/>
        <item x="3"/>
        <item t="default"/>
      </items>
    </pivotField>
    <pivotField axis="axisRow" showAll="0" sortType="a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 showAll="0"/>
    <pivotField numFmtId="1" showAll="0"/>
    <pivotField numFmtId="1" showAll="0"/>
    <pivotField numFmtId="164" showAll="0"/>
    <pivotField numFmtId="164" showAll="0"/>
    <pivotField numFmtId="10" showAll="0"/>
    <pivotField numFmtId="10" showAll="0"/>
    <pivotField numFmtId="164" showAll="0"/>
    <pivotField numFmtId="164" showAll="0"/>
    <pivotField dataField="1" numFmtId="10" showAll="0"/>
    <pivotField showAll="0"/>
  </pivotFields>
  <rowFields count="1">
    <field x="3"/>
  </rowFields>
  <rowItems count="6">
    <i>
      <x v="3"/>
    </i>
    <i>
      <x/>
    </i>
    <i>
      <x v="2"/>
    </i>
    <i>
      <x v="1"/>
    </i>
    <i>
      <x v="4"/>
    </i>
    <i t="grand">
      <x/>
    </i>
  </rowItems>
  <colItems count="1">
    <i/>
  </colItems>
  <dataFields count="1">
    <dataField name="Average of ROI" fld="14" subtotal="average" baseField="0" baseItem="1" numFmtId="10"/>
  </dataFields>
  <formats count="1">
    <format dxfId="57">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0C7F9-1C09-4AFC-8C52-5F315E9368B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C40" firstHeaderRow="0" firstDataRow="1" firstDataCol="1"/>
  <pivotFields count="16">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0"/>
        <item x="1"/>
        <item x="2"/>
        <item x="4"/>
        <item x="3"/>
        <item t="default"/>
      </items>
    </pivotField>
    <pivotField showAll="0">
      <items count="6">
        <item x="0"/>
        <item x="1"/>
        <item x="3"/>
        <item x="2"/>
        <item x="4"/>
        <item t="default"/>
      </items>
    </pivotField>
    <pivotField showAll="0">
      <items count="3">
        <item x="1"/>
        <item x="0"/>
        <item t="default"/>
      </items>
    </pivotField>
    <pivotField numFmtId="1" showAll="0"/>
    <pivotField numFmtId="1" showAll="0"/>
    <pivotField dataField="1" numFmtId="1" showAll="0"/>
    <pivotField dataField="1" numFmtId="164" showAll="0"/>
    <pivotField numFmtId="164" showAll="0"/>
    <pivotField numFmtId="10" showAll="0"/>
    <pivotField numFmtId="10" showAll="0"/>
    <pivotField numFmtId="164" showAll="0"/>
    <pivotField numFmtId="164" showAll="0"/>
    <pivotField numFmtId="10"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spend_usd" fld="8" baseField="0" baseItem="0" numFmtId="44"/>
    <dataField name="Sum of conversions" fld="7" baseField="0" baseItem="0" numFmtId="1"/>
  </dataFields>
  <formats count="2">
    <format dxfId="61">
      <pivotArea outline="0" collapsedLevelsAreSubtotals="1" fieldPosition="0">
        <references count="1">
          <reference field="4294967294" count="1" selected="0">
            <x v="0"/>
          </reference>
        </references>
      </pivotArea>
    </format>
    <format dxfId="6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6B6AD1-1760-4C1A-82A3-E435D4FE810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D6" firstHeaderRow="0" firstDataRow="1" firstDataCol="0" rowPageCount="1" colPageCount="1"/>
  <pivotFields count="1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0"/>
        <item x="1"/>
        <item x="2"/>
        <item x="4"/>
        <item x="3"/>
        <item t="default"/>
      </items>
    </pivotField>
    <pivotField showAll="0">
      <items count="6">
        <item x="0"/>
        <item x="1"/>
        <item x="3"/>
        <item x="2"/>
        <item x="4"/>
        <item t="default"/>
      </items>
    </pivotField>
    <pivotField axis="axisPage" showAll="0">
      <items count="3">
        <item x="1"/>
        <item x="0"/>
        <item t="default"/>
      </items>
    </pivotField>
    <pivotField numFmtId="1" showAll="0"/>
    <pivotField numFmtId="1" showAll="0"/>
    <pivotField numFmtId="1" showAll="0"/>
    <pivotField numFmtId="164" showAll="0"/>
    <pivotField numFmtId="164" showAll="0"/>
    <pivotField dataField="1" numFmtId="10" showAll="0"/>
    <pivotField numFmtId="10" showAll="0"/>
    <pivotField dataField="1" numFmtId="164" showAll="0"/>
    <pivotField dataField="1" numFmtId="164" showAll="0"/>
    <pivotField dataField="1" numFmtId="10" showAll="0"/>
    <pivotField showAll="0"/>
  </pivotFields>
  <rowItems count="1">
    <i/>
  </rowItems>
  <colFields count="1">
    <field x="-2"/>
  </colFields>
  <colItems count="4">
    <i>
      <x/>
    </i>
    <i i="1">
      <x v="1"/>
    </i>
    <i i="2">
      <x v="2"/>
    </i>
    <i i="3">
      <x v="3"/>
    </i>
  </colItems>
  <pageFields count="1">
    <pageField fld="4" hier="-1"/>
  </pageFields>
  <dataFields count="4">
    <dataField name="Average of CTR" fld="10" subtotal="average" baseField="0" baseItem="1" numFmtId="10"/>
    <dataField name="Average of CPC" fld="12" subtotal="average" baseField="0" baseItem="1" numFmtId="44"/>
    <dataField name="Average of CPA" fld="13" subtotal="average" baseField="0" baseItem="1" numFmtId="44"/>
    <dataField name="Average of ROI" fld="14" subtotal="average" baseField="0" baseItem="1" numFmtId="10"/>
  </dataFields>
  <formats count="3">
    <format dxfId="58">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2" selected="0">
            <x v="1"/>
            <x v="2"/>
          </reference>
        </references>
      </pivotArea>
    </format>
    <format dxfId="6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jective" xr10:uid="{8332A262-AE4E-4CD4-AAF2-D3D0AB99D3AA}" sourceName="objective">
  <pivotTables>
    <pivotTable tabId="2" name="PivotTable2"/>
    <pivotTable tabId="2" name="PivotTable1"/>
    <pivotTable tabId="2" name="PivotTable4"/>
    <pivotTable tabId="2" name="PivotTable5"/>
    <pivotTable tabId="2" name="PivotTable7"/>
  </pivotTables>
  <data>
    <tabular pivotCacheId="67263656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EE94124E-E78C-44AF-A7AE-AE854F0A8EC1}" sourceName="campaign_name">
  <pivotTables>
    <pivotTable tabId="2" name="PivotTable2"/>
    <pivotTable tabId="2" name="PivotTable1"/>
    <pivotTable tabId="2" name="PivotTable4"/>
    <pivotTable tabId="2" name="PivotTable5"/>
    <pivotTable tabId="2" name="PivotTable7"/>
  </pivotTables>
  <data>
    <tabular pivotCacheId="672636562">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EA1BAD0-D899-4115-91DF-FEB60DFC589F}" sourceName="platform">
  <pivotTables>
    <pivotTable tabId="2" name="PivotTable2"/>
    <pivotTable tabId="2" name="PivotTable1"/>
    <pivotTable tabId="2" name="PivotTable4"/>
    <pivotTable tabId="2" name="PivotTable5"/>
    <pivotTable tabId="2" name="PivotTable7"/>
  </pivotTables>
  <data>
    <tabular pivotCacheId="672636562">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bjective" xr10:uid="{9E976EE3-37DF-435E-9A44-0962C5527E5E}" cache="Slicer_objective" caption="objective" rowHeight="241300"/>
  <slicer name="campaign_name" xr10:uid="{D8959CEF-9DF0-46ED-81D3-E36A775B3AE4}" cache="Slicer_campaign_name" caption="campaign_name" rowHeight="241300"/>
  <slicer name="platform" xr10:uid="{67C58E93-E207-4920-A243-5E41BC7EA3AB}" cache="Slicer_platform" caption="platfor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P151"/>
  <sheetViews>
    <sheetView tabSelected="1" workbookViewId="0">
      <selection activeCell="A2" sqref="A2"/>
    </sheetView>
  </sheetViews>
  <sheetFormatPr defaultColWidth="9.140625" defaultRowHeight="15" x14ac:dyDescent="0.25"/>
  <cols>
    <col min="1" max="1" width="10.7109375" bestFit="1" customWidth="1"/>
    <col min="2" max="2" width="12.140625" style="4" bestFit="1" customWidth="1"/>
    <col min="3" max="3" width="26" style="4" bestFit="1" customWidth="1"/>
    <col min="4" max="4" width="13.42578125" style="4" bestFit="1" customWidth="1"/>
    <col min="5" max="5" width="11.85546875" style="4" bestFit="1" customWidth="1"/>
    <col min="6" max="6" width="11.85546875" bestFit="1" customWidth="1"/>
    <col min="7" max="7" width="7.5703125" bestFit="1" customWidth="1"/>
    <col min="8" max="8" width="11.7109375" bestFit="1" customWidth="1"/>
    <col min="9" max="9" width="10.5703125" bestFit="1" customWidth="1"/>
    <col min="10" max="10" width="12.5703125" bestFit="1" customWidth="1"/>
    <col min="11" max="12" width="6.140625" bestFit="1" customWidth="1"/>
    <col min="16" max="16" width="13.28515625" bestFit="1" customWidth="1"/>
  </cols>
  <sheetData>
    <row r="1" spans="1:16" x14ac:dyDescent="0.25">
      <c r="A1" s="1" t="s">
        <v>0</v>
      </c>
      <c r="B1" s="3" t="s">
        <v>1</v>
      </c>
      <c r="C1" s="3" t="s">
        <v>2</v>
      </c>
      <c r="D1" s="3" t="s">
        <v>3</v>
      </c>
      <c r="E1" s="3" t="s">
        <v>4</v>
      </c>
      <c r="F1" s="1" t="s">
        <v>5</v>
      </c>
      <c r="G1" s="1" t="s">
        <v>6</v>
      </c>
      <c r="H1" s="1" t="s">
        <v>7</v>
      </c>
      <c r="I1" s="1" t="s">
        <v>8</v>
      </c>
      <c r="J1" s="1" t="s">
        <v>9</v>
      </c>
      <c r="K1" s="1" t="s">
        <v>27</v>
      </c>
      <c r="L1" s="1" t="s">
        <v>28</v>
      </c>
      <c r="M1" s="1" t="s">
        <v>29</v>
      </c>
      <c r="N1" s="1" t="s">
        <v>30</v>
      </c>
      <c r="O1" s="1" t="s">
        <v>31</v>
      </c>
      <c r="P1" s="1" t="s">
        <v>32</v>
      </c>
    </row>
    <row r="2" spans="1:16" x14ac:dyDescent="0.25">
      <c r="A2" s="2">
        <v>45505</v>
      </c>
      <c r="B2" s="4" t="s">
        <v>10</v>
      </c>
      <c r="C2" s="4" t="s">
        <v>22</v>
      </c>
      <c r="D2" s="4" t="s">
        <v>15</v>
      </c>
      <c r="E2" s="4" t="s">
        <v>20</v>
      </c>
      <c r="F2" s="5">
        <v>25795</v>
      </c>
      <c r="G2" s="5">
        <v>988</v>
      </c>
      <c r="H2" s="5">
        <v>23</v>
      </c>
      <c r="I2" s="6">
        <v>365.16</v>
      </c>
      <c r="J2" s="6">
        <v>436.54</v>
      </c>
      <c r="K2" s="7">
        <f>IFERROR(G2/F2,0)</f>
        <v>3.8301996510951737E-2</v>
      </c>
      <c r="L2" s="7">
        <f>IFERROR(H2/G2,0)</f>
        <v>2.3279352226720649E-2</v>
      </c>
      <c r="M2" s="6">
        <f>IFERROR(I2/G2,0)</f>
        <v>0.36959514170040486</v>
      </c>
      <c r="N2" s="6">
        <f>IFERROR(I2/H2,0)</f>
        <v>15.876521739130435</v>
      </c>
      <c r="O2" s="7">
        <f>IFERROR((J2-I2)/I2,0)</f>
        <v>0.19547595574542664</v>
      </c>
      <c r="P2" t="str">
        <f>IF(O2&gt;0,"profitable","not profitable")</f>
        <v>profitable</v>
      </c>
    </row>
    <row r="3" spans="1:16" x14ac:dyDescent="0.25">
      <c r="A3" s="2">
        <v>45505</v>
      </c>
      <c r="B3" s="4" t="s">
        <v>11</v>
      </c>
      <c r="C3" s="4" t="s">
        <v>23</v>
      </c>
      <c r="D3" s="4" t="s">
        <v>16</v>
      </c>
      <c r="E3" s="4" t="s">
        <v>20</v>
      </c>
      <c r="F3" s="5">
        <v>64886</v>
      </c>
      <c r="G3" s="5">
        <v>2493</v>
      </c>
      <c r="H3" s="5">
        <v>98</v>
      </c>
      <c r="I3" s="6">
        <v>717.42</v>
      </c>
      <c r="J3" s="6">
        <v>1470.55</v>
      </c>
      <c r="K3" s="7">
        <f t="shared" ref="K3:K66" si="0">IFERROR(G3/F3,0)</f>
        <v>3.8421231082205715E-2</v>
      </c>
      <c r="L3" s="7">
        <f t="shared" ref="L3:L66" si="1">IFERROR(H3/G3,0)</f>
        <v>3.9310068190934619E-2</v>
      </c>
      <c r="M3" s="6">
        <f t="shared" ref="M3:M66" si="2">IFERROR(I3/G3,0)</f>
        <v>0.28777376654632969</v>
      </c>
      <c r="N3" s="6">
        <f t="shared" ref="N3:N66" si="3">IFERROR(I3/H3,0)</f>
        <v>7.3206122448979585</v>
      </c>
      <c r="O3" s="7">
        <f t="shared" ref="O3:O66" si="4">IFERROR((J3-I3)/I3,0)</f>
        <v>1.0497755847341865</v>
      </c>
      <c r="P3" t="str">
        <f t="shared" ref="P3:P66" si="5">IF(O3&gt;0,"profitable","not profitable")</f>
        <v>profitable</v>
      </c>
    </row>
    <row r="4" spans="1:16" x14ac:dyDescent="0.25">
      <c r="A4" s="2">
        <v>45505</v>
      </c>
      <c r="B4" s="4" t="s">
        <v>12</v>
      </c>
      <c r="C4" s="4" t="s">
        <v>24</v>
      </c>
      <c r="D4" s="4" t="s">
        <v>17</v>
      </c>
      <c r="E4" s="4" t="s">
        <v>21</v>
      </c>
      <c r="F4" s="5">
        <v>70263</v>
      </c>
      <c r="G4" s="5">
        <v>481</v>
      </c>
      <c r="H4" s="5">
        <v>25</v>
      </c>
      <c r="I4" s="6">
        <v>80.290000000000006</v>
      </c>
      <c r="J4" s="6">
        <v>520.75</v>
      </c>
      <c r="K4" s="7">
        <f t="shared" si="0"/>
        <v>6.8457082675092151E-3</v>
      </c>
      <c r="L4" s="7">
        <f t="shared" si="1"/>
        <v>5.1975051975051978E-2</v>
      </c>
      <c r="M4" s="6">
        <f t="shared" si="2"/>
        <v>0.16692307692307692</v>
      </c>
      <c r="N4" s="6">
        <f t="shared" si="3"/>
        <v>3.2116000000000002</v>
      </c>
      <c r="O4" s="7">
        <f t="shared" si="4"/>
        <v>5.4858637439282596</v>
      </c>
      <c r="P4" t="str">
        <f t="shared" si="5"/>
        <v>profitable</v>
      </c>
    </row>
    <row r="5" spans="1:16" x14ac:dyDescent="0.25">
      <c r="A5" s="2">
        <v>45505</v>
      </c>
      <c r="B5" s="4" t="s">
        <v>13</v>
      </c>
      <c r="C5" s="4" t="s">
        <v>25</v>
      </c>
      <c r="D5" s="4" t="s">
        <v>18</v>
      </c>
      <c r="E5" s="4" t="s">
        <v>21</v>
      </c>
      <c r="F5" s="5">
        <v>74925</v>
      </c>
      <c r="G5" s="5">
        <v>2807</v>
      </c>
      <c r="H5" s="5">
        <v>219</v>
      </c>
      <c r="I5" s="6">
        <v>1256.5899999999999</v>
      </c>
      <c r="J5" s="6">
        <v>4218.43</v>
      </c>
      <c r="K5" s="7">
        <f t="shared" si="0"/>
        <v>3.7464130797464128E-2</v>
      </c>
      <c r="L5" s="7">
        <f t="shared" si="1"/>
        <v>7.8019237620235132E-2</v>
      </c>
      <c r="M5" s="6">
        <f t="shared" si="2"/>
        <v>0.44766298539365867</v>
      </c>
      <c r="N5" s="6">
        <f t="shared" si="3"/>
        <v>5.7378538812785385</v>
      </c>
      <c r="O5" s="7">
        <f t="shared" si="4"/>
        <v>2.3570456553052312</v>
      </c>
      <c r="P5" t="str">
        <f t="shared" si="5"/>
        <v>profitable</v>
      </c>
    </row>
    <row r="6" spans="1:16" x14ac:dyDescent="0.25">
      <c r="A6" s="2">
        <v>45505</v>
      </c>
      <c r="B6" s="4" t="s">
        <v>14</v>
      </c>
      <c r="C6" s="4" t="s">
        <v>26</v>
      </c>
      <c r="D6" s="4" t="s">
        <v>19</v>
      </c>
      <c r="E6" s="4" t="s">
        <v>20</v>
      </c>
      <c r="F6" s="5">
        <v>38693</v>
      </c>
      <c r="G6" s="5">
        <v>445</v>
      </c>
      <c r="H6" s="5">
        <v>15</v>
      </c>
      <c r="I6" s="6">
        <v>69.83</v>
      </c>
      <c r="J6" s="6">
        <v>268.07</v>
      </c>
      <c r="K6" s="7">
        <f t="shared" si="0"/>
        <v>1.1500788256273745E-2</v>
      </c>
      <c r="L6" s="7">
        <f t="shared" si="1"/>
        <v>3.3707865168539325E-2</v>
      </c>
      <c r="M6" s="6">
        <f t="shared" si="2"/>
        <v>0.15692134831460675</v>
      </c>
      <c r="N6" s="6">
        <f t="shared" si="3"/>
        <v>4.6553333333333331</v>
      </c>
      <c r="O6" s="7">
        <f t="shared" si="4"/>
        <v>2.8388944579693542</v>
      </c>
      <c r="P6" t="str">
        <f t="shared" si="5"/>
        <v>profitable</v>
      </c>
    </row>
    <row r="7" spans="1:16" x14ac:dyDescent="0.25">
      <c r="A7" s="2">
        <v>45506</v>
      </c>
      <c r="B7" s="4" t="s">
        <v>10</v>
      </c>
      <c r="C7" s="4" t="s">
        <v>22</v>
      </c>
      <c r="D7" s="4" t="s">
        <v>15</v>
      </c>
      <c r="E7" s="4" t="s">
        <v>20</v>
      </c>
      <c r="F7" s="5">
        <v>28431</v>
      </c>
      <c r="G7" s="5">
        <v>617</v>
      </c>
      <c r="H7" s="5">
        <v>21</v>
      </c>
      <c r="I7" s="6">
        <v>135.63999999999999</v>
      </c>
      <c r="J7" s="6">
        <v>238.54</v>
      </c>
      <c r="K7" s="7">
        <f t="shared" si="0"/>
        <v>2.1701663676972318E-2</v>
      </c>
      <c r="L7" s="7">
        <f t="shared" si="1"/>
        <v>3.4035656401944892E-2</v>
      </c>
      <c r="M7" s="6">
        <f t="shared" si="2"/>
        <v>0.21983792544570499</v>
      </c>
      <c r="N7" s="6">
        <f t="shared" si="3"/>
        <v>6.4590476190476185</v>
      </c>
      <c r="O7" s="7">
        <f t="shared" si="4"/>
        <v>0.75862577410793286</v>
      </c>
      <c r="P7" t="str">
        <f t="shared" si="5"/>
        <v>profitable</v>
      </c>
    </row>
    <row r="8" spans="1:16" x14ac:dyDescent="0.25">
      <c r="A8" s="2">
        <v>45506</v>
      </c>
      <c r="B8" s="4" t="s">
        <v>11</v>
      </c>
      <c r="C8" s="4" t="s">
        <v>23</v>
      </c>
      <c r="D8" s="4" t="s">
        <v>16</v>
      </c>
      <c r="E8" s="4" t="s">
        <v>20</v>
      </c>
      <c r="F8" s="5">
        <v>45773</v>
      </c>
      <c r="G8" s="5">
        <v>790</v>
      </c>
      <c r="H8" s="5">
        <v>50</v>
      </c>
      <c r="I8" s="6">
        <v>240.37</v>
      </c>
      <c r="J8" s="6">
        <v>944.31</v>
      </c>
      <c r="K8" s="7">
        <f t="shared" si="0"/>
        <v>1.7259082865444694E-2</v>
      </c>
      <c r="L8" s="7">
        <f t="shared" si="1"/>
        <v>6.3291139240506333E-2</v>
      </c>
      <c r="M8" s="6">
        <f t="shared" si="2"/>
        <v>0.30426582278481012</v>
      </c>
      <c r="N8" s="6">
        <f t="shared" si="3"/>
        <v>4.8074000000000003</v>
      </c>
      <c r="O8" s="7">
        <f t="shared" si="4"/>
        <v>2.928568456962183</v>
      </c>
      <c r="P8" t="str">
        <f t="shared" si="5"/>
        <v>profitable</v>
      </c>
    </row>
    <row r="9" spans="1:16" x14ac:dyDescent="0.25">
      <c r="A9" s="2">
        <v>45506</v>
      </c>
      <c r="B9" s="4" t="s">
        <v>12</v>
      </c>
      <c r="C9" s="4" t="s">
        <v>24</v>
      </c>
      <c r="D9" s="4" t="s">
        <v>17</v>
      </c>
      <c r="E9" s="4" t="s">
        <v>21</v>
      </c>
      <c r="F9" s="5">
        <v>21394</v>
      </c>
      <c r="G9" s="5">
        <v>590</v>
      </c>
      <c r="H9" s="5">
        <v>11</v>
      </c>
      <c r="I9" s="6">
        <v>118.68</v>
      </c>
      <c r="J9" s="6">
        <v>120.73</v>
      </c>
      <c r="K9" s="7">
        <f t="shared" si="0"/>
        <v>2.7577825558567824E-2</v>
      </c>
      <c r="L9" s="7">
        <f t="shared" si="1"/>
        <v>1.864406779661017E-2</v>
      </c>
      <c r="M9" s="6">
        <f t="shared" si="2"/>
        <v>0.20115254237288135</v>
      </c>
      <c r="N9" s="6">
        <f t="shared" si="3"/>
        <v>10.789090909090909</v>
      </c>
      <c r="O9" s="7">
        <f t="shared" si="4"/>
        <v>1.7273340074148946E-2</v>
      </c>
      <c r="P9" t="str">
        <f t="shared" si="5"/>
        <v>profitable</v>
      </c>
    </row>
    <row r="10" spans="1:16" x14ac:dyDescent="0.25">
      <c r="A10" s="2">
        <v>45506</v>
      </c>
      <c r="B10" s="4" t="s">
        <v>13</v>
      </c>
      <c r="C10" s="4" t="s">
        <v>25</v>
      </c>
      <c r="D10" s="4" t="s">
        <v>18</v>
      </c>
      <c r="E10" s="4" t="s">
        <v>21</v>
      </c>
      <c r="F10" s="5">
        <v>20627</v>
      </c>
      <c r="G10" s="5">
        <v>703</v>
      </c>
      <c r="H10" s="5">
        <v>20</v>
      </c>
      <c r="I10" s="6">
        <v>275.94</v>
      </c>
      <c r="J10" s="6">
        <v>291.38</v>
      </c>
      <c r="K10" s="7">
        <f t="shared" si="0"/>
        <v>3.4081543607892568E-2</v>
      </c>
      <c r="L10" s="7">
        <f t="shared" si="1"/>
        <v>2.8449502133712661E-2</v>
      </c>
      <c r="M10" s="6">
        <f t="shared" si="2"/>
        <v>0.39251778093883355</v>
      </c>
      <c r="N10" s="6">
        <f t="shared" si="3"/>
        <v>13.797000000000001</v>
      </c>
      <c r="O10" s="7">
        <f t="shared" si="4"/>
        <v>5.59541929404943E-2</v>
      </c>
      <c r="P10" t="str">
        <f t="shared" si="5"/>
        <v>profitable</v>
      </c>
    </row>
    <row r="11" spans="1:16" x14ac:dyDescent="0.25">
      <c r="A11" s="2">
        <v>45506</v>
      </c>
      <c r="B11" s="4" t="s">
        <v>14</v>
      </c>
      <c r="C11" s="4" t="s">
        <v>26</v>
      </c>
      <c r="D11" s="4" t="s">
        <v>19</v>
      </c>
      <c r="E11" s="4" t="s">
        <v>20</v>
      </c>
      <c r="F11" s="5">
        <v>78148</v>
      </c>
      <c r="G11" s="5">
        <v>1753</v>
      </c>
      <c r="H11" s="5">
        <v>108</v>
      </c>
      <c r="I11" s="6">
        <v>494.43</v>
      </c>
      <c r="J11" s="6">
        <v>1277.7</v>
      </c>
      <c r="K11" s="7">
        <f t="shared" si="0"/>
        <v>2.2431796079234272E-2</v>
      </c>
      <c r="L11" s="7">
        <f t="shared" si="1"/>
        <v>6.1608670849971479E-2</v>
      </c>
      <c r="M11" s="6">
        <f t="shared" si="2"/>
        <v>0.28204791785510552</v>
      </c>
      <c r="N11" s="6">
        <f t="shared" si="3"/>
        <v>4.5780555555555553</v>
      </c>
      <c r="O11" s="7">
        <f t="shared" si="4"/>
        <v>1.5841878526788422</v>
      </c>
      <c r="P11" t="str">
        <f t="shared" si="5"/>
        <v>profitable</v>
      </c>
    </row>
    <row r="12" spans="1:16" x14ac:dyDescent="0.25">
      <c r="A12" s="2">
        <v>45507</v>
      </c>
      <c r="B12" s="4" t="s">
        <v>10</v>
      </c>
      <c r="C12" s="4" t="s">
        <v>22</v>
      </c>
      <c r="D12" s="4" t="s">
        <v>15</v>
      </c>
      <c r="E12" s="4" t="s">
        <v>20</v>
      </c>
      <c r="F12" s="5">
        <v>27159</v>
      </c>
      <c r="G12" s="5">
        <v>1077</v>
      </c>
      <c r="H12" s="5">
        <v>44</v>
      </c>
      <c r="I12" s="6">
        <v>455.35</v>
      </c>
      <c r="J12" s="6">
        <v>610.79</v>
      </c>
      <c r="K12" s="7">
        <f t="shared" si="0"/>
        <v>3.9655362863139289E-2</v>
      </c>
      <c r="L12" s="7">
        <f t="shared" si="1"/>
        <v>4.0854224698235839E-2</v>
      </c>
      <c r="M12" s="6">
        <f t="shared" si="2"/>
        <v>0.42279480037140205</v>
      </c>
      <c r="N12" s="6">
        <f t="shared" si="3"/>
        <v>10.348863636363637</v>
      </c>
      <c r="O12" s="7">
        <f t="shared" si="4"/>
        <v>0.34136378609860535</v>
      </c>
      <c r="P12" t="str">
        <f t="shared" si="5"/>
        <v>profitable</v>
      </c>
    </row>
    <row r="13" spans="1:16" x14ac:dyDescent="0.25">
      <c r="A13" s="2">
        <v>45507</v>
      </c>
      <c r="B13" s="4" t="s">
        <v>11</v>
      </c>
      <c r="C13" s="4" t="s">
        <v>23</v>
      </c>
      <c r="D13" s="4" t="s">
        <v>16</v>
      </c>
      <c r="E13" s="4" t="s">
        <v>20</v>
      </c>
      <c r="F13" s="5">
        <v>79479</v>
      </c>
      <c r="G13" s="5">
        <v>1418</v>
      </c>
      <c r="H13" s="5">
        <v>19</v>
      </c>
      <c r="I13" s="6">
        <v>301.16000000000003</v>
      </c>
      <c r="J13" s="6">
        <v>351.79</v>
      </c>
      <c r="K13" s="7">
        <f t="shared" si="0"/>
        <v>1.7841190754790574E-2</v>
      </c>
      <c r="L13" s="7">
        <f t="shared" si="1"/>
        <v>1.3399153737658674E-2</v>
      </c>
      <c r="M13" s="6">
        <f t="shared" si="2"/>
        <v>0.21238363892806772</v>
      </c>
      <c r="N13" s="6">
        <f t="shared" si="3"/>
        <v>15.850526315789475</v>
      </c>
      <c r="O13" s="7">
        <f t="shared" si="4"/>
        <v>0.16811661575242393</v>
      </c>
      <c r="P13" t="str">
        <f t="shared" si="5"/>
        <v>profitable</v>
      </c>
    </row>
    <row r="14" spans="1:16" x14ac:dyDescent="0.25">
      <c r="A14" s="2">
        <v>45507</v>
      </c>
      <c r="B14" s="4" t="s">
        <v>12</v>
      </c>
      <c r="C14" s="4" t="s">
        <v>24</v>
      </c>
      <c r="D14" s="4" t="s">
        <v>17</v>
      </c>
      <c r="E14" s="4" t="s">
        <v>21</v>
      </c>
      <c r="F14" s="5">
        <v>19692</v>
      </c>
      <c r="G14" s="5">
        <v>499</v>
      </c>
      <c r="H14" s="5">
        <v>29</v>
      </c>
      <c r="I14" s="6">
        <v>142.18</v>
      </c>
      <c r="J14" s="6">
        <v>461.89</v>
      </c>
      <c r="K14" s="7">
        <f t="shared" si="0"/>
        <v>2.5340239691245176E-2</v>
      </c>
      <c r="L14" s="7">
        <f t="shared" si="1"/>
        <v>5.8116232464929862E-2</v>
      </c>
      <c r="M14" s="6">
        <f t="shared" si="2"/>
        <v>0.2849298597194389</v>
      </c>
      <c r="N14" s="6">
        <f t="shared" si="3"/>
        <v>4.9027586206896556</v>
      </c>
      <c r="O14" s="7">
        <f t="shared" si="4"/>
        <v>2.2486284990856658</v>
      </c>
      <c r="P14" t="str">
        <f t="shared" si="5"/>
        <v>profitable</v>
      </c>
    </row>
    <row r="15" spans="1:16" x14ac:dyDescent="0.25">
      <c r="A15" s="2">
        <v>45507</v>
      </c>
      <c r="B15" s="4" t="s">
        <v>13</v>
      </c>
      <c r="C15" s="4" t="s">
        <v>25</v>
      </c>
      <c r="D15" s="4" t="s">
        <v>18</v>
      </c>
      <c r="E15" s="4" t="s">
        <v>21</v>
      </c>
      <c r="F15" s="5">
        <v>42606</v>
      </c>
      <c r="G15" s="5">
        <v>1028</v>
      </c>
      <c r="H15" s="5">
        <v>24</v>
      </c>
      <c r="I15" s="6">
        <v>181.49</v>
      </c>
      <c r="J15" s="6">
        <v>310.55</v>
      </c>
      <c r="K15" s="7">
        <f t="shared" si="0"/>
        <v>2.4128057081162276E-2</v>
      </c>
      <c r="L15" s="7">
        <f t="shared" si="1"/>
        <v>2.3346303501945526E-2</v>
      </c>
      <c r="M15" s="6">
        <f t="shared" si="2"/>
        <v>0.1765466926070039</v>
      </c>
      <c r="N15" s="6">
        <f t="shared" si="3"/>
        <v>7.5620833333333337</v>
      </c>
      <c r="O15" s="7">
        <f t="shared" si="4"/>
        <v>0.7111135599757562</v>
      </c>
      <c r="P15" t="str">
        <f t="shared" si="5"/>
        <v>profitable</v>
      </c>
    </row>
    <row r="16" spans="1:16" x14ac:dyDescent="0.25">
      <c r="A16" s="2">
        <v>45507</v>
      </c>
      <c r="B16" s="4" t="s">
        <v>14</v>
      </c>
      <c r="C16" s="4" t="s">
        <v>26</v>
      </c>
      <c r="D16" s="4" t="s">
        <v>19</v>
      </c>
      <c r="E16" s="4" t="s">
        <v>20</v>
      </c>
      <c r="F16" s="5">
        <v>11016</v>
      </c>
      <c r="G16" s="5">
        <v>244</v>
      </c>
      <c r="H16" s="5">
        <v>9</v>
      </c>
      <c r="I16" s="6">
        <v>98.42</v>
      </c>
      <c r="J16" s="6">
        <v>190.89</v>
      </c>
      <c r="K16" s="7">
        <f t="shared" si="0"/>
        <v>2.2149600580973129E-2</v>
      </c>
      <c r="L16" s="7">
        <f t="shared" si="1"/>
        <v>3.6885245901639344E-2</v>
      </c>
      <c r="M16" s="6">
        <f t="shared" si="2"/>
        <v>0.40336065573770491</v>
      </c>
      <c r="N16" s="6">
        <f t="shared" si="3"/>
        <v>10.935555555555556</v>
      </c>
      <c r="O16" s="7">
        <f t="shared" si="4"/>
        <v>0.93954480796586037</v>
      </c>
      <c r="P16" t="str">
        <f t="shared" si="5"/>
        <v>profitable</v>
      </c>
    </row>
    <row r="17" spans="1:16" x14ac:dyDescent="0.25">
      <c r="A17" s="2">
        <v>45508</v>
      </c>
      <c r="B17" s="4" t="s">
        <v>10</v>
      </c>
      <c r="C17" s="4" t="s">
        <v>22</v>
      </c>
      <c r="D17" s="4" t="s">
        <v>15</v>
      </c>
      <c r="E17" s="4" t="s">
        <v>20</v>
      </c>
      <c r="F17" s="5">
        <v>19268</v>
      </c>
      <c r="G17" s="5">
        <v>312</v>
      </c>
      <c r="H17" s="5">
        <v>15</v>
      </c>
      <c r="I17" s="6">
        <v>59.99</v>
      </c>
      <c r="J17" s="6">
        <v>330.49</v>
      </c>
      <c r="K17" s="7">
        <f t="shared" si="0"/>
        <v>1.6192651027610545E-2</v>
      </c>
      <c r="L17" s="7">
        <f t="shared" si="1"/>
        <v>4.807692307692308E-2</v>
      </c>
      <c r="M17" s="6">
        <f t="shared" si="2"/>
        <v>0.19227564102564104</v>
      </c>
      <c r="N17" s="6">
        <f t="shared" si="3"/>
        <v>3.9993333333333334</v>
      </c>
      <c r="O17" s="7">
        <f t="shared" si="4"/>
        <v>4.509084847474579</v>
      </c>
      <c r="P17" t="str">
        <f t="shared" si="5"/>
        <v>profitable</v>
      </c>
    </row>
    <row r="18" spans="1:16" x14ac:dyDescent="0.25">
      <c r="A18" s="2">
        <v>45508</v>
      </c>
      <c r="B18" s="4" t="s">
        <v>11</v>
      </c>
      <c r="C18" s="4" t="s">
        <v>23</v>
      </c>
      <c r="D18" s="4" t="s">
        <v>16</v>
      </c>
      <c r="E18" s="4" t="s">
        <v>20</v>
      </c>
      <c r="F18" s="5">
        <v>58984</v>
      </c>
      <c r="G18" s="5">
        <v>1661</v>
      </c>
      <c r="H18" s="5">
        <v>16</v>
      </c>
      <c r="I18" s="6">
        <v>348.17</v>
      </c>
      <c r="J18" s="6">
        <v>161.33000000000001</v>
      </c>
      <c r="K18" s="7">
        <f t="shared" si="0"/>
        <v>2.8160179031601791E-2</v>
      </c>
      <c r="L18" s="7">
        <f t="shared" si="1"/>
        <v>9.6327513546056592E-3</v>
      </c>
      <c r="M18" s="6">
        <f t="shared" si="2"/>
        <v>0.20961468994581578</v>
      </c>
      <c r="N18" s="6">
        <f t="shared" si="3"/>
        <v>21.760625000000001</v>
      </c>
      <c r="O18" s="7">
        <f t="shared" si="4"/>
        <v>-0.53663440273429641</v>
      </c>
      <c r="P18" t="str">
        <f t="shared" si="5"/>
        <v>not profitable</v>
      </c>
    </row>
    <row r="19" spans="1:16" x14ac:dyDescent="0.25">
      <c r="A19" s="2">
        <v>45508</v>
      </c>
      <c r="B19" s="4" t="s">
        <v>12</v>
      </c>
      <c r="C19" s="4" t="s">
        <v>24</v>
      </c>
      <c r="D19" s="4" t="s">
        <v>17</v>
      </c>
      <c r="E19" s="4" t="s">
        <v>21</v>
      </c>
      <c r="F19" s="5">
        <v>15258</v>
      </c>
      <c r="G19" s="5">
        <v>574</v>
      </c>
      <c r="H19" s="5">
        <v>21</v>
      </c>
      <c r="I19" s="6">
        <v>208.59</v>
      </c>
      <c r="J19" s="6">
        <v>458.91</v>
      </c>
      <c r="K19" s="7">
        <f t="shared" si="0"/>
        <v>3.7619609385240532E-2</v>
      </c>
      <c r="L19" s="7">
        <f t="shared" si="1"/>
        <v>3.6585365853658534E-2</v>
      </c>
      <c r="M19" s="6">
        <f t="shared" si="2"/>
        <v>0.363397212543554</v>
      </c>
      <c r="N19" s="6">
        <f t="shared" si="3"/>
        <v>9.9328571428571433</v>
      </c>
      <c r="O19" s="7">
        <f t="shared" si="4"/>
        <v>1.2000575291241191</v>
      </c>
      <c r="P19" t="str">
        <f t="shared" si="5"/>
        <v>profitable</v>
      </c>
    </row>
    <row r="20" spans="1:16" x14ac:dyDescent="0.25">
      <c r="A20" s="2">
        <v>45508</v>
      </c>
      <c r="B20" s="4" t="s">
        <v>13</v>
      </c>
      <c r="C20" s="4" t="s">
        <v>25</v>
      </c>
      <c r="D20" s="4" t="s">
        <v>18</v>
      </c>
      <c r="E20" s="4" t="s">
        <v>21</v>
      </c>
      <c r="F20" s="5">
        <v>22666</v>
      </c>
      <c r="G20" s="5">
        <v>885</v>
      </c>
      <c r="H20" s="5">
        <v>49</v>
      </c>
      <c r="I20" s="6">
        <v>227.92</v>
      </c>
      <c r="J20" s="6">
        <v>575.16</v>
      </c>
      <c r="K20" s="7">
        <f t="shared" si="0"/>
        <v>3.904526603723639E-2</v>
      </c>
      <c r="L20" s="7">
        <f t="shared" si="1"/>
        <v>5.5367231638418078E-2</v>
      </c>
      <c r="M20" s="6">
        <f t="shared" si="2"/>
        <v>0.2575367231638418</v>
      </c>
      <c r="N20" s="6">
        <f t="shared" si="3"/>
        <v>4.6514285714285712</v>
      </c>
      <c r="O20" s="7">
        <f t="shared" si="4"/>
        <v>1.5235170235170237</v>
      </c>
      <c r="P20" t="str">
        <f t="shared" si="5"/>
        <v>profitable</v>
      </c>
    </row>
    <row r="21" spans="1:16" x14ac:dyDescent="0.25">
      <c r="A21" s="2">
        <v>45508</v>
      </c>
      <c r="B21" s="4" t="s">
        <v>14</v>
      </c>
      <c r="C21" s="4" t="s">
        <v>26</v>
      </c>
      <c r="D21" s="4" t="s">
        <v>19</v>
      </c>
      <c r="E21" s="4" t="s">
        <v>20</v>
      </c>
      <c r="F21" s="5">
        <v>32662</v>
      </c>
      <c r="G21" s="5">
        <v>363</v>
      </c>
      <c r="H21" s="5">
        <v>10</v>
      </c>
      <c r="I21" s="6">
        <v>103.4</v>
      </c>
      <c r="J21" s="6">
        <v>114.31</v>
      </c>
      <c r="K21" s="7">
        <f t="shared" si="0"/>
        <v>1.1113832588328945E-2</v>
      </c>
      <c r="L21" s="7">
        <f t="shared" si="1"/>
        <v>2.7548209366391185E-2</v>
      </c>
      <c r="M21" s="6">
        <f t="shared" si="2"/>
        <v>0.28484848484848485</v>
      </c>
      <c r="N21" s="6">
        <f t="shared" si="3"/>
        <v>10.34</v>
      </c>
      <c r="O21" s="7">
        <f t="shared" si="4"/>
        <v>0.10551257253384909</v>
      </c>
      <c r="P21" t="str">
        <f t="shared" si="5"/>
        <v>profitable</v>
      </c>
    </row>
    <row r="22" spans="1:16" x14ac:dyDescent="0.25">
      <c r="A22" s="2">
        <v>45509</v>
      </c>
      <c r="B22" s="4" t="s">
        <v>10</v>
      </c>
      <c r="C22" s="4" t="s">
        <v>22</v>
      </c>
      <c r="D22" s="4" t="s">
        <v>15</v>
      </c>
      <c r="E22" s="4" t="s">
        <v>20</v>
      </c>
      <c r="F22" s="5">
        <v>45222</v>
      </c>
      <c r="G22" s="5">
        <v>1030</v>
      </c>
      <c r="H22" s="5">
        <v>53</v>
      </c>
      <c r="I22" s="6">
        <v>351.51</v>
      </c>
      <c r="J22" s="6">
        <v>1235.33</v>
      </c>
      <c r="K22" s="7">
        <f t="shared" si="0"/>
        <v>2.277652470036708E-2</v>
      </c>
      <c r="L22" s="7">
        <f t="shared" si="1"/>
        <v>5.145631067961165E-2</v>
      </c>
      <c r="M22" s="6">
        <f t="shared" si="2"/>
        <v>0.34127184466019417</v>
      </c>
      <c r="N22" s="6">
        <f t="shared" si="3"/>
        <v>6.6322641509433957</v>
      </c>
      <c r="O22" s="7">
        <f t="shared" si="4"/>
        <v>2.5143523655088047</v>
      </c>
      <c r="P22" t="str">
        <f t="shared" si="5"/>
        <v>profitable</v>
      </c>
    </row>
    <row r="23" spans="1:16" x14ac:dyDescent="0.25">
      <c r="A23" s="2">
        <v>45509</v>
      </c>
      <c r="B23" s="4" t="s">
        <v>11</v>
      </c>
      <c r="C23" s="4" t="s">
        <v>23</v>
      </c>
      <c r="D23" s="4" t="s">
        <v>16</v>
      </c>
      <c r="E23" s="4" t="s">
        <v>20</v>
      </c>
      <c r="F23" s="5">
        <v>80592</v>
      </c>
      <c r="G23" s="5">
        <v>3062</v>
      </c>
      <c r="H23" s="5">
        <v>204</v>
      </c>
      <c r="I23" s="6">
        <v>1114.49</v>
      </c>
      <c r="J23" s="6">
        <v>4368</v>
      </c>
      <c r="K23" s="7">
        <f t="shared" si="0"/>
        <v>3.7993845542981936E-2</v>
      </c>
      <c r="L23" s="7">
        <f t="shared" si="1"/>
        <v>6.6623122142390592E-2</v>
      </c>
      <c r="M23" s="6">
        <f t="shared" si="2"/>
        <v>0.36397452645329847</v>
      </c>
      <c r="N23" s="6">
        <f t="shared" si="3"/>
        <v>5.4631862745098037</v>
      </c>
      <c r="O23" s="7">
        <f t="shared" si="4"/>
        <v>2.9192814650647385</v>
      </c>
      <c r="P23" t="str">
        <f t="shared" si="5"/>
        <v>profitable</v>
      </c>
    </row>
    <row r="24" spans="1:16" x14ac:dyDescent="0.25">
      <c r="A24" s="2">
        <v>45509</v>
      </c>
      <c r="B24" s="4" t="s">
        <v>12</v>
      </c>
      <c r="C24" s="4" t="s">
        <v>24</v>
      </c>
      <c r="D24" s="4" t="s">
        <v>17</v>
      </c>
      <c r="E24" s="4" t="s">
        <v>21</v>
      </c>
      <c r="F24" s="5">
        <v>16910</v>
      </c>
      <c r="G24" s="5">
        <v>481</v>
      </c>
      <c r="H24" s="5">
        <v>30</v>
      </c>
      <c r="I24" s="6">
        <v>147.58000000000001</v>
      </c>
      <c r="J24" s="6">
        <v>492.39</v>
      </c>
      <c r="K24" s="7">
        <f t="shared" si="0"/>
        <v>2.8444707273802484E-2</v>
      </c>
      <c r="L24" s="7">
        <f t="shared" si="1"/>
        <v>6.2370062370062374E-2</v>
      </c>
      <c r="M24" s="6">
        <f t="shared" si="2"/>
        <v>0.30681912681912682</v>
      </c>
      <c r="N24" s="6">
        <f t="shared" si="3"/>
        <v>4.9193333333333333</v>
      </c>
      <c r="O24" s="7">
        <f t="shared" si="4"/>
        <v>2.336427700230383</v>
      </c>
      <c r="P24" t="str">
        <f t="shared" si="5"/>
        <v>profitable</v>
      </c>
    </row>
    <row r="25" spans="1:16" x14ac:dyDescent="0.25">
      <c r="A25" s="2">
        <v>45509</v>
      </c>
      <c r="B25" s="4" t="s">
        <v>13</v>
      </c>
      <c r="C25" s="4" t="s">
        <v>25</v>
      </c>
      <c r="D25" s="4" t="s">
        <v>18</v>
      </c>
      <c r="E25" s="4" t="s">
        <v>21</v>
      </c>
      <c r="F25" s="5">
        <v>33419</v>
      </c>
      <c r="G25" s="5">
        <v>1030</v>
      </c>
      <c r="H25" s="5">
        <v>61</v>
      </c>
      <c r="I25" s="6">
        <v>328.55</v>
      </c>
      <c r="J25" s="6">
        <v>1246.4000000000001</v>
      </c>
      <c r="K25" s="7">
        <f t="shared" si="0"/>
        <v>3.0820790568239623E-2</v>
      </c>
      <c r="L25" s="7">
        <f t="shared" si="1"/>
        <v>5.9223300970873784E-2</v>
      </c>
      <c r="M25" s="6">
        <f t="shared" si="2"/>
        <v>0.31898058252427186</v>
      </c>
      <c r="N25" s="6">
        <f t="shared" si="3"/>
        <v>5.3860655737704919</v>
      </c>
      <c r="O25" s="7">
        <f t="shared" si="4"/>
        <v>2.7936387155684068</v>
      </c>
      <c r="P25" t="str">
        <f t="shared" si="5"/>
        <v>profitable</v>
      </c>
    </row>
    <row r="26" spans="1:16" x14ac:dyDescent="0.25">
      <c r="A26" s="2">
        <v>45509</v>
      </c>
      <c r="B26" s="4" t="s">
        <v>14</v>
      </c>
      <c r="C26" s="4" t="s">
        <v>26</v>
      </c>
      <c r="D26" s="4" t="s">
        <v>19</v>
      </c>
      <c r="E26" s="4" t="s">
        <v>20</v>
      </c>
      <c r="F26" s="5">
        <v>81910</v>
      </c>
      <c r="G26" s="5">
        <v>3205</v>
      </c>
      <c r="H26" s="5">
        <v>174</v>
      </c>
      <c r="I26" s="6">
        <v>1207.21</v>
      </c>
      <c r="J26" s="6">
        <v>2337.16</v>
      </c>
      <c r="K26" s="7">
        <f t="shared" si="0"/>
        <v>3.9128311561469904E-2</v>
      </c>
      <c r="L26" s="7">
        <f t="shared" si="1"/>
        <v>5.4290171606864272E-2</v>
      </c>
      <c r="M26" s="6">
        <f t="shared" si="2"/>
        <v>0.37666458658346336</v>
      </c>
      <c r="N26" s="6">
        <f t="shared" si="3"/>
        <v>6.9379885057471267</v>
      </c>
      <c r="O26" s="7">
        <f t="shared" si="4"/>
        <v>0.93600119283306116</v>
      </c>
      <c r="P26" t="str">
        <f t="shared" si="5"/>
        <v>profitable</v>
      </c>
    </row>
    <row r="27" spans="1:16" x14ac:dyDescent="0.25">
      <c r="A27" s="2">
        <v>45510</v>
      </c>
      <c r="B27" s="4" t="s">
        <v>10</v>
      </c>
      <c r="C27" s="4" t="s">
        <v>22</v>
      </c>
      <c r="D27" s="4" t="s">
        <v>15</v>
      </c>
      <c r="E27" s="4" t="s">
        <v>20</v>
      </c>
      <c r="F27" s="5">
        <v>72623</v>
      </c>
      <c r="G27" s="5">
        <v>2085</v>
      </c>
      <c r="H27" s="5">
        <v>105</v>
      </c>
      <c r="I27" s="6">
        <v>863.48</v>
      </c>
      <c r="J27" s="6">
        <v>2033.36</v>
      </c>
      <c r="K27" s="7">
        <f t="shared" si="0"/>
        <v>2.8709912837530809E-2</v>
      </c>
      <c r="L27" s="7">
        <f t="shared" si="1"/>
        <v>5.0359712230215826E-2</v>
      </c>
      <c r="M27" s="6">
        <f t="shared" si="2"/>
        <v>0.41413908872901678</v>
      </c>
      <c r="N27" s="6">
        <f t="shared" si="3"/>
        <v>8.2236190476190476</v>
      </c>
      <c r="O27" s="7">
        <f t="shared" si="4"/>
        <v>1.3548431926622502</v>
      </c>
      <c r="P27" t="str">
        <f t="shared" si="5"/>
        <v>profitable</v>
      </c>
    </row>
    <row r="28" spans="1:16" x14ac:dyDescent="0.25">
      <c r="A28" s="2">
        <v>45510</v>
      </c>
      <c r="B28" s="4" t="s">
        <v>11</v>
      </c>
      <c r="C28" s="4" t="s">
        <v>23</v>
      </c>
      <c r="D28" s="4" t="s">
        <v>16</v>
      </c>
      <c r="E28" s="4" t="s">
        <v>20</v>
      </c>
      <c r="F28" s="5">
        <v>52557</v>
      </c>
      <c r="G28" s="5">
        <v>1274</v>
      </c>
      <c r="H28" s="5">
        <v>17</v>
      </c>
      <c r="I28" s="6">
        <v>365.59</v>
      </c>
      <c r="J28" s="6">
        <v>225.7</v>
      </c>
      <c r="K28" s="7">
        <f t="shared" si="0"/>
        <v>2.4240348573929257E-2</v>
      </c>
      <c r="L28" s="7">
        <f t="shared" si="1"/>
        <v>1.3343799058084773E-2</v>
      </c>
      <c r="M28" s="6">
        <f t="shared" si="2"/>
        <v>0.28696232339089478</v>
      </c>
      <c r="N28" s="6">
        <f t="shared" si="3"/>
        <v>21.505294117647058</v>
      </c>
      <c r="O28" s="7">
        <f t="shared" si="4"/>
        <v>-0.3826417571596597</v>
      </c>
      <c r="P28" t="str">
        <f t="shared" si="5"/>
        <v>not profitable</v>
      </c>
    </row>
    <row r="29" spans="1:16" x14ac:dyDescent="0.25">
      <c r="A29" s="2">
        <v>45510</v>
      </c>
      <c r="B29" s="4" t="s">
        <v>12</v>
      </c>
      <c r="C29" s="4" t="s">
        <v>24</v>
      </c>
      <c r="D29" s="4" t="s">
        <v>17</v>
      </c>
      <c r="E29" s="4" t="s">
        <v>21</v>
      </c>
      <c r="F29" s="5">
        <v>35939</v>
      </c>
      <c r="G29" s="5">
        <v>1433</v>
      </c>
      <c r="H29" s="5">
        <v>75</v>
      </c>
      <c r="I29" s="6">
        <v>262.26</v>
      </c>
      <c r="J29" s="6">
        <v>1006.43</v>
      </c>
      <c r="K29" s="7">
        <f t="shared" si="0"/>
        <v>3.9873118339408445E-2</v>
      </c>
      <c r="L29" s="7">
        <f t="shared" si="1"/>
        <v>5.2337752965805999E-2</v>
      </c>
      <c r="M29" s="6">
        <f t="shared" si="2"/>
        <v>0.18301465457083041</v>
      </c>
      <c r="N29" s="6">
        <f t="shared" si="3"/>
        <v>3.4967999999999999</v>
      </c>
      <c r="O29" s="7">
        <f t="shared" si="4"/>
        <v>2.837527644322428</v>
      </c>
      <c r="P29" t="str">
        <f t="shared" si="5"/>
        <v>profitable</v>
      </c>
    </row>
    <row r="30" spans="1:16" x14ac:dyDescent="0.25">
      <c r="A30" s="2">
        <v>45510</v>
      </c>
      <c r="B30" s="4" t="s">
        <v>13</v>
      </c>
      <c r="C30" s="4" t="s">
        <v>25</v>
      </c>
      <c r="D30" s="4" t="s">
        <v>18</v>
      </c>
      <c r="E30" s="4" t="s">
        <v>21</v>
      </c>
      <c r="F30" s="5">
        <v>71373</v>
      </c>
      <c r="G30" s="5">
        <v>1328</v>
      </c>
      <c r="H30" s="5">
        <v>15</v>
      </c>
      <c r="I30" s="6">
        <v>201.97</v>
      </c>
      <c r="J30" s="6">
        <v>264.92</v>
      </c>
      <c r="K30" s="7">
        <f t="shared" si="0"/>
        <v>1.860647583820212E-2</v>
      </c>
      <c r="L30" s="7">
        <f t="shared" si="1"/>
        <v>1.1295180722891566E-2</v>
      </c>
      <c r="M30" s="6">
        <f t="shared" si="2"/>
        <v>0.15208584337349398</v>
      </c>
      <c r="N30" s="6">
        <f t="shared" si="3"/>
        <v>13.464666666666666</v>
      </c>
      <c r="O30" s="7">
        <f t="shared" si="4"/>
        <v>0.31167995246818841</v>
      </c>
      <c r="P30" t="str">
        <f t="shared" si="5"/>
        <v>profitable</v>
      </c>
    </row>
    <row r="31" spans="1:16" x14ac:dyDescent="0.25">
      <c r="A31" s="2">
        <v>45510</v>
      </c>
      <c r="B31" s="4" t="s">
        <v>14</v>
      </c>
      <c r="C31" s="4" t="s">
        <v>26</v>
      </c>
      <c r="D31" s="4" t="s">
        <v>19</v>
      </c>
      <c r="E31" s="4" t="s">
        <v>20</v>
      </c>
      <c r="F31" s="5">
        <v>13748</v>
      </c>
      <c r="G31" s="5">
        <v>292</v>
      </c>
      <c r="H31" s="5">
        <v>20</v>
      </c>
      <c r="I31" s="6">
        <v>67.400000000000006</v>
      </c>
      <c r="J31" s="6">
        <v>273.24</v>
      </c>
      <c r="K31" s="7">
        <f t="shared" si="0"/>
        <v>2.1239453011347106E-2</v>
      </c>
      <c r="L31" s="7">
        <f t="shared" si="1"/>
        <v>6.8493150684931503E-2</v>
      </c>
      <c r="M31" s="6">
        <f t="shared" si="2"/>
        <v>0.2308219178082192</v>
      </c>
      <c r="N31" s="6">
        <f t="shared" si="3"/>
        <v>3.37</v>
      </c>
      <c r="O31" s="7">
        <f t="shared" si="4"/>
        <v>3.0540059347181008</v>
      </c>
      <c r="P31" t="str">
        <f t="shared" si="5"/>
        <v>profitable</v>
      </c>
    </row>
    <row r="32" spans="1:16" x14ac:dyDescent="0.25">
      <c r="A32" s="2">
        <v>45511</v>
      </c>
      <c r="B32" s="4" t="s">
        <v>10</v>
      </c>
      <c r="C32" s="4" t="s">
        <v>22</v>
      </c>
      <c r="D32" s="4" t="s">
        <v>15</v>
      </c>
      <c r="E32" s="4" t="s">
        <v>20</v>
      </c>
      <c r="F32" s="5">
        <v>83530</v>
      </c>
      <c r="G32" s="5">
        <v>2048</v>
      </c>
      <c r="H32" s="5">
        <v>132</v>
      </c>
      <c r="I32" s="6">
        <v>347.07</v>
      </c>
      <c r="J32" s="6">
        <v>1822.75</v>
      </c>
      <c r="K32" s="7">
        <f t="shared" si="0"/>
        <v>2.4518137196216927E-2</v>
      </c>
      <c r="L32" s="7">
        <f t="shared" si="1"/>
        <v>6.4453125E-2</v>
      </c>
      <c r="M32" s="6">
        <f t="shared" si="2"/>
        <v>0.1694677734375</v>
      </c>
      <c r="N32" s="6">
        <f t="shared" si="3"/>
        <v>2.6293181818181819</v>
      </c>
      <c r="O32" s="7">
        <f t="shared" si="4"/>
        <v>4.2518223989396953</v>
      </c>
      <c r="P32" t="str">
        <f t="shared" si="5"/>
        <v>profitable</v>
      </c>
    </row>
    <row r="33" spans="1:16" x14ac:dyDescent="0.25">
      <c r="A33" s="2">
        <v>45511</v>
      </c>
      <c r="B33" s="4" t="s">
        <v>11</v>
      </c>
      <c r="C33" s="4" t="s">
        <v>23</v>
      </c>
      <c r="D33" s="4" t="s">
        <v>16</v>
      </c>
      <c r="E33" s="4" t="s">
        <v>20</v>
      </c>
      <c r="F33" s="5">
        <v>62733</v>
      </c>
      <c r="G33" s="5">
        <v>1949</v>
      </c>
      <c r="H33" s="5">
        <v>131</v>
      </c>
      <c r="I33" s="6">
        <v>875.73</v>
      </c>
      <c r="J33" s="6">
        <v>1834.22</v>
      </c>
      <c r="K33" s="7">
        <f t="shared" si="0"/>
        <v>3.1068177833038432E-2</v>
      </c>
      <c r="L33" s="7">
        <f t="shared" si="1"/>
        <v>6.7213955874807593E-2</v>
      </c>
      <c r="M33" s="6">
        <f t="shared" si="2"/>
        <v>0.44932272960492559</v>
      </c>
      <c r="N33" s="6">
        <f t="shared" si="3"/>
        <v>6.6849618320610684</v>
      </c>
      <c r="O33" s="7">
        <f t="shared" si="4"/>
        <v>1.0945040137942059</v>
      </c>
      <c r="P33" t="str">
        <f t="shared" si="5"/>
        <v>profitable</v>
      </c>
    </row>
    <row r="34" spans="1:16" x14ac:dyDescent="0.25">
      <c r="A34" s="2">
        <v>45511</v>
      </c>
      <c r="B34" s="4" t="s">
        <v>12</v>
      </c>
      <c r="C34" s="4" t="s">
        <v>24</v>
      </c>
      <c r="D34" s="4" t="s">
        <v>17</v>
      </c>
      <c r="E34" s="4" t="s">
        <v>21</v>
      </c>
      <c r="F34" s="5">
        <v>10854</v>
      </c>
      <c r="G34" s="5">
        <v>277</v>
      </c>
      <c r="H34" s="5">
        <v>2</v>
      </c>
      <c r="I34" s="6">
        <v>94.26</v>
      </c>
      <c r="J34" s="6">
        <v>40.42</v>
      </c>
      <c r="K34" s="7">
        <f t="shared" si="0"/>
        <v>2.5520545421042932E-2</v>
      </c>
      <c r="L34" s="7">
        <f t="shared" si="1"/>
        <v>7.2202166064981952E-3</v>
      </c>
      <c r="M34" s="6">
        <f t="shared" si="2"/>
        <v>0.34028880866425992</v>
      </c>
      <c r="N34" s="6">
        <f t="shared" si="3"/>
        <v>47.13</v>
      </c>
      <c r="O34" s="7">
        <f t="shared" si="4"/>
        <v>-0.5711860810524082</v>
      </c>
      <c r="P34" t="str">
        <f t="shared" si="5"/>
        <v>not profitable</v>
      </c>
    </row>
    <row r="35" spans="1:16" x14ac:dyDescent="0.25">
      <c r="A35" s="2">
        <v>45511</v>
      </c>
      <c r="B35" s="4" t="s">
        <v>13</v>
      </c>
      <c r="C35" s="4" t="s">
        <v>25</v>
      </c>
      <c r="D35" s="4" t="s">
        <v>18</v>
      </c>
      <c r="E35" s="4" t="s">
        <v>21</v>
      </c>
      <c r="F35" s="5">
        <v>60859</v>
      </c>
      <c r="G35" s="5">
        <v>1999</v>
      </c>
      <c r="H35" s="5">
        <v>86</v>
      </c>
      <c r="I35" s="6">
        <v>348.34</v>
      </c>
      <c r="J35" s="6">
        <v>1336.85</v>
      </c>
      <c r="K35" s="7">
        <f t="shared" si="0"/>
        <v>3.2846415484973461E-2</v>
      </c>
      <c r="L35" s="7">
        <f t="shared" si="1"/>
        <v>4.302151075537769E-2</v>
      </c>
      <c r="M35" s="6">
        <f t="shared" si="2"/>
        <v>0.17425712856428213</v>
      </c>
      <c r="N35" s="6">
        <f t="shared" si="3"/>
        <v>4.0504651162790699</v>
      </c>
      <c r="O35" s="7">
        <f t="shared" si="4"/>
        <v>2.8377734397427803</v>
      </c>
      <c r="P35" t="str">
        <f t="shared" si="5"/>
        <v>profitable</v>
      </c>
    </row>
    <row r="36" spans="1:16" x14ac:dyDescent="0.25">
      <c r="A36" s="2">
        <v>45511</v>
      </c>
      <c r="B36" s="4" t="s">
        <v>14</v>
      </c>
      <c r="C36" s="4" t="s">
        <v>26</v>
      </c>
      <c r="D36" s="4" t="s">
        <v>19</v>
      </c>
      <c r="E36" s="4" t="s">
        <v>20</v>
      </c>
      <c r="F36" s="5">
        <v>22688</v>
      </c>
      <c r="G36" s="5">
        <v>879</v>
      </c>
      <c r="H36" s="5">
        <v>45</v>
      </c>
      <c r="I36" s="6">
        <v>228.83</v>
      </c>
      <c r="J36" s="6">
        <v>876.81</v>
      </c>
      <c r="K36" s="7">
        <f t="shared" si="0"/>
        <v>3.8742947813822287E-2</v>
      </c>
      <c r="L36" s="7">
        <f t="shared" si="1"/>
        <v>5.1194539249146756E-2</v>
      </c>
      <c r="M36" s="6">
        <f t="shared" si="2"/>
        <v>0.26032992036405006</v>
      </c>
      <c r="N36" s="6">
        <f t="shared" si="3"/>
        <v>5.0851111111111118</v>
      </c>
      <c r="O36" s="7">
        <f t="shared" si="4"/>
        <v>2.8317091290477641</v>
      </c>
      <c r="P36" t="str">
        <f t="shared" si="5"/>
        <v>profitable</v>
      </c>
    </row>
    <row r="37" spans="1:16" x14ac:dyDescent="0.25">
      <c r="A37" s="2">
        <v>45512</v>
      </c>
      <c r="B37" s="4" t="s">
        <v>10</v>
      </c>
      <c r="C37" s="4" t="s">
        <v>22</v>
      </c>
      <c r="D37" s="4" t="s">
        <v>15</v>
      </c>
      <c r="E37" s="4" t="s">
        <v>20</v>
      </c>
      <c r="F37" s="5">
        <v>75733</v>
      </c>
      <c r="G37" s="5">
        <v>2308</v>
      </c>
      <c r="H37" s="5">
        <v>166</v>
      </c>
      <c r="I37" s="6">
        <v>924.56</v>
      </c>
      <c r="J37" s="6">
        <v>2458.7399999999998</v>
      </c>
      <c r="K37" s="7">
        <f t="shared" si="0"/>
        <v>3.0475486247738767E-2</v>
      </c>
      <c r="L37" s="7">
        <f t="shared" si="1"/>
        <v>7.1923743500866555E-2</v>
      </c>
      <c r="M37" s="6">
        <f t="shared" si="2"/>
        <v>0.40058925476603119</v>
      </c>
      <c r="N37" s="6">
        <f t="shared" si="3"/>
        <v>5.5696385542168674</v>
      </c>
      <c r="O37" s="7">
        <f t="shared" si="4"/>
        <v>1.6593622912520549</v>
      </c>
      <c r="P37" t="str">
        <f t="shared" si="5"/>
        <v>profitable</v>
      </c>
    </row>
    <row r="38" spans="1:16" x14ac:dyDescent="0.25">
      <c r="A38" s="2">
        <v>45512</v>
      </c>
      <c r="B38" s="4" t="s">
        <v>11</v>
      </c>
      <c r="C38" s="4" t="s">
        <v>23</v>
      </c>
      <c r="D38" s="4" t="s">
        <v>16</v>
      </c>
      <c r="E38" s="4" t="s">
        <v>20</v>
      </c>
      <c r="F38" s="5">
        <v>61663</v>
      </c>
      <c r="G38" s="5">
        <v>2102</v>
      </c>
      <c r="H38" s="5">
        <v>167</v>
      </c>
      <c r="I38" s="6">
        <v>763.75</v>
      </c>
      <c r="J38" s="6">
        <v>3697.8</v>
      </c>
      <c r="K38" s="7">
        <f t="shared" si="0"/>
        <v>3.4088513371065304E-2</v>
      </c>
      <c r="L38" s="7">
        <f t="shared" si="1"/>
        <v>7.9448144624167466E-2</v>
      </c>
      <c r="M38" s="6">
        <f t="shared" si="2"/>
        <v>0.36334443387250237</v>
      </c>
      <c r="N38" s="6">
        <f t="shared" si="3"/>
        <v>4.5733532934131738</v>
      </c>
      <c r="O38" s="7">
        <f t="shared" si="4"/>
        <v>3.8416366612111297</v>
      </c>
      <c r="P38" t="str">
        <f t="shared" si="5"/>
        <v>profitable</v>
      </c>
    </row>
    <row r="39" spans="1:16" x14ac:dyDescent="0.25">
      <c r="A39" s="2">
        <v>45512</v>
      </c>
      <c r="B39" s="4" t="s">
        <v>12</v>
      </c>
      <c r="C39" s="4" t="s">
        <v>24</v>
      </c>
      <c r="D39" s="4" t="s">
        <v>17</v>
      </c>
      <c r="E39" s="4" t="s">
        <v>21</v>
      </c>
      <c r="F39" s="5">
        <v>21411</v>
      </c>
      <c r="G39" s="5">
        <v>817</v>
      </c>
      <c r="H39" s="5">
        <v>59</v>
      </c>
      <c r="I39" s="6">
        <v>353.07</v>
      </c>
      <c r="J39" s="6">
        <v>941.85</v>
      </c>
      <c r="K39" s="7">
        <f t="shared" si="0"/>
        <v>3.8157956190743074E-2</v>
      </c>
      <c r="L39" s="7">
        <f t="shared" si="1"/>
        <v>7.2215422276621782E-2</v>
      </c>
      <c r="M39" s="6">
        <f t="shared" si="2"/>
        <v>0.43215422276621784</v>
      </c>
      <c r="N39" s="6">
        <f t="shared" si="3"/>
        <v>5.984237288135593</v>
      </c>
      <c r="O39" s="7">
        <f t="shared" si="4"/>
        <v>1.6676013255161866</v>
      </c>
      <c r="P39" t="str">
        <f t="shared" si="5"/>
        <v>profitable</v>
      </c>
    </row>
    <row r="40" spans="1:16" x14ac:dyDescent="0.25">
      <c r="A40" s="2">
        <v>45512</v>
      </c>
      <c r="B40" s="4" t="s">
        <v>13</v>
      </c>
      <c r="C40" s="4" t="s">
        <v>25</v>
      </c>
      <c r="D40" s="4" t="s">
        <v>18</v>
      </c>
      <c r="E40" s="4" t="s">
        <v>21</v>
      </c>
      <c r="F40" s="5">
        <v>21111</v>
      </c>
      <c r="G40" s="5">
        <v>745</v>
      </c>
      <c r="H40" s="5">
        <v>17</v>
      </c>
      <c r="I40" s="6">
        <v>187.98</v>
      </c>
      <c r="J40" s="6">
        <v>198.94</v>
      </c>
      <c r="K40" s="7">
        <f t="shared" si="0"/>
        <v>3.52896594192601E-2</v>
      </c>
      <c r="L40" s="7">
        <f t="shared" si="1"/>
        <v>2.2818791946308724E-2</v>
      </c>
      <c r="M40" s="6">
        <f t="shared" si="2"/>
        <v>0.25232214765100669</v>
      </c>
      <c r="N40" s="6">
        <f t="shared" si="3"/>
        <v>11.057647058823528</v>
      </c>
      <c r="O40" s="7">
        <f t="shared" si="4"/>
        <v>5.8304074901585318E-2</v>
      </c>
      <c r="P40" t="str">
        <f t="shared" si="5"/>
        <v>profitable</v>
      </c>
    </row>
    <row r="41" spans="1:16" x14ac:dyDescent="0.25">
      <c r="A41" s="2">
        <v>45512</v>
      </c>
      <c r="B41" s="4" t="s">
        <v>14</v>
      </c>
      <c r="C41" s="4" t="s">
        <v>26</v>
      </c>
      <c r="D41" s="4" t="s">
        <v>19</v>
      </c>
      <c r="E41" s="4" t="s">
        <v>20</v>
      </c>
      <c r="F41" s="5">
        <v>57254</v>
      </c>
      <c r="G41" s="5">
        <v>1724</v>
      </c>
      <c r="H41" s="5">
        <v>110</v>
      </c>
      <c r="I41" s="6">
        <v>618.46</v>
      </c>
      <c r="J41" s="6">
        <v>1477.11</v>
      </c>
      <c r="K41" s="7">
        <f t="shared" si="0"/>
        <v>3.0111433262304817E-2</v>
      </c>
      <c r="L41" s="7">
        <f t="shared" si="1"/>
        <v>6.3805104408352672E-2</v>
      </c>
      <c r="M41" s="6">
        <f t="shared" si="2"/>
        <v>0.35873549883990724</v>
      </c>
      <c r="N41" s="6">
        <f t="shared" si="3"/>
        <v>5.6223636363636365</v>
      </c>
      <c r="O41" s="7">
        <f t="shared" si="4"/>
        <v>1.3883678815121427</v>
      </c>
      <c r="P41" t="str">
        <f t="shared" si="5"/>
        <v>profitable</v>
      </c>
    </row>
    <row r="42" spans="1:16" x14ac:dyDescent="0.25">
      <c r="A42" s="2">
        <v>45513</v>
      </c>
      <c r="B42" s="4" t="s">
        <v>10</v>
      </c>
      <c r="C42" s="4" t="s">
        <v>22</v>
      </c>
      <c r="D42" s="4" t="s">
        <v>15</v>
      </c>
      <c r="E42" s="4" t="s">
        <v>20</v>
      </c>
      <c r="F42" s="5">
        <v>26371</v>
      </c>
      <c r="G42" s="5">
        <v>702</v>
      </c>
      <c r="H42" s="5">
        <v>55</v>
      </c>
      <c r="I42" s="6">
        <v>156.22999999999999</v>
      </c>
      <c r="J42" s="6">
        <v>626.80999999999995</v>
      </c>
      <c r="K42" s="7">
        <f t="shared" si="0"/>
        <v>2.6620150923362784E-2</v>
      </c>
      <c r="L42" s="7">
        <f t="shared" si="1"/>
        <v>7.8347578347578342E-2</v>
      </c>
      <c r="M42" s="6">
        <f t="shared" si="2"/>
        <v>0.22254985754985754</v>
      </c>
      <c r="N42" s="6">
        <f t="shared" si="3"/>
        <v>2.8405454545454543</v>
      </c>
      <c r="O42" s="7">
        <f t="shared" si="4"/>
        <v>3.012097548486206</v>
      </c>
      <c r="P42" t="str">
        <f t="shared" si="5"/>
        <v>profitable</v>
      </c>
    </row>
    <row r="43" spans="1:16" x14ac:dyDescent="0.25">
      <c r="A43" s="2">
        <v>45513</v>
      </c>
      <c r="B43" s="4" t="s">
        <v>11</v>
      </c>
      <c r="C43" s="4" t="s">
        <v>23</v>
      </c>
      <c r="D43" s="4" t="s">
        <v>16</v>
      </c>
      <c r="E43" s="4" t="s">
        <v>20</v>
      </c>
      <c r="F43" s="5">
        <v>30932</v>
      </c>
      <c r="G43" s="5">
        <v>1214</v>
      </c>
      <c r="H43" s="5">
        <v>43</v>
      </c>
      <c r="I43" s="6">
        <v>412.68</v>
      </c>
      <c r="J43" s="6">
        <v>648.66999999999996</v>
      </c>
      <c r="K43" s="7">
        <f t="shared" si="0"/>
        <v>3.9247381352644509E-2</v>
      </c>
      <c r="L43" s="7">
        <f t="shared" si="1"/>
        <v>3.5420098846787477E-2</v>
      </c>
      <c r="M43" s="6">
        <f t="shared" si="2"/>
        <v>0.33993410214168041</v>
      </c>
      <c r="N43" s="6">
        <f t="shared" si="3"/>
        <v>9.5972093023255809</v>
      </c>
      <c r="O43" s="7">
        <f t="shared" si="4"/>
        <v>0.57184743627023349</v>
      </c>
      <c r="P43" t="str">
        <f t="shared" si="5"/>
        <v>profitable</v>
      </c>
    </row>
    <row r="44" spans="1:16" x14ac:dyDescent="0.25">
      <c r="A44" s="2">
        <v>45513</v>
      </c>
      <c r="B44" s="4" t="s">
        <v>12</v>
      </c>
      <c r="C44" s="4" t="s">
        <v>24</v>
      </c>
      <c r="D44" s="4" t="s">
        <v>17</v>
      </c>
      <c r="E44" s="4" t="s">
        <v>21</v>
      </c>
      <c r="F44" s="5">
        <v>52642</v>
      </c>
      <c r="G44" s="5">
        <v>1078</v>
      </c>
      <c r="H44" s="5">
        <v>12</v>
      </c>
      <c r="I44" s="6">
        <v>438.64</v>
      </c>
      <c r="J44" s="6">
        <v>192.81</v>
      </c>
      <c r="K44" s="7">
        <f t="shared" si="0"/>
        <v>2.0477945366817369E-2</v>
      </c>
      <c r="L44" s="7">
        <f t="shared" si="1"/>
        <v>1.1131725417439703E-2</v>
      </c>
      <c r="M44" s="6">
        <f t="shared" si="2"/>
        <v>0.40690166975881259</v>
      </c>
      <c r="N44" s="6">
        <f t="shared" si="3"/>
        <v>36.553333333333335</v>
      </c>
      <c r="O44" s="7">
        <f t="shared" si="4"/>
        <v>-0.56043680466897683</v>
      </c>
      <c r="P44" t="str">
        <f t="shared" si="5"/>
        <v>not profitable</v>
      </c>
    </row>
    <row r="45" spans="1:16" x14ac:dyDescent="0.25">
      <c r="A45" s="2">
        <v>45513</v>
      </c>
      <c r="B45" s="4" t="s">
        <v>13</v>
      </c>
      <c r="C45" s="4" t="s">
        <v>25</v>
      </c>
      <c r="D45" s="4" t="s">
        <v>18</v>
      </c>
      <c r="E45" s="4" t="s">
        <v>21</v>
      </c>
      <c r="F45" s="5">
        <v>69040</v>
      </c>
      <c r="G45" s="5">
        <v>972</v>
      </c>
      <c r="H45" s="5">
        <v>44</v>
      </c>
      <c r="I45" s="6">
        <v>407.82</v>
      </c>
      <c r="J45" s="6">
        <v>840.24</v>
      </c>
      <c r="K45" s="7">
        <f t="shared" si="0"/>
        <v>1.4078794901506373E-2</v>
      </c>
      <c r="L45" s="7">
        <f t="shared" si="1"/>
        <v>4.5267489711934158E-2</v>
      </c>
      <c r="M45" s="6">
        <f t="shared" si="2"/>
        <v>0.41956790123456789</v>
      </c>
      <c r="N45" s="6">
        <f t="shared" si="3"/>
        <v>9.2686363636363627</v>
      </c>
      <c r="O45" s="7">
        <f t="shared" si="4"/>
        <v>1.0603207297337061</v>
      </c>
      <c r="P45" t="str">
        <f t="shared" si="5"/>
        <v>profitable</v>
      </c>
    </row>
    <row r="46" spans="1:16" x14ac:dyDescent="0.25">
      <c r="A46" s="2">
        <v>45513</v>
      </c>
      <c r="B46" s="4" t="s">
        <v>14</v>
      </c>
      <c r="C46" s="4" t="s">
        <v>26</v>
      </c>
      <c r="D46" s="4" t="s">
        <v>19</v>
      </c>
      <c r="E46" s="4" t="s">
        <v>20</v>
      </c>
      <c r="F46" s="5">
        <v>58354</v>
      </c>
      <c r="G46" s="5">
        <v>1426</v>
      </c>
      <c r="H46" s="5">
        <v>102</v>
      </c>
      <c r="I46" s="6">
        <v>497.75</v>
      </c>
      <c r="J46" s="6">
        <v>1027.74</v>
      </c>
      <c r="K46" s="7">
        <f t="shared" si="0"/>
        <v>2.4437056585666792E-2</v>
      </c>
      <c r="L46" s="7">
        <f t="shared" si="1"/>
        <v>7.1528751753155678E-2</v>
      </c>
      <c r="M46" s="6">
        <f t="shared" si="2"/>
        <v>0.34905329593267881</v>
      </c>
      <c r="N46" s="6">
        <f t="shared" si="3"/>
        <v>4.8799019607843137</v>
      </c>
      <c r="O46" s="7">
        <f t="shared" si="4"/>
        <v>1.0647714716223005</v>
      </c>
      <c r="P46" t="str">
        <f t="shared" si="5"/>
        <v>profitable</v>
      </c>
    </row>
    <row r="47" spans="1:16" x14ac:dyDescent="0.25">
      <c r="A47" s="2">
        <v>45514</v>
      </c>
      <c r="B47" s="4" t="s">
        <v>10</v>
      </c>
      <c r="C47" s="4" t="s">
        <v>22</v>
      </c>
      <c r="D47" s="4" t="s">
        <v>15</v>
      </c>
      <c r="E47" s="4" t="s">
        <v>20</v>
      </c>
      <c r="F47" s="5">
        <v>56975</v>
      </c>
      <c r="G47" s="5">
        <v>1161</v>
      </c>
      <c r="H47" s="5">
        <v>76</v>
      </c>
      <c r="I47" s="6">
        <v>415.14</v>
      </c>
      <c r="J47" s="6">
        <v>1503.24</v>
      </c>
      <c r="K47" s="7">
        <f t="shared" si="0"/>
        <v>2.0377358490566037E-2</v>
      </c>
      <c r="L47" s="7">
        <f t="shared" si="1"/>
        <v>6.5460809646856161E-2</v>
      </c>
      <c r="M47" s="6">
        <f t="shared" si="2"/>
        <v>0.35757105943152456</v>
      </c>
      <c r="N47" s="6">
        <f t="shared" si="3"/>
        <v>5.4623684210526315</v>
      </c>
      <c r="O47" s="7">
        <f t="shared" si="4"/>
        <v>2.6210435033964443</v>
      </c>
      <c r="P47" t="str">
        <f t="shared" si="5"/>
        <v>profitable</v>
      </c>
    </row>
    <row r="48" spans="1:16" x14ac:dyDescent="0.25">
      <c r="A48" s="2">
        <v>45514</v>
      </c>
      <c r="B48" s="4" t="s">
        <v>11</v>
      </c>
      <c r="C48" s="4" t="s">
        <v>23</v>
      </c>
      <c r="D48" s="4" t="s">
        <v>16</v>
      </c>
      <c r="E48" s="4" t="s">
        <v>20</v>
      </c>
      <c r="F48" s="5">
        <v>48467</v>
      </c>
      <c r="G48" s="5">
        <v>1042</v>
      </c>
      <c r="H48" s="5">
        <v>23</v>
      </c>
      <c r="I48" s="6">
        <v>258.02</v>
      </c>
      <c r="J48" s="6">
        <v>487.54</v>
      </c>
      <c r="K48" s="7">
        <f t="shared" si="0"/>
        <v>2.1499164379887345E-2</v>
      </c>
      <c r="L48" s="7">
        <f t="shared" si="1"/>
        <v>2.2072936660268713E-2</v>
      </c>
      <c r="M48" s="6">
        <f t="shared" si="2"/>
        <v>0.24761996161228406</v>
      </c>
      <c r="N48" s="6">
        <f t="shared" si="3"/>
        <v>11.218260869565217</v>
      </c>
      <c r="O48" s="7">
        <f t="shared" si="4"/>
        <v>0.88954344624447734</v>
      </c>
      <c r="P48" t="str">
        <f t="shared" si="5"/>
        <v>profitable</v>
      </c>
    </row>
    <row r="49" spans="1:16" x14ac:dyDescent="0.25">
      <c r="A49" s="2">
        <v>45514</v>
      </c>
      <c r="B49" s="4" t="s">
        <v>12</v>
      </c>
      <c r="C49" s="4" t="s">
        <v>24</v>
      </c>
      <c r="D49" s="4" t="s">
        <v>17</v>
      </c>
      <c r="E49" s="4" t="s">
        <v>21</v>
      </c>
      <c r="F49" s="5">
        <v>32399</v>
      </c>
      <c r="G49" s="5">
        <v>561</v>
      </c>
      <c r="H49" s="5">
        <v>37</v>
      </c>
      <c r="I49" s="6">
        <v>175.46</v>
      </c>
      <c r="J49" s="6">
        <v>652.39</v>
      </c>
      <c r="K49" s="7">
        <f t="shared" si="0"/>
        <v>1.7315349239174049E-2</v>
      </c>
      <c r="L49" s="7">
        <f t="shared" si="1"/>
        <v>6.5953654188948302E-2</v>
      </c>
      <c r="M49" s="6">
        <f t="shared" si="2"/>
        <v>0.31276292335115868</v>
      </c>
      <c r="N49" s="6">
        <f t="shared" si="3"/>
        <v>4.7421621621621624</v>
      </c>
      <c r="O49" s="7">
        <f t="shared" si="4"/>
        <v>2.7181693833352325</v>
      </c>
      <c r="P49" t="str">
        <f t="shared" si="5"/>
        <v>profitable</v>
      </c>
    </row>
    <row r="50" spans="1:16" x14ac:dyDescent="0.25">
      <c r="A50" s="2">
        <v>45514</v>
      </c>
      <c r="B50" s="4" t="s">
        <v>13</v>
      </c>
      <c r="C50" s="4" t="s">
        <v>25</v>
      </c>
      <c r="D50" s="4" t="s">
        <v>18</v>
      </c>
      <c r="E50" s="4" t="s">
        <v>21</v>
      </c>
      <c r="F50" s="5">
        <v>55525</v>
      </c>
      <c r="G50" s="5">
        <v>1675</v>
      </c>
      <c r="H50" s="5">
        <v>37</v>
      </c>
      <c r="I50" s="6">
        <v>373.85</v>
      </c>
      <c r="J50" s="6">
        <v>910.02</v>
      </c>
      <c r="K50" s="7">
        <f t="shared" si="0"/>
        <v>3.0166591625393965E-2</v>
      </c>
      <c r="L50" s="7">
        <f t="shared" si="1"/>
        <v>2.208955223880597E-2</v>
      </c>
      <c r="M50" s="6">
        <f t="shared" si="2"/>
        <v>0.22319402985074629</v>
      </c>
      <c r="N50" s="6">
        <f t="shared" si="3"/>
        <v>10.104054054054055</v>
      </c>
      <c r="O50" s="7">
        <f t="shared" si="4"/>
        <v>1.4341848334893672</v>
      </c>
      <c r="P50" t="str">
        <f t="shared" si="5"/>
        <v>profitable</v>
      </c>
    </row>
    <row r="51" spans="1:16" x14ac:dyDescent="0.25">
      <c r="A51" s="2">
        <v>45514</v>
      </c>
      <c r="B51" s="4" t="s">
        <v>14</v>
      </c>
      <c r="C51" s="4" t="s">
        <v>26</v>
      </c>
      <c r="D51" s="4" t="s">
        <v>19</v>
      </c>
      <c r="E51" s="4" t="s">
        <v>20</v>
      </c>
      <c r="F51" s="5">
        <v>13436</v>
      </c>
      <c r="G51" s="5">
        <v>117</v>
      </c>
      <c r="H51" s="5">
        <v>6</v>
      </c>
      <c r="I51" s="6">
        <v>49.35</v>
      </c>
      <c r="J51" s="6">
        <v>99.1</v>
      </c>
      <c r="K51" s="7">
        <f t="shared" si="0"/>
        <v>8.7079487942840136E-3</v>
      </c>
      <c r="L51" s="7">
        <f t="shared" si="1"/>
        <v>5.128205128205128E-2</v>
      </c>
      <c r="M51" s="6">
        <f t="shared" si="2"/>
        <v>0.4217948717948718</v>
      </c>
      <c r="N51" s="6">
        <f t="shared" si="3"/>
        <v>8.2249999999999996</v>
      </c>
      <c r="O51" s="7">
        <f t="shared" si="4"/>
        <v>1.0081053698074973</v>
      </c>
      <c r="P51" t="str">
        <f t="shared" si="5"/>
        <v>profitable</v>
      </c>
    </row>
    <row r="52" spans="1:16" x14ac:dyDescent="0.25">
      <c r="A52" s="2">
        <v>45515</v>
      </c>
      <c r="B52" s="4" t="s">
        <v>10</v>
      </c>
      <c r="C52" s="4" t="s">
        <v>22</v>
      </c>
      <c r="D52" s="4" t="s">
        <v>15</v>
      </c>
      <c r="E52" s="4" t="s">
        <v>20</v>
      </c>
      <c r="F52" s="5">
        <v>58404</v>
      </c>
      <c r="G52" s="5">
        <v>1089</v>
      </c>
      <c r="H52" s="5">
        <v>37</v>
      </c>
      <c r="I52" s="6">
        <v>381.89</v>
      </c>
      <c r="J52" s="6">
        <v>849.61</v>
      </c>
      <c r="K52" s="7">
        <f t="shared" si="0"/>
        <v>1.8645983151838914E-2</v>
      </c>
      <c r="L52" s="7">
        <f t="shared" si="1"/>
        <v>3.3976124885215793E-2</v>
      </c>
      <c r="M52" s="6">
        <f t="shared" si="2"/>
        <v>0.35067952249770429</v>
      </c>
      <c r="N52" s="6">
        <f t="shared" si="3"/>
        <v>10.321351351351352</v>
      </c>
      <c r="O52" s="7">
        <f t="shared" si="4"/>
        <v>1.2247505826285057</v>
      </c>
      <c r="P52" t="str">
        <f t="shared" si="5"/>
        <v>profitable</v>
      </c>
    </row>
    <row r="53" spans="1:16" x14ac:dyDescent="0.25">
      <c r="A53" s="2">
        <v>45515</v>
      </c>
      <c r="B53" s="4" t="s">
        <v>11</v>
      </c>
      <c r="C53" s="4" t="s">
        <v>23</v>
      </c>
      <c r="D53" s="4" t="s">
        <v>16</v>
      </c>
      <c r="E53" s="4" t="s">
        <v>20</v>
      </c>
      <c r="F53" s="5">
        <v>50764</v>
      </c>
      <c r="G53" s="5">
        <v>1068</v>
      </c>
      <c r="H53" s="5">
        <v>28</v>
      </c>
      <c r="I53" s="6">
        <v>343.47</v>
      </c>
      <c r="J53" s="6">
        <v>602.79</v>
      </c>
      <c r="K53" s="7">
        <f t="shared" si="0"/>
        <v>2.1038531242612877E-2</v>
      </c>
      <c r="L53" s="7">
        <f t="shared" si="1"/>
        <v>2.6217228464419477E-2</v>
      </c>
      <c r="M53" s="6">
        <f t="shared" si="2"/>
        <v>0.32160112359550563</v>
      </c>
      <c r="N53" s="6">
        <f t="shared" si="3"/>
        <v>12.266785714285716</v>
      </c>
      <c r="O53" s="7">
        <f t="shared" si="4"/>
        <v>0.7550004367193639</v>
      </c>
      <c r="P53" t="str">
        <f t="shared" si="5"/>
        <v>profitable</v>
      </c>
    </row>
    <row r="54" spans="1:16" x14ac:dyDescent="0.25">
      <c r="A54" s="2">
        <v>45515</v>
      </c>
      <c r="B54" s="4" t="s">
        <v>12</v>
      </c>
      <c r="C54" s="4" t="s">
        <v>24</v>
      </c>
      <c r="D54" s="4" t="s">
        <v>17</v>
      </c>
      <c r="E54" s="4" t="s">
        <v>21</v>
      </c>
      <c r="F54" s="5">
        <v>83744</v>
      </c>
      <c r="G54" s="5">
        <v>1661</v>
      </c>
      <c r="H54" s="5">
        <v>45</v>
      </c>
      <c r="I54" s="6">
        <v>724.49</v>
      </c>
      <c r="J54" s="6">
        <v>1067.53</v>
      </c>
      <c r="K54" s="7">
        <f t="shared" si="0"/>
        <v>1.9834256782575468E-2</v>
      </c>
      <c r="L54" s="7">
        <f t="shared" si="1"/>
        <v>2.7092113184828417E-2</v>
      </c>
      <c r="M54" s="6">
        <f t="shared" si="2"/>
        <v>0.43617700180614088</v>
      </c>
      <c r="N54" s="6">
        <f t="shared" si="3"/>
        <v>16.099777777777778</v>
      </c>
      <c r="O54" s="7">
        <f t="shared" si="4"/>
        <v>0.47349169760797244</v>
      </c>
      <c r="P54" t="str">
        <f t="shared" si="5"/>
        <v>profitable</v>
      </c>
    </row>
    <row r="55" spans="1:16" x14ac:dyDescent="0.25">
      <c r="A55" s="2">
        <v>45515</v>
      </c>
      <c r="B55" s="4" t="s">
        <v>13</v>
      </c>
      <c r="C55" s="4" t="s">
        <v>25</v>
      </c>
      <c r="D55" s="4" t="s">
        <v>18</v>
      </c>
      <c r="E55" s="4" t="s">
        <v>21</v>
      </c>
      <c r="F55" s="5">
        <v>57202</v>
      </c>
      <c r="G55" s="5">
        <v>2201</v>
      </c>
      <c r="H55" s="5">
        <v>58</v>
      </c>
      <c r="I55" s="6">
        <v>943.12</v>
      </c>
      <c r="J55" s="6">
        <v>952.52</v>
      </c>
      <c r="K55" s="7">
        <f t="shared" si="0"/>
        <v>3.8477675605748052E-2</v>
      </c>
      <c r="L55" s="7">
        <f t="shared" si="1"/>
        <v>2.6351658337119492E-2</v>
      </c>
      <c r="M55" s="6">
        <f t="shared" si="2"/>
        <v>0.42849613811903681</v>
      </c>
      <c r="N55" s="6">
        <f t="shared" si="3"/>
        <v>16.260689655172413</v>
      </c>
      <c r="O55" s="7">
        <f t="shared" si="4"/>
        <v>9.9669183136822225E-3</v>
      </c>
      <c r="P55" t="str">
        <f t="shared" si="5"/>
        <v>profitable</v>
      </c>
    </row>
    <row r="56" spans="1:16" x14ac:dyDescent="0.25">
      <c r="A56" s="2">
        <v>45515</v>
      </c>
      <c r="B56" s="4" t="s">
        <v>14</v>
      </c>
      <c r="C56" s="4" t="s">
        <v>26</v>
      </c>
      <c r="D56" s="4" t="s">
        <v>19</v>
      </c>
      <c r="E56" s="4" t="s">
        <v>20</v>
      </c>
      <c r="F56" s="5">
        <v>55236</v>
      </c>
      <c r="G56" s="5">
        <v>882</v>
      </c>
      <c r="H56" s="5">
        <v>42</v>
      </c>
      <c r="I56" s="6">
        <v>391.7</v>
      </c>
      <c r="J56" s="6">
        <v>467.47</v>
      </c>
      <c r="K56" s="7">
        <f t="shared" si="0"/>
        <v>1.5967847056267651E-2</v>
      </c>
      <c r="L56" s="7">
        <f t="shared" si="1"/>
        <v>4.7619047619047616E-2</v>
      </c>
      <c r="M56" s="6">
        <f t="shared" si="2"/>
        <v>0.44410430839002268</v>
      </c>
      <c r="N56" s="6">
        <f t="shared" si="3"/>
        <v>9.3261904761904759</v>
      </c>
      <c r="O56" s="7">
        <f t="shared" si="4"/>
        <v>0.19343885626755181</v>
      </c>
      <c r="P56" t="str">
        <f t="shared" si="5"/>
        <v>profitable</v>
      </c>
    </row>
    <row r="57" spans="1:16" x14ac:dyDescent="0.25">
      <c r="A57" s="2">
        <v>45516</v>
      </c>
      <c r="B57" s="4" t="s">
        <v>10</v>
      </c>
      <c r="C57" s="4" t="s">
        <v>22</v>
      </c>
      <c r="D57" s="4" t="s">
        <v>15</v>
      </c>
      <c r="E57" s="4" t="s">
        <v>20</v>
      </c>
      <c r="F57" s="5">
        <v>20492</v>
      </c>
      <c r="G57" s="5">
        <v>262</v>
      </c>
      <c r="H57" s="5">
        <v>4</v>
      </c>
      <c r="I57" s="6">
        <v>52.62</v>
      </c>
      <c r="J57" s="6">
        <v>73.41</v>
      </c>
      <c r="K57" s="7">
        <f t="shared" si="0"/>
        <v>1.278547725941831E-2</v>
      </c>
      <c r="L57" s="7">
        <f t="shared" si="1"/>
        <v>1.5267175572519083E-2</v>
      </c>
      <c r="M57" s="6">
        <f t="shared" si="2"/>
        <v>0.20083969465648854</v>
      </c>
      <c r="N57" s="6">
        <f t="shared" si="3"/>
        <v>13.154999999999999</v>
      </c>
      <c r="O57" s="7">
        <f t="shared" si="4"/>
        <v>0.39509692132269097</v>
      </c>
      <c r="P57" t="str">
        <f t="shared" si="5"/>
        <v>profitable</v>
      </c>
    </row>
    <row r="58" spans="1:16" x14ac:dyDescent="0.25">
      <c r="A58" s="2">
        <v>45516</v>
      </c>
      <c r="B58" s="4" t="s">
        <v>11</v>
      </c>
      <c r="C58" s="4" t="s">
        <v>23</v>
      </c>
      <c r="D58" s="4" t="s">
        <v>16</v>
      </c>
      <c r="E58" s="4" t="s">
        <v>20</v>
      </c>
      <c r="F58" s="5">
        <v>33093</v>
      </c>
      <c r="G58" s="5">
        <v>734</v>
      </c>
      <c r="H58" s="5">
        <v>9</v>
      </c>
      <c r="I58" s="6">
        <v>235.63</v>
      </c>
      <c r="J58" s="6">
        <v>103.12</v>
      </c>
      <c r="K58" s="7">
        <f t="shared" si="0"/>
        <v>2.2179917203033875E-2</v>
      </c>
      <c r="L58" s="7">
        <f t="shared" si="1"/>
        <v>1.226158038147139E-2</v>
      </c>
      <c r="M58" s="6">
        <f t="shared" si="2"/>
        <v>0.32102179836512262</v>
      </c>
      <c r="N58" s="6">
        <f t="shared" si="3"/>
        <v>26.181111111111111</v>
      </c>
      <c r="O58" s="7">
        <f t="shared" si="4"/>
        <v>-0.56236472435598184</v>
      </c>
      <c r="P58" t="str">
        <f t="shared" si="5"/>
        <v>not profitable</v>
      </c>
    </row>
    <row r="59" spans="1:16" x14ac:dyDescent="0.25">
      <c r="A59" s="2">
        <v>45516</v>
      </c>
      <c r="B59" s="4" t="s">
        <v>12</v>
      </c>
      <c r="C59" s="4" t="s">
        <v>24</v>
      </c>
      <c r="D59" s="4" t="s">
        <v>17</v>
      </c>
      <c r="E59" s="4" t="s">
        <v>21</v>
      </c>
      <c r="F59" s="5">
        <v>82991</v>
      </c>
      <c r="G59" s="5">
        <v>3315</v>
      </c>
      <c r="H59" s="5">
        <v>183</v>
      </c>
      <c r="I59" s="6">
        <v>636.55999999999995</v>
      </c>
      <c r="J59" s="6">
        <v>3252.81</v>
      </c>
      <c r="K59" s="7">
        <f t="shared" si="0"/>
        <v>3.9944090323047077E-2</v>
      </c>
      <c r="L59" s="7">
        <f t="shared" si="1"/>
        <v>5.5203619909502261E-2</v>
      </c>
      <c r="M59" s="6">
        <f t="shared" si="2"/>
        <v>0.19202413273001506</v>
      </c>
      <c r="N59" s="6">
        <f t="shared" si="3"/>
        <v>3.4784699453551911</v>
      </c>
      <c r="O59" s="7">
        <f t="shared" si="4"/>
        <v>4.1099817770516527</v>
      </c>
      <c r="P59" t="str">
        <f t="shared" si="5"/>
        <v>profitable</v>
      </c>
    </row>
    <row r="60" spans="1:16" x14ac:dyDescent="0.25">
      <c r="A60" s="2">
        <v>45516</v>
      </c>
      <c r="B60" s="4" t="s">
        <v>13</v>
      </c>
      <c r="C60" s="4" t="s">
        <v>25</v>
      </c>
      <c r="D60" s="4" t="s">
        <v>18</v>
      </c>
      <c r="E60" s="4" t="s">
        <v>21</v>
      </c>
      <c r="F60" s="5">
        <v>55017</v>
      </c>
      <c r="G60" s="5">
        <v>1059</v>
      </c>
      <c r="H60" s="5">
        <v>42</v>
      </c>
      <c r="I60" s="6">
        <v>202.25</v>
      </c>
      <c r="J60" s="6">
        <v>866.61</v>
      </c>
      <c r="K60" s="7">
        <f t="shared" si="0"/>
        <v>1.9248595888543541E-2</v>
      </c>
      <c r="L60" s="7">
        <f t="shared" si="1"/>
        <v>3.9660056657223795E-2</v>
      </c>
      <c r="M60" s="6">
        <f t="shared" si="2"/>
        <v>0.19098205854579792</v>
      </c>
      <c r="N60" s="6">
        <f t="shared" si="3"/>
        <v>4.8154761904761907</v>
      </c>
      <c r="O60" s="7">
        <f t="shared" si="4"/>
        <v>3.2848454882571074</v>
      </c>
      <c r="P60" t="str">
        <f t="shared" si="5"/>
        <v>profitable</v>
      </c>
    </row>
    <row r="61" spans="1:16" x14ac:dyDescent="0.25">
      <c r="A61" s="2">
        <v>45516</v>
      </c>
      <c r="B61" s="4" t="s">
        <v>14</v>
      </c>
      <c r="C61" s="4" t="s">
        <v>26</v>
      </c>
      <c r="D61" s="4" t="s">
        <v>19</v>
      </c>
      <c r="E61" s="4" t="s">
        <v>20</v>
      </c>
      <c r="F61" s="5">
        <v>64748</v>
      </c>
      <c r="G61" s="5">
        <v>2028</v>
      </c>
      <c r="H61" s="5">
        <v>45</v>
      </c>
      <c r="I61" s="6">
        <v>797.07</v>
      </c>
      <c r="J61" s="6">
        <v>1035.27</v>
      </c>
      <c r="K61" s="7">
        <f t="shared" si="0"/>
        <v>3.132143077778464E-2</v>
      </c>
      <c r="L61" s="7">
        <f t="shared" si="1"/>
        <v>2.2189349112426034E-2</v>
      </c>
      <c r="M61" s="6">
        <f t="shared" si="2"/>
        <v>0.39303254437869822</v>
      </c>
      <c r="N61" s="6">
        <f t="shared" si="3"/>
        <v>17.712666666666667</v>
      </c>
      <c r="O61" s="7">
        <f t="shared" si="4"/>
        <v>0.2988445180473483</v>
      </c>
      <c r="P61" t="str">
        <f t="shared" si="5"/>
        <v>profitable</v>
      </c>
    </row>
    <row r="62" spans="1:16" x14ac:dyDescent="0.25">
      <c r="A62" s="2">
        <v>45517</v>
      </c>
      <c r="B62" s="4" t="s">
        <v>10</v>
      </c>
      <c r="C62" s="4" t="s">
        <v>22</v>
      </c>
      <c r="D62" s="4" t="s">
        <v>15</v>
      </c>
      <c r="E62" s="4" t="s">
        <v>20</v>
      </c>
      <c r="F62" s="5">
        <v>18716</v>
      </c>
      <c r="G62" s="5">
        <v>598</v>
      </c>
      <c r="H62" s="5">
        <v>11</v>
      </c>
      <c r="I62" s="6">
        <v>179.67</v>
      </c>
      <c r="J62" s="6">
        <v>241.72</v>
      </c>
      <c r="K62" s="7">
        <f t="shared" si="0"/>
        <v>3.1951271639239151E-2</v>
      </c>
      <c r="L62" s="7">
        <f t="shared" si="1"/>
        <v>1.839464882943144E-2</v>
      </c>
      <c r="M62" s="6">
        <f t="shared" si="2"/>
        <v>0.30045150501672241</v>
      </c>
      <c r="N62" s="6">
        <f t="shared" si="3"/>
        <v>16.333636363636362</v>
      </c>
      <c r="O62" s="7">
        <f t="shared" si="4"/>
        <v>0.34535537374074698</v>
      </c>
      <c r="P62" t="str">
        <f t="shared" si="5"/>
        <v>profitable</v>
      </c>
    </row>
    <row r="63" spans="1:16" x14ac:dyDescent="0.25">
      <c r="A63" s="2">
        <v>45517</v>
      </c>
      <c r="B63" s="4" t="s">
        <v>11</v>
      </c>
      <c r="C63" s="4" t="s">
        <v>23</v>
      </c>
      <c r="D63" s="4" t="s">
        <v>16</v>
      </c>
      <c r="E63" s="4" t="s">
        <v>20</v>
      </c>
      <c r="F63" s="5">
        <v>12368</v>
      </c>
      <c r="G63" s="5">
        <v>324</v>
      </c>
      <c r="H63" s="5">
        <v>16</v>
      </c>
      <c r="I63" s="6">
        <v>125.95</v>
      </c>
      <c r="J63" s="6">
        <v>373.6</v>
      </c>
      <c r="K63" s="7">
        <f t="shared" si="0"/>
        <v>2.6196636481241913E-2</v>
      </c>
      <c r="L63" s="7">
        <f t="shared" si="1"/>
        <v>4.9382716049382713E-2</v>
      </c>
      <c r="M63" s="6">
        <f t="shared" si="2"/>
        <v>0.38873456790123456</v>
      </c>
      <c r="N63" s="6">
        <f t="shared" si="3"/>
        <v>7.8718750000000002</v>
      </c>
      <c r="O63" s="7">
        <f t="shared" si="4"/>
        <v>1.9662564509726084</v>
      </c>
      <c r="P63" t="str">
        <f t="shared" si="5"/>
        <v>profitable</v>
      </c>
    </row>
    <row r="64" spans="1:16" x14ac:dyDescent="0.25">
      <c r="A64" s="2">
        <v>45517</v>
      </c>
      <c r="B64" s="4" t="s">
        <v>12</v>
      </c>
      <c r="C64" s="4" t="s">
        <v>24</v>
      </c>
      <c r="D64" s="4" t="s">
        <v>17</v>
      </c>
      <c r="E64" s="4" t="s">
        <v>21</v>
      </c>
      <c r="F64" s="5">
        <v>65766</v>
      </c>
      <c r="G64" s="5">
        <v>1494</v>
      </c>
      <c r="H64" s="5">
        <v>105</v>
      </c>
      <c r="I64" s="6">
        <v>483.55</v>
      </c>
      <c r="J64" s="6">
        <v>1740.6</v>
      </c>
      <c r="K64" s="7">
        <f t="shared" si="0"/>
        <v>2.271690539184381E-2</v>
      </c>
      <c r="L64" s="7">
        <f t="shared" si="1"/>
        <v>7.0281124497991967E-2</v>
      </c>
      <c r="M64" s="6">
        <f t="shared" si="2"/>
        <v>0.32366131191432396</v>
      </c>
      <c r="N64" s="6">
        <f t="shared" si="3"/>
        <v>4.6052380952380956</v>
      </c>
      <c r="O64" s="7">
        <f t="shared" si="4"/>
        <v>2.5996277530762071</v>
      </c>
      <c r="P64" t="str">
        <f t="shared" si="5"/>
        <v>profitable</v>
      </c>
    </row>
    <row r="65" spans="1:16" x14ac:dyDescent="0.25">
      <c r="A65" s="2">
        <v>45517</v>
      </c>
      <c r="B65" s="4" t="s">
        <v>13</v>
      </c>
      <c r="C65" s="4" t="s">
        <v>25</v>
      </c>
      <c r="D65" s="4" t="s">
        <v>18</v>
      </c>
      <c r="E65" s="4" t="s">
        <v>21</v>
      </c>
      <c r="F65" s="5">
        <v>62921</v>
      </c>
      <c r="G65" s="5">
        <v>888</v>
      </c>
      <c r="H65" s="5">
        <v>69</v>
      </c>
      <c r="I65" s="6">
        <v>209.53</v>
      </c>
      <c r="J65" s="6">
        <v>1301.51</v>
      </c>
      <c r="K65" s="7">
        <f t="shared" si="0"/>
        <v>1.411293526803452E-2</v>
      </c>
      <c r="L65" s="7">
        <f t="shared" si="1"/>
        <v>7.77027027027027E-2</v>
      </c>
      <c r="M65" s="6">
        <f t="shared" si="2"/>
        <v>0.2359572072072072</v>
      </c>
      <c r="N65" s="6">
        <f t="shared" si="3"/>
        <v>3.0366666666666666</v>
      </c>
      <c r="O65" s="7">
        <f t="shared" si="4"/>
        <v>5.2115687491051403</v>
      </c>
      <c r="P65" t="str">
        <f t="shared" si="5"/>
        <v>profitable</v>
      </c>
    </row>
    <row r="66" spans="1:16" x14ac:dyDescent="0.25">
      <c r="A66" s="2">
        <v>45517</v>
      </c>
      <c r="B66" s="4" t="s">
        <v>14</v>
      </c>
      <c r="C66" s="4" t="s">
        <v>26</v>
      </c>
      <c r="D66" s="4" t="s">
        <v>19</v>
      </c>
      <c r="E66" s="4" t="s">
        <v>20</v>
      </c>
      <c r="F66" s="5">
        <v>66661</v>
      </c>
      <c r="G66" s="5">
        <v>2048</v>
      </c>
      <c r="H66" s="5">
        <v>89</v>
      </c>
      <c r="I66" s="6">
        <v>493.53</v>
      </c>
      <c r="J66" s="6">
        <v>1607.01</v>
      </c>
      <c r="K66" s="7">
        <f t="shared" si="0"/>
        <v>3.0722611421970868E-2</v>
      </c>
      <c r="L66" s="7">
        <f t="shared" si="1"/>
        <v>4.345703125E-2</v>
      </c>
      <c r="M66" s="6">
        <f t="shared" si="2"/>
        <v>0.24098144531249999</v>
      </c>
      <c r="N66" s="6">
        <f t="shared" si="3"/>
        <v>5.5452808988764044</v>
      </c>
      <c r="O66" s="7">
        <f t="shared" si="4"/>
        <v>2.2561546410552551</v>
      </c>
      <c r="P66" t="str">
        <f t="shared" si="5"/>
        <v>profitable</v>
      </c>
    </row>
    <row r="67" spans="1:16" x14ac:dyDescent="0.25">
      <c r="A67" s="2">
        <v>45518</v>
      </c>
      <c r="B67" s="4" t="s">
        <v>10</v>
      </c>
      <c r="C67" s="4" t="s">
        <v>22</v>
      </c>
      <c r="D67" s="4" t="s">
        <v>15</v>
      </c>
      <c r="E67" s="4" t="s">
        <v>20</v>
      </c>
      <c r="F67" s="5">
        <v>29508</v>
      </c>
      <c r="G67" s="5">
        <v>1150</v>
      </c>
      <c r="H67" s="5">
        <v>15</v>
      </c>
      <c r="I67" s="6">
        <v>330.26</v>
      </c>
      <c r="J67" s="6">
        <v>339.46</v>
      </c>
      <c r="K67" s="7">
        <f t="shared" ref="K67:K130" si="6">IFERROR(G67/F67,0)</f>
        <v>3.897248203876915E-2</v>
      </c>
      <c r="L67" s="7">
        <f t="shared" ref="L67:L130" si="7">IFERROR(H67/G67,0)</f>
        <v>1.3043478260869565E-2</v>
      </c>
      <c r="M67" s="6">
        <f t="shared" ref="M67:M130" si="8">IFERROR(I67/G67,0)</f>
        <v>0.28718260869565215</v>
      </c>
      <c r="N67" s="6">
        <f t="shared" ref="N67:N130" si="9">IFERROR(I67/H67,0)</f>
        <v>22.017333333333333</v>
      </c>
      <c r="O67" s="7">
        <f t="shared" ref="O67:O130" si="10">IFERROR((J67-I67)/I67,0)</f>
        <v>2.7856840065402982E-2</v>
      </c>
      <c r="P67" t="str">
        <f t="shared" ref="P67:P130" si="11">IF(O67&gt;0,"profitable","not profitable")</f>
        <v>profitable</v>
      </c>
    </row>
    <row r="68" spans="1:16" x14ac:dyDescent="0.25">
      <c r="A68" s="2">
        <v>45518</v>
      </c>
      <c r="B68" s="4" t="s">
        <v>11</v>
      </c>
      <c r="C68" s="4" t="s">
        <v>23</v>
      </c>
      <c r="D68" s="4" t="s">
        <v>16</v>
      </c>
      <c r="E68" s="4" t="s">
        <v>20</v>
      </c>
      <c r="F68" s="5">
        <v>68335</v>
      </c>
      <c r="G68" s="5">
        <v>387</v>
      </c>
      <c r="H68" s="5">
        <v>5</v>
      </c>
      <c r="I68" s="6">
        <v>132.06</v>
      </c>
      <c r="J68" s="6">
        <v>104.46</v>
      </c>
      <c r="K68" s="7">
        <f t="shared" si="6"/>
        <v>5.6632765054510864E-3</v>
      </c>
      <c r="L68" s="7">
        <f t="shared" si="7"/>
        <v>1.2919896640826873E-2</v>
      </c>
      <c r="M68" s="6">
        <f t="shared" si="8"/>
        <v>0.34124031007751937</v>
      </c>
      <c r="N68" s="6">
        <f t="shared" si="9"/>
        <v>26.411999999999999</v>
      </c>
      <c r="O68" s="7">
        <f t="shared" si="10"/>
        <v>-0.20899591094956843</v>
      </c>
      <c r="P68" t="str">
        <f t="shared" si="11"/>
        <v>not profitable</v>
      </c>
    </row>
    <row r="69" spans="1:16" x14ac:dyDescent="0.25">
      <c r="A69" s="2">
        <v>45518</v>
      </c>
      <c r="B69" s="4" t="s">
        <v>12</v>
      </c>
      <c r="C69" s="4" t="s">
        <v>24</v>
      </c>
      <c r="D69" s="4" t="s">
        <v>17</v>
      </c>
      <c r="E69" s="4" t="s">
        <v>21</v>
      </c>
      <c r="F69" s="5">
        <v>27019</v>
      </c>
      <c r="G69" s="5">
        <v>240</v>
      </c>
      <c r="H69" s="5">
        <v>18</v>
      </c>
      <c r="I69" s="6">
        <v>64.72</v>
      </c>
      <c r="J69" s="6">
        <v>297.05</v>
      </c>
      <c r="K69" s="7">
        <f t="shared" si="6"/>
        <v>8.8826381435286282E-3</v>
      </c>
      <c r="L69" s="7">
        <f t="shared" si="7"/>
        <v>7.4999999999999997E-2</v>
      </c>
      <c r="M69" s="6">
        <f t="shared" si="8"/>
        <v>0.26966666666666667</v>
      </c>
      <c r="N69" s="6">
        <f t="shared" si="9"/>
        <v>3.5955555555555554</v>
      </c>
      <c r="O69" s="7">
        <f t="shared" si="10"/>
        <v>3.5897713226205195</v>
      </c>
      <c r="P69" t="str">
        <f t="shared" si="11"/>
        <v>profitable</v>
      </c>
    </row>
    <row r="70" spans="1:16" x14ac:dyDescent="0.25">
      <c r="A70" s="2">
        <v>45518</v>
      </c>
      <c r="B70" s="4" t="s">
        <v>13</v>
      </c>
      <c r="C70" s="4" t="s">
        <v>25</v>
      </c>
      <c r="D70" s="4" t="s">
        <v>18</v>
      </c>
      <c r="E70" s="4" t="s">
        <v>21</v>
      </c>
      <c r="F70" s="5">
        <v>35945</v>
      </c>
      <c r="G70" s="5">
        <v>919</v>
      </c>
      <c r="H70" s="5">
        <v>34</v>
      </c>
      <c r="I70" s="6">
        <v>403.25</v>
      </c>
      <c r="J70" s="6">
        <v>766.35</v>
      </c>
      <c r="K70" s="7">
        <f t="shared" si="6"/>
        <v>2.5566838225066075E-2</v>
      </c>
      <c r="L70" s="7">
        <f t="shared" si="7"/>
        <v>3.6996735582154515E-2</v>
      </c>
      <c r="M70" s="6">
        <f t="shared" si="8"/>
        <v>0.43879216539717086</v>
      </c>
      <c r="N70" s="6">
        <f t="shared" si="9"/>
        <v>11.860294117647058</v>
      </c>
      <c r="O70" s="7">
        <f t="shared" si="10"/>
        <v>0.90043397396156233</v>
      </c>
      <c r="P70" t="str">
        <f t="shared" si="11"/>
        <v>profitable</v>
      </c>
    </row>
    <row r="71" spans="1:16" x14ac:dyDescent="0.25">
      <c r="A71" s="2">
        <v>45518</v>
      </c>
      <c r="B71" s="4" t="s">
        <v>14</v>
      </c>
      <c r="C71" s="4" t="s">
        <v>26</v>
      </c>
      <c r="D71" s="4" t="s">
        <v>19</v>
      </c>
      <c r="E71" s="4" t="s">
        <v>20</v>
      </c>
      <c r="F71" s="5">
        <v>84740</v>
      </c>
      <c r="G71" s="5">
        <v>2087</v>
      </c>
      <c r="H71" s="5">
        <v>77</v>
      </c>
      <c r="I71" s="6">
        <v>886.07</v>
      </c>
      <c r="J71" s="6">
        <v>1280.92</v>
      </c>
      <c r="K71" s="7">
        <f t="shared" si="6"/>
        <v>2.4628274722681143E-2</v>
      </c>
      <c r="L71" s="7">
        <f t="shared" si="7"/>
        <v>3.6895064686152369E-2</v>
      </c>
      <c r="M71" s="6">
        <f t="shared" si="8"/>
        <v>0.42456636320076668</v>
      </c>
      <c r="N71" s="6">
        <f t="shared" si="9"/>
        <v>11.507402597402598</v>
      </c>
      <c r="O71" s="7">
        <f t="shared" si="10"/>
        <v>0.44561942058753823</v>
      </c>
      <c r="P71" t="str">
        <f t="shared" si="11"/>
        <v>profitable</v>
      </c>
    </row>
    <row r="72" spans="1:16" x14ac:dyDescent="0.25">
      <c r="A72" s="2">
        <v>45519</v>
      </c>
      <c r="B72" s="4" t="s">
        <v>10</v>
      </c>
      <c r="C72" s="4" t="s">
        <v>22</v>
      </c>
      <c r="D72" s="4" t="s">
        <v>15</v>
      </c>
      <c r="E72" s="4" t="s">
        <v>20</v>
      </c>
      <c r="F72" s="5">
        <v>56175</v>
      </c>
      <c r="G72" s="5">
        <v>1941</v>
      </c>
      <c r="H72" s="5">
        <v>136</v>
      </c>
      <c r="I72" s="6">
        <v>707.26</v>
      </c>
      <c r="J72" s="6">
        <v>2706.8</v>
      </c>
      <c r="K72" s="7">
        <f t="shared" si="6"/>
        <v>3.4552736982643523E-2</v>
      </c>
      <c r="L72" s="7">
        <f t="shared" si="7"/>
        <v>7.0066975785677485E-2</v>
      </c>
      <c r="M72" s="6">
        <f t="shared" si="8"/>
        <v>0.36437918598660485</v>
      </c>
      <c r="N72" s="6">
        <f t="shared" si="9"/>
        <v>5.200441176470588</v>
      </c>
      <c r="O72" s="7">
        <f t="shared" si="10"/>
        <v>2.8271639849560279</v>
      </c>
      <c r="P72" t="str">
        <f t="shared" si="11"/>
        <v>profitable</v>
      </c>
    </row>
    <row r="73" spans="1:16" x14ac:dyDescent="0.25">
      <c r="A73" s="2">
        <v>45519</v>
      </c>
      <c r="B73" s="4" t="s">
        <v>11</v>
      </c>
      <c r="C73" s="4" t="s">
        <v>23</v>
      </c>
      <c r="D73" s="4" t="s">
        <v>16</v>
      </c>
      <c r="E73" s="4" t="s">
        <v>20</v>
      </c>
      <c r="F73" s="5">
        <v>13343</v>
      </c>
      <c r="G73" s="5">
        <v>254</v>
      </c>
      <c r="H73" s="5">
        <v>8</v>
      </c>
      <c r="I73" s="6">
        <v>88.17</v>
      </c>
      <c r="J73" s="6">
        <v>132.28</v>
      </c>
      <c r="K73" s="7">
        <f t="shared" si="6"/>
        <v>1.903619875590197E-2</v>
      </c>
      <c r="L73" s="7">
        <f t="shared" si="7"/>
        <v>3.1496062992125984E-2</v>
      </c>
      <c r="M73" s="6">
        <f t="shared" si="8"/>
        <v>0.3471259842519685</v>
      </c>
      <c r="N73" s="6">
        <f t="shared" si="9"/>
        <v>11.02125</v>
      </c>
      <c r="O73" s="7">
        <f t="shared" si="10"/>
        <v>0.50028354315526824</v>
      </c>
      <c r="P73" t="str">
        <f t="shared" si="11"/>
        <v>profitable</v>
      </c>
    </row>
    <row r="74" spans="1:16" x14ac:dyDescent="0.25">
      <c r="A74" s="2">
        <v>45519</v>
      </c>
      <c r="B74" s="4" t="s">
        <v>12</v>
      </c>
      <c r="C74" s="4" t="s">
        <v>24</v>
      </c>
      <c r="D74" s="4" t="s">
        <v>17</v>
      </c>
      <c r="E74" s="4" t="s">
        <v>21</v>
      </c>
      <c r="F74" s="5">
        <v>69638</v>
      </c>
      <c r="G74" s="5">
        <v>501</v>
      </c>
      <c r="H74" s="5">
        <v>20</v>
      </c>
      <c r="I74" s="6">
        <v>98.99</v>
      </c>
      <c r="J74" s="6">
        <v>236.05</v>
      </c>
      <c r="K74" s="7">
        <f t="shared" si="6"/>
        <v>7.1943479134955052E-3</v>
      </c>
      <c r="L74" s="7">
        <f t="shared" si="7"/>
        <v>3.9920159680638723E-2</v>
      </c>
      <c r="M74" s="6">
        <f t="shared" si="8"/>
        <v>0.19758483033932134</v>
      </c>
      <c r="N74" s="6">
        <f t="shared" si="9"/>
        <v>4.9494999999999996</v>
      </c>
      <c r="O74" s="7">
        <f t="shared" si="10"/>
        <v>1.3845843014445904</v>
      </c>
      <c r="P74" t="str">
        <f t="shared" si="11"/>
        <v>profitable</v>
      </c>
    </row>
    <row r="75" spans="1:16" x14ac:dyDescent="0.25">
      <c r="A75" s="2">
        <v>45519</v>
      </c>
      <c r="B75" s="4" t="s">
        <v>13</v>
      </c>
      <c r="C75" s="4" t="s">
        <v>25</v>
      </c>
      <c r="D75" s="4" t="s">
        <v>18</v>
      </c>
      <c r="E75" s="4" t="s">
        <v>21</v>
      </c>
      <c r="F75" s="5">
        <v>71389</v>
      </c>
      <c r="G75" s="5">
        <v>1599</v>
      </c>
      <c r="H75" s="5">
        <v>83</v>
      </c>
      <c r="I75" s="6">
        <v>285.02</v>
      </c>
      <c r="J75" s="6">
        <v>1217.71</v>
      </c>
      <c r="K75" s="7">
        <f t="shared" si="6"/>
        <v>2.2398408718430012E-2</v>
      </c>
      <c r="L75" s="7">
        <f t="shared" si="7"/>
        <v>5.1907442151344588E-2</v>
      </c>
      <c r="M75" s="6">
        <f t="shared" si="8"/>
        <v>0.17824890556597872</v>
      </c>
      <c r="N75" s="6">
        <f t="shared" si="9"/>
        <v>3.4339759036144577</v>
      </c>
      <c r="O75" s="7">
        <f t="shared" si="10"/>
        <v>3.2723668514490214</v>
      </c>
      <c r="P75" t="str">
        <f t="shared" si="11"/>
        <v>profitable</v>
      </c>
    </row>
    <row r="76" spans="1:16" x14ac:dyDescent="0.25">
      <c r="A76" s="2">
        <v>45519</v>
      </c>
      <c r="B76" s="4" t="s">
        <v>14</v>
      </c>
      <c r="C76" s="4" t="s">
        <v>26</v>
      </c>
      <c r="D76" s="4" t="s">
        <v>19</v>
      </c>
      <c r="E76" s="4" t="s">
        <v>20</v>
      </c>
      <c r="F76" s="5">
        <v>88781</v>
      </c>
      <c r="G76" s="5">
        <v>3502</v>
      </c>
      <c r="H76" s="5">
        <v>231</v>
      </c>
      <c r="I76" s="6">
        <v>1023.47</v>
      </c>
      <c r="J76" s="6">
        <v>2649</v>
      </c>
      <c r="K76" s="7">
        <f t="shared" si="6"/>
        <v>3.9445376826122709E-2</v>
      </c>
      <c r="L76" s="7">
        <f t="shared" si="7"/>
        <v>6.5962307252998287E-2</v>
      </c>
      <c r="M76" s="6">
        <f t="shared" si="8"/>
        <v>0.29225299828669332</v>
      </c>
      <c r="N76" s="6">
        <f t="shared" si="9"/>
        <v>4.4306060606060607</v>
      </c>
      <c r="O76" s="7">
        <f t="shared" si="10"/>
        <v>1.5882536859898189</v>
      </c>
      <c r="P76" t="str">
        <f t="shared" si="11"/>
        <v>profitable</v>
      </c>
    </row>
    <row r="77" spans="1:16" x14ac:dyDescent="0.25">
      <c r="A77" s="2">
        <v>45520</v>
      </c>
      <c r="B77" s="4" t="s">
        <v>10</v>
      </c>
      <c r="C77" s="4" t="s">
        <v>22</v>
      </c>
      <c r="D77" s="4" t="s">
        <v>15</v>
      </c>
      <c r="E77" s="4" t="s">
        <v>20</v>
      </c>
      <c r="F77" s="5">
        <v>45247</v>
      </c>
      <c r="G77" s="5">
        <v>566</v>
      </c>
      <c r="H77" s="5">
        <v>43</v>
      </c>
      <c r="I77" s="6">
        <v>143.69999999999999</v>
      </c>
      <c r="J77" s="6">
        <v>729.71</v>
      </c>
      <c r="K77" s="7">
        <f t="shared" si="6"/>
        <v>1.2509116626516674E-2</v>
      </c>
      <c r="L77" s="7">
        <f t="shared" si="7"/>
        <v>7.5971731448763249E-2</v>
      </c>
      <c r="M77" s="6">
        <f t="shared" si="8"/>
        <v>0.25388692579505301</v>
      </c>
      <c r="N77" s="6">
        <f t="shared" si="9"/>
        <v>3.3418604651162789</v>
      </c>
      <c r="O77" s="7">
        <f t="shared" si="10"/>
        <v>4.0780097425191375</v>
      </c>
      <c r="P77" t="str">
        <f t="shared" si="11"/>
        <v>profitable</v>
      </c>
    </row>
    <row r="78" spans="1:16" x14ac:dyDescent="0.25">
      <c r="A78" s="2">
        <v>45520</v>
      </c>
      <c r="B78" s="4" t="s">
        <v>11</v>
      </c>
      <c r="C78" s="4" t="s">
        <v>23</v>
      </c>
      <c r="D78" s="4" t="s">
        <v>16</v>
      </c>
      <c r="E78" s="4" t="s">
        <v>20</v>
      </c>
      <c r="F78" s="5">
        <v>36646</v>
      </c>
      <c r="G78" s="5">
        <v>704</v>
      </c>
      <c r="H78" s="5">
        <v>11</v>
      </c>
      <c r="I78" s="6">
        <v>292.87</v>
      </c>
      <c r="J78" s="6">
        <v>153.05000000000001</v>
      </c>
      <c r="K78" s="7">
        <f t="shared" si="6"/>
        <v>1.9210827921191945E-2</v>
      </c>
      <c r="L78" s="7">
        <f t="shared" si="7"/>
        <v>1.5625E-2</v>
      </c>
      <c r="M78" s="6">
        <f t="shared" si="8"/>
        <v>0.41600852272727273</v>
      </c>
      <c r="N78" s="6">
        <f t="shared" si="9"/>
        <v>26.624545454545455</v>
      </c>
      <c r="O78" s="7">
        <f t="shared" si="10"/>
        <v>-0.47741318673814315</v>
      </c>
      <c r="P78" t="str">
        <f t="shared" si="11"/>
        <v>not profitable</v>
      </c>
    </row>
    <row r="79" spans="1:16" x14ac:dyDescent="0.25">
      <c r="A79" s="2">
        <v>45520</v>
      </c>
      <c r="B79" s="4" t="s">
        <v>12</v>
      </c>
      <c r="C79" s="4" t="s">
        <v>24</v>
      </c>
      <c r="D79" s="4" t="s">
        <v>17</v>
      </c>
      <c r="E79" s="4" t="s">
        <v>21</v>
      </c>
      <c r="F79" s="5">
        <v>75417</v>
      </c>
      <c r="G79" s="5">
        <v>2866</v>
      </c>
      <c r="H79" s="5">
        <v>123</v>
      </c>
      <c r="I79" s="6">
        <v>1166.31</v>
      </c>
      <c r="J79" s="6">
        <v>2445.29</v>
      </c>
      <c r="K79" s="7">
        <f t="shared" si="6"/>
        <v>3.8002041979924954E-2</v>
      </c>
      <c r="L79" s="7">
        <f t="shared" si="7"/>
        <v>4.2916957431960924E-2</v>
      </c>
      <c r="M79" s="6">
        <f t="shared" si="8"/>
        <v>0.40694696441032796</v>
      </c>
      <c r="N79" s="6">
        <f t="shared" si="9"/>
        <v>9.4821951219512197</v>
      </c>
      <c r="O79" s="7">
        <f t="shared" si="10"/>
        <v>1.0966038188817724</v>
      </c>
      <c r="P79" t="str">
        <f t="shared" si="11"/>
        <v>profitable</v>
      </c>
    </row>
    <row r="80" spans="1:16" x14ac:dyDescent="0.25">
      <c r="A80" s="2">
        <v>45520</v>
      </c>
      <c r="B80" s="4" t="s">
        <v>13</v>
      </c>
      <c r="C80" s="4" t="s">
        <v>25</v>
      </c>
      <c r="D80" s="4" t="s">
        <v>18</v>
      </c>
      <c r="E80" s="4" t="s">
        <v>21</v>
      </c>
      <c r="F80" s="5">
        <v>14611</v>
      </c>
      <c r="G80" s="5">
        <v>88</v>
      </c>
      <c r="H80" s="5">
        <v>2</v>
      </c>
      <c r="I80" s="6">
        <v>13.9</v>
      </c>
      <c r="J80" s="6">
        <v>37.57</v>
      </c>
      <c r="K80" s="7">
        <f t="shared" si="6"/>
        <v>6.0228594894257753E-3</v>
      </c>
      <c r="L80" s="7">
        <f t="shared" si="7"/>
        <v>2.2727272727272728E-2</v>
      </c>
      <c r="M80" s="6">
        <f t="shared" si="8"/>
        <v>0.15795454545454546</v>
      </c>
      <c r="N80" s="6">
        <f t="shared" si="9"/>
        <v>6.95</v>
      </c>
      <c r="O80" s="7">
        <f t="shared" si="10"/>
        <v>1.7028776978417266</v>
      </c>
      <c r="P80" t="str">
        <f t="shared" si="11"/>
        <v>profitable</v>
      </c>
    </row>
    <row r="81" spans="1:16" x14ac:dyDescent="0.25">
      <c r="A81" s="2">
        <v>45520</v>
      </c>
      <c r="B81" s="4" t="s">
        <v>14</v>
      </c>
      <c r="C81" s="4" t="s">
        <v>26</v>
      </c>
      <c r="D81" s="4" t="s">
        <v>19</v>
      </c>
      <c r="E81" s="4" t="s">
        <v>20</v>
      </c>
      <c r="F81" s="5">
        <v>70890</v>
      </c>
      <c r="G81" s="5">
        <v>1205</v>
      </c>
      <c r="H81" s="5">
        <v>35</v>
      </c>
      <c r="I81" s="6">
        <v>425.55</v>
      </c>
      <c r="J81" s="6">
        <v>651.02</v>
      </c>
      <c r="K81" s="7">
        <f t="shared" si="6"/>
        <v>1.6998166172943998E-2</v>
      </c>
      <c r="L81" s="7">
        <f t="shared" si="7"/>
        <v>2.9045643153526972E-2</v>
      </c>
      <c r="M81" s="6">
        <f t="shared" si="8"/>
        <v>0.35315352697095437</v>
      </c>
      <c r="N81" s="6">
        <f t="shared" si="9"/>
        <v>12.158571428571429</v>
      </c>
      <c r="O81" s="7">
        <f t="shared" si="10"/>
        <v>0.52983198214075888</v>
      </c>
      <c r="P81" t="str">
        <f t="shared" si="11"/>
        <v>profitable</v>
      </c>
    </row>
    <row r="82" spans="1:16" x14ac:dyDescent="0.25">
      <c r="A82" s="2">
        <v>45521</v>
      </c>
      <c r="B82" s="4" t="s">
        <v>10</v>
      </c>
      <c r="C82" s="4" t="s">
        <v>22</v>
      </c>
      <c r="D82" s="4" t="s">
        <v>15</v>
      </c>
      <c r="E82" s="4" t="s">
        <v>20</v>
      </c>
      <c r="F82" s="5">
        <v>14000</v>
      </c>
      <c r="G82" s="5">
        <v>514</v>
      </c>
      <c r="H82" s="5">
        <v>16</v>
      </c>
      <c r="I82" s="6">
        <v>136.63999999999999</v>
      </c>
      <c r="J82" s="6">
        <v>390.69</v>
      </c>
      <c r="K82" s="7">
        <f t="shared" si="6"/>
        <v>3.6714285714285713E-2</v>
      </c>
      <c r="L82" s="7">
        <f t="shared" si="7"/>
        <v>3.1128404669260701E-2</v>
      </c>
      <c r="M82" s="6">
        <f t="shared" si="8"/>
        <v>0.26583657587548637</v>
      </c>
      <c r="N82" s="6">
        <f t="shared" si="9"/>
        <v>8.5399999999999991</v>
      </c>
      <c r="O82" s="7">
        <f t="shared" si="10"/>
        <v>1.859265222482436</v>
      </c>
      <c r="P82" t="str">
        <f t="shared" si="11"/>
        <v>profitable</v>
      </c>
    </row>
    <row r="83" spans="1:16" x14ac:dyDescent="0.25">
      <c r="A83" s="2">
        <v>45521</v>
      </c>
      <c r="B83" s="4" t="s">
        <v>11</v>
      </c>
      <c r="C83" s="4" t="s">
        <v>23</v>
      </c>
      <c r="D83" s="4" t="s">
        <v>16</v>
      </c>
      <c r="E83" s="4" t="s">
        <v>20</v>
      </c>
      <c r="F83" s="5">
        <v>79449</v>
      </c>
      <c r="G83" s="5">
        <v>1463</v>
      </c>
      <c r="H83" s="5">
        <v>57</v>
      </c>
      <c r="I83" s="6">
        <v>339.69</v>
      </c>
      <c r="J83" s="6">
        <v>753.47</v>
      </c>
      <c r="K83" s="7">
        <f t="shared" si="6"/>
        <v>1.8414328688844416E-2</v>
      </c>
      <c r="L83" s="7">
        <f t="shared" si="7"/>
        <v>3.896103896103896E-2</v>
      </c>
      <c r="M83" s="6">
        <f t="shared" si="8"/>
        <v>0.23218728639781272</v>
      </c>
      <c r="N83" s="6">
        <f t="shared" si="9"/>
        <v>5.9594736842105265</v>
      </c>
      <c r="O83" s="7">
        <f t="shared" si="10"/>
        <v>1.21811063028055</v>
      </c>
      <c r="P83" t="str">
        <f t="shared" si="11"/>
        <v>profitable</v>
      </c>
    </row>
    <row r="84" spans="1:16" x14ac:dyDescent="0.25">
      <c r="A84" s="2">
        <v>45521</v>
      </c>
      <c r="B84" s="4" t="s">
        <v>12</v>
      </c>
      <c r="C84" s="4" t="s">
        <v>24</v>
      </c>
      <c r="D84" s="4" t="s">
        <v>17</v>
      </c>
      <c r="E84" s="4" t="s">
        <v>21</v>
      </c>
      <c r="F84" s="5">
        <v>13373</v>
      </c>
      <c r="G84" s="5">
        <v>451</v>
      </c>
      <c r="H84" s="5">
        <v>32</v>
      </c>
      <c r="I84" s="6">
        <v>80.430000000000007</v>
      </c>
      <c r="J84" s="6">
        <v>647.84</v>
      </c>
      <c r="K84" s="7">
        <f t="shared" si="6"/>
        <v>3.3724669109399537E-2</v>
      </c>
      <c r="L84" s="7">
        <f t="shared" si="7"/>
        <v>7.0953436807095344E-2</v>
      </c>
      <c r="M84" s="6">
        <f t="shared" si="8"/>
        <v>0.17833702882483371</v>
      </c>
      <c r="N84" s="6">
        <f t="shared" si="9"/>
        <v>2.5134375000000002</v>
      </c>
      <c r="O84" s="7">
        <f t="shared" si="10"/>
        <v>7.0547059554892453</v>
      </c>
      <c r="P84" t="str">
        <f t="shared" si="11"/>
        <v>profitable</v>
      </c>
    </row>
    <row r="85" spans="1:16" x14ac:dyDescent="0.25">
      <c r="A85" s="2">
        <v>45521</v>
      </c>
      <c r="B85" s="4" t="s">
        <v>13</v>
      </c>
      <c r="C85" s="4" t="s">
        <v>25</v>
      </c>
      <c r="D85" s="4" t="s">
        <v>18</v>
      </c>
      <c r="E85" s="4" t="s">
        <v>21</v>
      </c>
      <c r="F85" s="5">
        <v>35351</v>
      </c>
      <c r="G85" s="5">
        <v>780</v>
      </c>
      <c r="H85" s="5">
        <v>32</v>
      </c>
      <c r="I85" s="6">
        <v>276.5</v>
      </c>
      <c r="J85" s="6">
        <v>483.5</v>
      </c>
      <c r="K85" s="7">
        <f t="shared" si="6"/>
        <v>2.2064439478374019E-2</v>
      </c>
      <c r="L85" s="7">
        <f t="shared" si="7"/>
        <v>4.1025641025641026E-2</v>
      </c>
      <c r="M85" s="6">
        <f t="shared" si="8"/>
        <v>0.3544871794871795</v>
      </c>
      <c r="N85" s="6">
        <f t="shared" si="9"/>
        <v>8.640625</v>
      </c>
      <c r="O85" s="7">
        <f t="shared" si="10"/>
        <v>0.74864376130198917</v>
      </c>
      <c r="P85" t="str">
        <f t="shared" si="11"/>
        <v>profitable</v>
      </c>
    </row>
    <row r="86" spans="1:16" x14ac:dyDescent="0.25">
      <c r="A86" s="2">
        <v>45521</v>
      </c>
      <c r="B86" s="4" t="s">
        <v>14</v>
      </c>
      <c r="C86" s="4" t="s">
        <v>26</v>
      </c>
      <c r="D86" s="4" t="s">
        <v>19</v>
      </c>
      <c r="E86" s="4" t="s">
        <v>20</v>
      </c>
      <c r="F86" s="5">
        <v>67458</v>
      </c>
      <c r="G86" s="5">
        <v>953</v>
      </c>
      <c r="H86" s="5">
        <v>15</v>
      </c>
      <c r="I86" s="6">
        <v>176.73</v>
      </c>
      <c r="J86" s="6">
        <v>306.77</v>
      </c>
      <c r="K86" s="7">
        <f t="shared" si="6"/>
        <v>1.4127308844021465E-2</v>
      </c>
      <c r="L86" s="7">
        <f t="shared" si="7"/>
        <v>1.5739769150052464E-2</v>
      </c>
      <c r="M86" s="6">
        <f t="shared" si="8"/>
        <v>0.18544596012591813</v>
      </c>
      <c r="N86" s="6">
        <f t="shared" si="9"/>
        <v>11.782</v>
      </c>
      <c r="O86" s="7">
        <f t="shared" si="10"/>
        <v>0.73581169014881453</v>
      </c>
      <c r="P86" t="str">
        <f t="shared" si="11"/>
        <v>profitable</v>
      </c>
    </row>
    <row r="87" spans="1:16" x14ac:dyDescent="0.25">
      <c r="A87" s="2">
        <v>45522</v>
      </c>
      <c r="B87" s="4" t="s">
        <v>10</v>
      </c>
      <c r="C87" s="4" t="s">
        <v>22</v>
      </c>
      <c r="D87" s="4" t="s">
        <v>15</v>
      </c>
      <c r="E87" s="4" t="s">
        <v>20</v>
      </c>
      <c r="F87" s="5">
        <v>36092</v>
      </c>
      <c r="G87" s="5">
        <v>1278</v>
      </c>
      <c r="H87" s="5">
        <v>40</v>
      </c>
      <c r="I87" s="6">
        <v>206.72</v>
      </c>
      <c r="J87" s="6">
        <v>650.77</v>
      </c>
      <c r="K87" s="7">
        <f t="shared" si="6"/>
        <v>3.5409509032472572E-2</v>
      </c>
      <c r="L87" s="7">
        <f t="shared" si="7"/>
        <v>3.1298904538341159E-2</v>
      </c>
      <c r="M87" s="6">
        <f t="shared" si="8"/>
        <v>0.1617527386541471</v>
      </c>
      <c r="N87" s="6">
        <f t="shared" si="9"/>
        <v>5.1680000000000001</v>
      </c>
      <c r="O87" s="7">
        <f t="shared" si="10"/>
        <v>2.1480746904024768</v>
      </c>
      <c r="P87" t="str">
        <f t="shared" si="11"/>
        <v>profitable</v>
      </c>
    </row>
    <row r="88" spans="1:16" x14ac:dyDescent="0.25">
      <c r="A88" s="2">
        <v>45522</v>
      </c>
      <c r="B88" s="4" t="s">
        <v>11</v>
      </c>
      <c r="C88" s="4" t="s">
        <v>23</v>
      </c>
      <c r="D88" s="4" t="s">
        <v>16</v>
      </c>
      <c r="E88" s="4" t="s">
        <v>20</v>
      </c>
      <c r="F88" s="5">
        <v>54425</v>
      </c>
      <c r="G88" s="5">
        <v>2164</v>
      </c>
      <c r="H88" s="5">
        <v>172</v>
      </c>
      <c r="I88" s="6">
        <v>848.4</v>
      </c>
      <c r="J88" s="6">
        <v>4275.5</v>
      </c>
      <c r="K88" s="7">
        <f t="shared" si="6"/>
        <v>3.9761139182361051E-2</v>
      </c>
      <c r="L88" s="7">
        <f t="shared" si="7"/>
        <v>7.9482439926062853E-2</v>
      </c>
      <c r="M88" s="6">
        <f t="shared" si="8"/>
        <v>0.39205175600739373</v>
      </c>
      <c r="N88" s="6">
        <f t="shared" si="9"/>
        <v>4.9325581395348834</v>
      </c>
      <c r="O88" s="7">
        <f t="shared" si="10"/>
        <v>4.0394860914662898</v>
      </c>
      <c r="P88" t="str">
        <f t="shared" si="11"/>
        <v>profitable</v>
      </c>
    </row>
    <row r="89" spans="1:16" x14ac:dyDescent="0.25">
      <c r="A89" s="2">
        <v>45522</v>
      </c>
      <c r="B89" s="4" t="s">
        <v>12</v>
      </c>
      <c r="C89" s="4" t="s">
        <v>24</v>
      </c>
      <c r="D89" s="4" t="s">
        <v>17</v>
      </c>
      <c r="E89" s="4" t="s">
        <v>21</v>
      </c>
      <c r="F89" s="5">
        <v>27955</v>
      </c>
      <c r="G89" s="5">
        <v>1116</v>
      </c>
      <c r="H89" s="5">
        <v>34</v>
      </c>
      <c r="I89" s="6">
        <v>457.71</v>
      </c>
      <c r="J89" s="6">
        <v>626.54999999999995</v>
      </c>
      <c r="K89" s="7">
        <f t="shared" si="6"/>
        <v>3.9921302092648901E-2</v>
      </c>
      <c r="L89" s="7">
        <f t="shared" si="7"/>
        <v>3.046594982078853E-2</v>
      </c>
      <c r="M89" s="6">
        <f t="shared" si="8"/>
        <v>0.4101344086021505</v>
      </c>
      <c r="N89" s="6">
        <f t="shared" si="9"/>
        <v>13.462058823529411</v>
      </c>
      <c r="O89" s="7">
        <f t="shared" si="10"/>
        <v>0.36887985842564064</v>
      </c>
      <c r="P89" t="str">
        <f t="shared" si="11"/>
        <v>profitable</v>
      </c>
    </row>
    <row r="90" spans="1:16" x14ac:dyDescent="0.25">
      <c r="A90" s="2">
        <v>45522</v>
      </c>
      <c r="B90" s="4" t="s">
        <v>13</v>
      </c>
      <c r="C90" s="4" t="s">
        <v>25</v>
      </c>
      <c r="D90" s="4" t="s">
        <v>18</v>
      </c>
      <c r="E90" s="4" t="s">
        <v>21</v>
      </c>
      <c r="F90" s="5">
        <v>54811</v>
      </c>
      <c r="G90" s="5">
        <v>1666</v>
      </c>
      <c r="H90" s="5">
        <v>70</v>
      </c>
      <c r="I90" s="6">
        <v>625.19000000000005</v>
      </c>
      <c r="J90" s="6">
        <v>1492.27</v>
      </c>
      <c r="K90" s="7">
        <f t="shared" si="6"/>
        <v>3.0395358595902283E-2</v>
      </c>
      <c r="L90" s="7">
        <f t="shared" si="7"/>
        <v>4.2016806722689079E-2</v>
      </c>
      <c r="M90" s="6">
        <f t="shared" si="8"/>
        <v>0.37526410564225693</v>
      </c>
      <c r="N90" s="6">
        <f t="shared" si="9"/>
        <v>8.9312857142857158</v>
      </c>
      <c r="O90" s="7">
        <f t="shared" si="10"/>
        <v>1.3869063804603399</v>
      </c>
      <c r="P90" t="str">
        <f t="shared" si="11"/>
        <v>profitable</v>
      </c>
    </row>
    <row r="91" spans="1:16" x14ac:dyDescent="0.25">
      <c r="A91" s="2">
        <v>45522</v>
      </c>
      <c r="B91" s="4" t="s">
        <v>14</v>
      </c>
      <c r="C91" s="4" t="s">
        <v>26</v>
      </c>
      <c r="D91" s="4" t="s">
        <v>19</v>
      </c>
      <c r="E91" s="4" t="s">
        <v>20</v>
      </c>
      <c r="F91" s="5">
        <v>31352</v>
      </c>
      <c r="G91" s="5">
        <v>217</v>
      </c>
      <c r="H91" s="5">
        <v>5</v>
      </c>
      <c r="I91" s="6">
        <v>86.35</v>
      </c>
      <c r="J91" s="6">
        <v>74</v>
      </c>
      <c r="K91" s="7">
        <f t="shared" si="6"/>
        <v>6.9214085225822912E-3</v>
      </c>
      <c r="L91" s="7">
        <f t="shared" si="7"/>
        <v>2.3041474654377881E-2</v>
      </c>
      <c r="M91" s="6">
        <f t="shared" si="8"/>
        <v>0.39792626728110597</v>
      </c>
      <c r="N91" s="6">
        <f t="shared" si="9"/>
        <v>17.27</v>
      </c>
      <c r="O91" s="7">
        <f t="shared" si="10"/>
        <v>-0.14302258251302832</v>
      </c>
      <c r="P91" t="str">
        <f t="shared" si="11"/>
        <v>not profitable</v>
      </c>
    </row>
    <row r="92" spans="1:16" x14ac:dyDescent="0.25">
      <c r="A92" s="2">
        <v>45523</v>
      </c>
      <c r="B92" s="4" t="s">
        <v>10</v>
      </c>
      <c r="C92" s="4" t="s">
        <v>22</v>
      </c>
      <c r="D92" s="4" t="s">
        <v>15</v>
      </c>
      <c r="E92" s="4" t="s">
        <v>20</v>
      </c>
      <c r="F92" s="5">
        <v>76234</v>
      </c>
      <c r="G92" s="5">
        <v>2605</v>
      </c>
      <c r="H92" s="5">
        <v>125</v>
      </c>
      <c r="I92" s="6">
        <v>399.22</v>
      </c>
      <c r="J92" s="6">
        <v>2947.59</v>
      </c>
      <c r="K92" s="7">
        <f t="shared" si="6"/>
        <v>3.4171104756407902E-2</v>
      </c>
      <c r="L92" s="7">
        <f t="shared" si="7"/>
        <v>4.7984644913627639E-2</v>
      </c>
      <c r="M92" s="6">
        <f t="shared" si="8"/>
        <v>0.15325143953934742</v>
      </c>
      <c r="N92" s="6">
        <f t="shared" si="9"/>
        <v>3.1937600000000002</v>
      </c>
      <c r="O92" s="7">
        <f t="shared" si="10"/>
        <v>6.3833725765242217</v>
      </c>
      <c r="P92" t="str">
        <f t="shared" si="11"/>
        <v>profitable</v>
      </c>
    </row>
    <row r="93" spans="1:16" x14ac:dyDescent="0.25">
      <c r="A93" s="2">
        <v>45523</v>
      </c>
      <c r="B93" s="4" t="s">
        <v>11</v>
      </c>
      <c r="C93" s="4" t="s">
        <v>23</v>
      </c>
      <c r="D93" s="4" t="s">
        <v>16</v>
      </c>
      <c r="E93" s="4" t="s">
        <v>20</v>
      </c>
      <c r="F93" s="5">
        <v>46939</v>
      </c>
      <c r="G93" s="5">
        <v>498</v>
      </c>
      <c r="H93" s="5">
        <v>10</v>
      </c>
      <c r="I93" s="6">
        <v>217.65</v>
      </c>
      <c r="J93" s="6">
        <v>201.52</v>
      </c>
      <c r="K93" s="7">
        <f t="shared" si="6"/>
        <v>1.0609514476235114E-2</v>
      </c>
      <c r="L93" s="7">
        <f t="shared" si="7"/>
        <v>2.0080321285140562E-2</v>
      </c>
      <c r="M93" s="6">
        <f t="shared" si="8"/>
        <v>0.43704819277108437</v>
      </c>
      <c r="N93" s="6">
        <f t="shared" si="9"/>
        <v>21.765000000000001</v>
      </c>
      <c r="O93" s="7">
        <f t="shared" si="10"/>
        <v>-7.4109809326900963E-2</v>
      </c>
      <c r="P93" t="str">
        <f t="shared" si="11"/>
        <v>not profitable</v>
      </c>
    </row>
    <row r="94" spans="1:16" x14ac:dyDescent="0.25">
      <c r="A94" s="2">
        <v>45523</v>
      </c>
      <c r="B94" s="4" t="s">
        <v>12</v>
      </c>
      <c r="C94" s="4" t="s">
        <v>24</v>
      </c>
      <c r="D94" s="4" t="s">
        <v>17</v>
      </c>
      <c r="E94" s="4" t="s">
        <v>21</v>
      </c>
      <c r="F94" s="5">
        <v>42307</v>
      </c>
      <c r="G94" s="5">
        <v>1061</v>
      </c>
      <c r="H94" s="5">
        <v>25</v>
      </c>
      <c r="I94" s="6">
        <v>301.89</v>
      </c>
      <c r="J94" s="6">
        <v>359.95</v>
      </c>
      <c r="K94" s="7">
        <f t="shared" si="6"/>
        <v>2.5078592195145012E-2</v>
      </c>
      <c r="L94" s="7">
        <f t="shared" si="7"/>
        <v>2.35626767200754E-2</v>
      </c>
      <c r="M94" s="6">
        <f t="shared" si="8"/>
        <v>0.28453345900094251</v>
      </c>
      <c r="N94" s="6">
        <f t="shared" si="9"/>
        <v>12.0756</v>
      </c>
      <c r="O94" s="7">
        <f t="shared" si="10"/>
        <v>0.19232170658186759</v>
      </c>
      <c r="P94" t="str">
        <f t="shared" si="11"/>
        <v>profitable</v>
      </c>
    </row>
    <row r="95" spans="1:16" x14ac:dyDescent="0.25">
      <c r="A95" s="2">
        <v>45523</v>
      </c>
      <c r="B95" s="4" t="s">
        <v>13</v>
      </c>
      <c r="C95" s="4" t="s">
        <v>25</v>
      </c>
      <c r="D95" s="4" t="s">
        <v>18</v>
      </c>
      <c r="E95" s="4" t="s">
        <v>21</v>
      </c>
      <c r="F95" s="5">
        <v>21130</v>
      </c>
      <c r="G95" s="5">
        <v>573</v>
      </c>
      <c r="H95" s="5">
        <v>40</v>
      </c>
      <c r="I95" s="6">
        <v>248.6</v>
      </c>
      <c r="J95" s="6">
        <v>868.78</v>
      </c>
      <c r="K95" s="7">
        <f t="shared" si="6"/>
        <v>2.7117841930903927E-2</v>
      </c>
      <c r="L95" s="7">
        <f t="shared" si="7"/>
        <v>6.9808027923211169E-2</v>
      </c>
      <c r="M95" s="6">
        <f t="shared" si="8"/>
        <v>0.43385689354275742</v>
      </c>
      <c r="N95" s="6">
        <f t="shared" si="9"/>
        <v>6.2149999999999999</v>
      </c>
      <c r="O95" s="7">
        <f t="shared" si="10"/>
        <v>2.4946902654867253</v>
      </c>
      <c r="P95" t="str">
        <f t="shared" si="11"/>
        <v>profitable</v>
      </c>
    </row>
    <row r="96" spans="1:16" x14ac:dyDescent="0.25">
      <c r="A96" s="2">
        <v>45523</v>
      </c>
      <c r="B96" s="4" t="s">
        <v>14</v>
      </c>
      <c r="C96" s="4" t="s">
        <v>26</v>
      </c>
      <c r="D96" s="4" t="s">
        <v>19</v>
      </c>
      <c r="E96" s="4" t="s">
        <v>20</v>
      </c>
      <c r="F96" s="5">
        <v>11062</v>
      </c>
      <c r="G96" s="5">
        <v>163</v>
      </c>
      <c r="H96" s="5">
        <v>5</v>
      </c>
      <c r="I96" s="6">
        <v>48.63</v>
      </c>
      <c r="J96" s="6">
        <v>54.32</v>
      </c>
      <c r="K96" s="7">
        <f t="shared" si="6"/>
        <v>1.4735129271379497E-2</v>
      </c>
      <c r="L96" s="7">
        <f t="shared" si="7"/>
        <v>3.0674846625766871E-2</v>
      </c>
      <c r="M96" s="6">
        <f t="shared" si="8"/>
        <v>0.2983435582822086</v>
      </c>
      <c r="N96" s="6">
        <f t="shared" si="9"/>
        <v>9.7260000000000009</v>
      </c>
      <c r="O96" s="7">
        <f t="shared" si="10"/>
        <v>0.11700596339707994</v>
      </c>
      <c r="P96" t="str">
        <f t="shared" si="11"/>
        <v>profitable</v>
      </c>
    </row>
    <row r="97" spans="1:16" x14ac:dyDescent="0.25">
      <c r="A97" s="2">
        <v>45524</v>
      </c>
      <c r="B97" s="4" t="s">
        <v>10</v>
      </c>
      <c r="C97" s="4" t="s">
        <v>22</v>
      </c>
      <c r="D97" s="4" t="s">
        <v>15</v>
      </c>
      <c r="E97" s="4" t="s">
        <v>20</v>
      </c>
      <c r="F97" s="5">
        <v>19348</v>
      </c>
      <c r="G97" s="5">
        <v>258</v>
      </c>
      <c r="H97" s="5">
        <v>12</v>
      </c>
      <c r="I97" s="6">
        <v>93.33</v>
      </c>
      <c r="J97" s="6">
        <v>294.36</v>
      </c>
      <c r="K97" s="7">
        <f t="shared" si="6"/>
        <v>1.3334711598097994E-2</v>
      </c>
      <c r="L97" s="7">
        <f t="shared" si="7"/>
        <v>4.6511627906976744E-2</v>
      </c>
      <c r="M97" s="6">
        <f t="shared" si="8"/>
        <v>0.3617441860465116</v>
      </c>
      <c r="N97" s="6">
        <f t="shared" si="9"/>
        <v>7.7774999999999999</v>
      </c>
      <c r="O97" s="7">
        <f t="shared" si="10"/>
        <v>2.1539697846351658</v>
      </c>
      <c r="P97" t="str">
        <f t="shared" si="11"/>
        <v>profitable</v>
      </c>
    </row>
    <row r="98" spans="1:16" x14ac:dyDescent="0.25">
      <c r="A98" s="2">
        <v>45524</v>
      </c>
      <c r="B98" s="4" t="s">
        <v>11</v>
      </c>
      <c r="C98" s="4" t="s">
        <v>23</v>
      </c>
      <c r="D98" s="4" t="s">
        <v>16</v>
      </c>
      <c r="E98" s="4" t="s">
        <v>20</v>
      </c>
      <c r="F98" s="5">
        <v>58136</v>
      </c>
      <c r="G98" s="5">
        <v>1387</v>
      </c>
      <c r="H98" s="5">
        <v>70</v>
      </c>
      <c r="I98" s="6">
        <v>465.29</v>
      </c>
      <c r="J98" s="6">
        <v>806.18</v>
      </c>
      <c r="K98" s="7">
        <f t="shared" si="6"/>
        <v>2.3857850557313886E-2</v>
      </c>
      <c r="L98" s="7">
        <f t="shared" si="7"/>
        <v>5.0468637346791634E-2</v>
      </c>
      <c r="M98" s="6">
        <f t="shared" si="8"/>
        <v>0.33546503244412401</v>
      </c>
      <c r="N98" s="6">
        <f t="shared" si="9"/>
        <v>6.6470000000000002</v>
      </c>
      <c r="O98" s="7">
        <f t="shared" si="10"/>
        <v>0.7326398590126586</v>
      </c>
      <c r="P98" t="str">
        <f t="shared" si="11"/>
        <v>profitable</v>
      </c>
    </row>
    <row r="99" spans="1:16" x14ac:dyDescent="0.25">
      <c r="A99" s="2">
        <v>45524</v>
      </c>
      <c r="B99" s="4" t="s">
        <v>12</v>
      </c>
      <c r="C99" s="4" t="s">
        <v>24</v>
      </c>
      <c r="D99" s="4" t="s">
        <v>17</v>
      </c>
      <c r="E99" s="4" t="s">
        <v>21</v>
      </c>
      <c r="F99" s="5">
        <v>11542</v>
      </c>
      <c r="G99" s="5">
        <v>230</v>
      </c>
      <c r="H99" s="5">
        <v>14</v>
      </c>
      <c r="I99" s="6">
        <v>49.86</v>
      </c>
      <c r="J99" s="6">
        <v>223.3</v>
      </c>
      <c r="K99" s="7">
        <f t="shared" si="6"/>
        <v>1.9927222318488997E-2</v>
      </c>
      <c r="L99" s="7">
        <f t="shared" si="7"/>
        <v>6.0869565217391307E-2</v>
      </c>
      <c r="M99" s="6">
        <f t="shared" si="8"/>
        <v>0.21678260869565216</v>
      </c>
      <c r="N99" s="6">
        <f t="shared" si="9"/>
        <v>3.5614285714285714</v>
      </c>
      <c r="O99" s="7">
        <f t="shared" si="10"/>
        <v>3.4785399117529083</v>
      </c>
      <c r="P99" t="str">
        <f t="shared" si="11"/>
        <v>profitable</v>
      </c>
    </row>
    <row r="100" spans="1:16" x14ac:dyDescent="0.25">
      <c r="A100" s="2">
        <v>45524</v>
      </c>
      <c r="B100" s="4" t="s">
        <v>13</v>
      </c>
      <c r="C100" s="4" t="s">
        <v>25</v>
      </c>
      <c r="D100" s="4" t="s">
        <v>18</v>
      </c>
      <c r="E100" s="4" t="s">
        <v>21</v>
      </c>
      <c r="F100" s="5">
        <v>29065</v>
      </c>
      <c r="G100" s="5">
        <v>338</v>
      </c>
      <c r="H100" s="5">
        <v>7</v>
      </c>
      <c r="I100" s="6">
        <v>102.75</v>
      </c>
      <c r="J100" s="6">
        <v>94.49</v>
      </c>
      <c r="K100" s="7">
        <f t="shared" si="6"/>
        <v>1.1629107173576467E-2</v>
      </c>
      <c r="L100" s="7">
        <f t="shared" si="7"/>
        <v>2.0710059171597635E-2</v>
      </c>
      <c r="M100" s="6">
        <f t="shared" si="8"/>
        <v>0.30399408284023671</v>
      </c>
      <c r="N100" s="6">
        <f t="shared" si="9"/>
        <v>14.678571428571429</v>
      </c>
      <c r="O100" s="7">
        <f t="shared" si="10"/>
        <v>-8.0389294403892989E-2</v>
      </c>
      <c r="P100" t="str">
        <f t="shared" si="11"/>
        <v>not profitable</v>
      </c>
    </row>
    <row r="101" spans="1:16" x14ac:dyDescent="0.25">
      <c r="A101" s="2">
        <v>45524</v>
      </c>
      <c r="B101" s="4" t="s">
        <v>14</v>
      </c>
      <c r="C101" s="4" t="s">
        <v>26</v>
      </c>
      <c r="D101" s="4" t="s">
        <v>19</v>
      </c>
      <c r="E101" s="4" t="s">
        <v>20</v>
      </c>
      <c r="F101" s="5">
        <v>38295</v>
      </c>
      <c r="G101" s="5">
        <v>690</v>
      </c>
      <c r="H101" s="5">
        <v>22</v>
      </c>
      <c r="I101" s="6">
        <v>299.58</v>
      </c>
      <c r="J101" s="6">
        <v>545.38</v>
      </c>
      <c r="K101" s="7">
        <f t="shared" si="6"/>
        <v>1.8018018018018018E-2</v>
      </c>
      <c r="L101" s="7">
        <f t="shared" si="7"/>
        <v>3.1884057971014491E-2</v>
      </c>
      <c r="M101" s="6">
        <f t="shared" si="8"/>
        <v>0.43417391304347824</v>
      </c>
      <c r="N101" s="6">
        <f t="shared" si="9"/>
        <v>13.617272727272727</v>
      </c>
      <c r="O101" s="7">
        <f t="shared" si="10"/>
        <v>0.82048200814473604</v>
      </c>
      <c r="P101" t="str">
        <f t="shared" si="11"/>
        <v>profitable</v>
      </c>
    </row>
    <row r="102" spans="1:16" x14ac:dyDescent="0.25">
      <c r="A102" s="2">
        <v>45525</v>
      </c>
      <c r="B102" s="4" t="s">
        <v>10</v>
      </c>
      <c r="C102" s="4" t="s">
        <v>22</v>
      </c>
      <c r="D102" s="4" t="s">
        <v>15</v>
      </c>
      <c r="E102" s="4" t="s">
        <v>20</v>
      </c>
      <c r="F102" s="5">
        <v>45909</v>
      </c>
      <c r="G102" s="5">
        <v>1504</v>
      </c>
      <c r="H102" s="5">
        <v>45</v>
      </c>
      <c r="I102" s="6">
        <v>442.93</v>
      </c>
      <c r="J102" s="6">
        <v>705.14</v>
      </c>
      <c r="K102" s="7">
        <f t="shared" si="6"/>
        <v>3.2760460911803783E-2</v>
      </c>
      <c r="L102" s="7">
        <f t="shared" si="7"/>
        <v>2.9920212765957448E-2</v>
      </c>
      <c r="M102" s="6">
        <f t="shared" si="8"/>
        <v>0.29450132978723403</v>
      </c>
      <c r="N102" s="6">
        <f t="shared" si="9"/>
        <v>9.8428888888888899</v>
      </c>
      <c r="O102" s="7">
        <f t="shared" si="10"/>
        <v>0.59198970491951319</v>
      </c>
      <c r="P102" t="str">
        <f t="shared" si="11"/>
        <v>profitable</v>
      </c>
    </row>
    <row r="103" spans="1:16" x14ac:dyDescent="0.25">
      <c r="A103" s="2">
        <v>45525</v>
      </c>
      <c r="B103" s="4" t="s">
        <v>11</v>
      </c>
      <c r="C103" s="4" t="s">
        <v>23</v>
      </c>
      <c r="D103" s="4" t="s">
        <v>16</v>
      </c>
      <c r="E103" s="4" t="s">
        <v>20</v>
      </c>
      <c r="F103" s="5">
        <v>36790</v>
      </c>
      <c r="G103" s="5">
        <v>273</v>
      </c>
      <c r="H103" s="5">
        <v>11</v>
      </c>
      <c r="I103" s="6">
        <v>115.18</v>
      </c>
      <c r="J103" s="6">
        <v>128.35</v>
      </c>
      <c r="K103" s="7">
        <f t="shared" si="6"/>
        <v>7.4204946996466433E-3</v>
      </c>
      <c r="L103" s="7">
        <f t="shared" si="7"/>
        <v>4.0293040293040296E-2</v>
      </c>
      <c r="M103" s="6">
        <f t="shared" si="8"/>
        <v>0.42190476190476195</v>
      </c>
      <c r="N103" s="6">
        <f t="shared" si="9"/>
        <v>10.470909090909091</v>
      </c>
      <c r="O103" s="7">
        <f t="shared" si="10"/>
        <v>0.11434276784163906</v>
      </c>
      <c r="P103" t="str">
        <f t="shared" si="11"/>
        <v>profitable</v>
      </c>
    </row>
    <row r="104" spans="1:16" x14ac:dyDescent="0.25">
      <c r="A104" s="2">
        <v>45525</v>
      </c>
      <c r="B104" s="4" t="s">
        <v>12</v>
      </c>
      <c r="C104" s="4" t="s">
        <v>24</v>
      </c>
      <c r="D104" s="4" t="s">
        <v>17</v>
      </c>
      <c r="E104" s="4" t="s">
        <v>21</v>
      </c>
      <c r="F104" s="5">
        <v>54482</v>
      </c>
      <c r="G104" s="5">
        <v>444</v>
      </c>
      <c r="H104" s="5">
        <v>16</v>
      </c>
      <c r="I104" s="6">
        <v>120.57</v>
      </c>
      <c r="J104" s="6">
        <v>297.14999999999998</v>
      </c>
      <c r="K104" s="7">
        <f t="shared" si="6"/>
        <v>8.1494805623875781E-3</v>
      </c>
      <c r="L104" s="7">
        <f t="shared" si="7"/>
        <v>3.6036036036036036E-2</v>
      </c>
      <c r="M104" s="6">
        <f t="shared" si="8"/>
        <v>0.27155405405405403</v>
      </c>
      <c r="N104" s="6">
        <f t="shared" si="9"/>
        <v>7.5356249999999996</v>
      </c>
      <c r="O104" s="7">
        <f t="shared" si="10"/>
        <v>1.4645434187608857</v>
      </c>
      <c r="P104" t="str">
        <f t="shared" si="11"/>
        <v>profitable</v>
      </c>
    </row>
    <row r="105" spans="1:16" x14ac:dyDescent="0.25">
      <c r="A105" s="2">
        <v>45525</v>
      </c>
      <c r="B105" s="4" t="s">
        <v>13</v>
      </c>
      <c r="C105" s="4" t="s">
        <v>25</v>
      </c>
      <c r="D105" s="4" t="s">
        <v>18</v>
      </c>
      <c r="E105" s="4" t="s">
        <v>21</v>
      </c>
      <c r="F105" s="5">
        <v>40355</v>
      </c>
      <c r="G105" s="5">
        <v>676</v>
      </c>
      <c r="H105" s="5">
        <v>13</v>
      </c>
      <c r="I105" s="6">
        <v>125.23</v>
      </c>
      <c r="J105" s="6">
        <v>256.60000000000002</v>
      </c>
      <c r="K105" s="7">
        <f t="shared" si="6"/>
        <v>1.675133192912898E-2</v>
      </c>
      <c r="L105" s="7">
        <f t="shared" si="7"/>
        <v>1.9230769230769232E-2</v>
      </c>
      <c r="M105" s="6">
        <f t="shared" si="8"/>
        <v>0.18525147928994085</v>
      </c>
      <c r="N105" s="6">
        <f t="shared" si="9"/>
        <v>9.6330769230769242</v>
      </c>
      <c r="O105" s="7">
        <f t="shared" si="10"/>
        <v>1.0490297851952408</v>
      </c>
      <c r="P105" t="str">
        <f t="shared" si="11"/>
        <v>profitable</v>
      </c>
    </row>
    <row r="106" spans="1:16" x14ac:dyDescent="0.25">
      <c r="A106" s="2">
        <v>45525</v>
      </c>
      <c r="B106" s="4" t="s">
        <v>14</v>
      </c>
      <c r="C106" s="4" t="s">
        <v>26</v>
      </c>
      <c r="D106" s="4" t="s">
        <v>19</v>
      </c>
      <c r="E106" s="4" t="s">
        <v>20</v>
      </c>
      <c r="F106" s="5">
        <v>62224</v>
      </c>
      <c r="G106" s="5">
        <v>2307</v>
      </c>
      <c r="H106" s="5">
        <v>114</v>
      </c>
      <c r="I106" s="6">
        <v>1011.97</v>
      </c>
      <c r="J106" s="6">
        <v>1781.03</v>
      </c>
      <c r="K106" s="7">
        <f t="shared" si="6"/>
        <v>3.7075726407816922E-2</v>
      </c>
      <c r="L106" s="7">
        <f t="shared" si="7"/>
        <v>4.94148244473342E-2</v>
      </c>
      <c r="M106" s="6">
        <f t="shared" si="8"/>
        <v>0.43865192891200694</v>
      </c>
      <c r="N106" s="6">
        <f t="shared" si="9"/>
        <v>8.8769298245614046</v>
      </c>
      <c r="O106" s="7">
        <f t="shared" si="10"/>
        <v>0.75996324001699644</v>
      </c>
      <c r="P106" t="str">
        <f t="shared" si="11"/>
        <v>profitable</v>
      </c>
    </row>
    <row r="107" spans="1:16" x14ac:dyDescent="0.25">
      <c r="A107" s="2">
        <v>45526</v>
      </c>
      <c r="B107" s="4" t="s">
        <v>10</v>
      </c>
      <c r="C107" s="4" t="s">
        <v>22</v>
      </c>
      <c r="D107" s="4" t="s">
        <v>15</v>
      </c>
      <c r="E107" s="4" t="s">
        <v>20</v>
      </c>
      <c r="F107" s="5">
        <v>38016</v>
      </c>
      <c r="G107" s="5">
        <v>1013</v>
      </c>
      <c r="H107" s="5">
        <v>42</v>
      </c>
      <c r="I107" s="6">
        <v>219.9</v>
      </c>
      <c r="J107" s="6">
        <v>1026.83</v>
      </c>
      <c r="K107" s="7">
        <f t="shared" si="6"/>
        <v>2.6646675084175085E-2</v>
      </c>
      <c r="L107" s="7">
        <f t="shared" si="7"/>
        <v>4.1461006910167818E-2</v>
      </c>
      <c r="M107" s="6">
        <f t="shared" si="8"/>
        <v>0.21707798617966437</v>
      </c>
      <c r="N107" s="6">
        <f t="shared" si="9"/>
        <v>5.2357142857142858</v>
      </c>
      <c r="O107" s="7">
        <f t="shared" si="10"/>
        <v>3.6695316052751248</v>
      </c>
      <c r="P107" t="str">
        <f t="shared" si="11"/>
        <v>profitable</v>
      </c>
    </row>
    <row r="108" spans="1:16" x14ac:dyDescent="0.25">
      <c r="A108" s="2">
        <v>45526</v>
      </c>
      <c r="B108" s="4" t="s">
        <v>11</v>
      </c>
      <c r="C108" s="4" t="s">
        <v>23</v>
      </c>
      <c r="D108" s="4" t="s">
        <v>16</v>
      </c>
      <c r="E108" s="4" t="s">
        <v>20</v>
      </c>
      <c r="F108" s="5">
        <v>46395</v>
      </c>
      <c r="G108" s="5">
        <v>915</v>
      </c>
      <c r="H108" s="5">
        <v>40</v>
      </c>
      <c r="I108" s="6">
        <v>289.87</v>
      </c>
      <c r="J108" s="6">
        <v>593.61</v>
      </c>
      <c r="K108" s="7">
        <f t="shared" si="6"/>
        <v>1.9721952796637569E-2</v>
      </c>
      <c r="L108" s="7">
        <f t="shared" si="7"/>
        <v>4.3715846994535519E-2</v>
      </c>
      <c r="M108" s="6">
        <f t="shared" si="8"/>
        <v>0.3167978142076503</v>
      </c>
      <c r="N108" s="6">
        <f t="shared" si="9"/>
        <v>7.2467500000000005</v>
      </c>
      <c r="O108" s="7">
        <f t="shared" si="10"/>
        <v>1.0478490357746577</v>
      </c>
      <c r="P108" t="str">
        <f t="shared" si="11"/>
        <v>profitable</v>
      </c>
    </row>
    <row r="109" spans="1:16" x14ac:dyDescent="0.25">
      <c r="A109" s="2">
        <v>45526</v>
      </c>
      <c r="B109" s="4" t="s">
        <v>12</v>
      </c>
      <c r="C109" s="4" t="s">
        <v>24</v>
      </c>
      <c r="D109" s="4" t="s">
        <v>17</v>
      </c>
      <c r="E109" s="4" t="s">
        <v>21</v>
      </c>
      <c r="F109" s="5">
        <v>30559</v>
      </c>
      <c r="G109" s="5">
        <v>1037</v>
      </c>
      <c r="H109" s="5">
        <v>45</v>
      </c>
      <c r="I109" s="6">
        <v>327.85</v>
      </c>
      <c r="J109" s="6">
        <v>1104.28</v>
      </c>
      <c r="K109" s="7">
        <f t="shared" si="6"/>
        <v>3.3934356490722864E-2</v>
      </c>
      <c r="L109" s="7">
        <f t="shared" si="7"/>
        <v>4.3394406943105111E-2</v>
      </c>
      <c r="M109" s="6">
        <f t="shared" si="8"/>
        <v>0.31615236258437801</v>
      </c>
      <c r="N109" s="6">
        <f t="shared" si="9"/>
        <v>7.2855555555555558</v>
      </c>
      <c r="O109" s="7">
        <f t="shared" si="10"/>
        <v>2.3682476742412684</v>
      </c>
      <c r="P109" t="str">
        <f t="shared" si="11"/>
        <v>profitable</v>
      </c>
    </row>
    <row r="110" spans="1:16" x14ac:dyDescent="0.25">
      <c r="A110" s="2">
        <v>45526</v>
      </c>
      <c r="B110" s="4" t="s">
        <v>13</v>
      </c>
      <c r="C110" s="4" t="s">
        <v>25</v>
      </c>
      <c r="D110" s="4" t="s">
        <v>18</v>
      </c>
      <c r="E110" s="4" t="s">
        <v>21</v>
      </c>
      <c r="F110" s="5">
        <v>81726</v>
      </c>
      <c r="G110" s="5">
        <v>1664</v>
      </c>
      <c r="H110" s="5">
        <v>64</v>
      </c>
      <c r="I110" s="6">
        <v>596.91999999999996</v>
      </c>
      <c r="J110" s="6">
        <v>1076.3599999999999</v>
      </c>
      <c r="K110" s="7">
        <f t="shared" si="6"/>
        <v>2.0360717519516434E-2</v>
      </c>
      <c r="L110" s="7">
        <f t="shared" si="7"/>
        <v>3.8461538461538464E-2</v>
      </c>
      <c r="M110" s="6">
        <f t="shared" si="8"/>
        <v>0.35872596153846154</v>
      </c>
      <c r="N110" s="6">
        <f t="shared" si="9"/>
        <v>9.3268749999999994</v>
      </c>
      <c r="O110" s="7">
        <f t="shared" si="10"/>
        <v>0.80318970716343896</v>
      </c>
      <c r="P110" t="str">
        <f t="shared" si="11"/>
        <v>profitable</v>
      </c>
    </row>
    <row r="111" spans="1:16" x14ac:dyDescent="0.25">
      <c r="A111" s="2">
        <v>45526</v>
      </c>
      <c r="B111" s="4" t="s">
        <v>14</v>
      </c>
      <c r="C111" s="4" t="s">
        <v>26</v>
      </c>
      <c r="D111" s="4" t="s">
        <v>19</v>
      </c>
      <c r="E111" s="4" t="s">
        <v>20</v>
      </c>
      <c r="F111" s="5">
        <v>78866</v>
      </c>
      <c r="G111" s="5">
        <v>3097</v>
      </c>
      <c r="H111" s="5">
        <v>244</v>
      </c>
      <c r="I111" s="6">
        <v>506.77</v>
      </c>
      <c r="J111" s="6">
        <v>3468.33</v>
      </c>
      <c r="K111" s="7">
        <f t="shared" si="6"/>
        <v>3.9269140060355541E-2</v>
      </c>
      <c r="L111" s="7">
        <f t="shared" si="7"/>
        <v>7.8785921859864383E-2</v>
      </c>
      <c r="M111" s="6">
        <f t="shared" si="8"/>
        <v>0.16363254762673554</v>
      </c>
      <c r="N111" s="6">
        <f t="shared" si="9"/>
        <v>2.0769262295081967</v>
      </c>
      <c r="O111" s="7">
        <f t="shared" si="10"/>
        <v>5.843992343666752</v>
      </c>
      <c r="P111" t="str">
        <f t="shared" si="11"/>
        <v>profitable</v>
      </c>
    </row>
    <row r="112" spans="1:16" x14ac:dyDescent="0.25">
      <c r="A112" s="2">
        <v>45527</v>
      </c>
      <c r="B112" s="4" t="s">
        <v>10</v>
      </c>
      <c r="C112" s="4" t="s">
        <v>22</v>
      </c>
      <c r="D112" s="4" t="s">
        <v>15</v>
      </c>
      <c r="E112" s="4" t="s">
        <v>20</v>
      </c>
      <c r="F112" s="5">
        <v>20975</v>
      </c>
      <c r="G112" s="5">
        <v>461</v>
      </c>
      <c r="H112" s="5">
        <v>15</v>
      </c>
      <c r="I112" s="6">
        <v>83.91</v>
      </c>
      <c r="J112" s="6">
        <v>225.52</v>
      </c>
      <c r="K112" s="7">
        <f t="shared" si="6"/>
        <v>2.1978545887961859E-2</v>
      </c>
      <c r="L112" s="7">
        <f t="shared" si="7"/>
        <v>3.2537960954446853E-2</v>
      </c>
      <c r="M112" s="6">
        <f t="shared" si="8"/>
        <v>0.1820173535791757</v>
      </c>
      <c r="N112" s="6">
        <f t="shared" si="9"/>
        <v>5.5939999999999994</v>
      </c>
      <c r="O112" s="7">
        <f t="shared" si="10"/>
        <v>1.687641520676916</v>
      </c>
      <c r="P112" t="str">
        <f t="shared" si="11"/>
        <v>profitable</v>
      </c>
    </row>
    <row r="113" spans="1:16" x14ac:dyDescent="0.25">
      <c r="A113" s="2">
        <v>45527</v>
      </c>
      <c r="B113" s="4" t="s">
        <v>11</v>
      </c>
      <c r="C113" s="4" t="s">
        <v>23</v>
      </c>
      <c r="D113" s="4" t="s">
        <v>16</v>
      </c>
      <c r="E113" s="4" t="s">
        <v>20</v>
      </c>
      <c r="F113" s="5">
        <v>19337</v>
      </c>
      <c r="G113" s="5">
        <v>443</v>
      </c>
      <c r="H113" s="5">
        <v>7</v>
      </c>
      <c r="I113" s="6">
        <v>128.08000000000001</v>
      </c>
      <c r="J113" s="6">
        <v>107.1</v>
      </c>
      <c r="K113" s="7">
        <f t="shared" si="6"/>
        <v>2.2909448208098464E-2</v>
      </c>
      <c r="L113" s="7">
        <f t="shared" si="7"/>
        <v>1.580135440180587E-2</v>
      </c>
      <c r="M113" s="6">
        <f t="shared" si="8"/>
        <v>0.28911963882618513</v>
      </c>
      <c r="N113" s="6">
        <f t="shared" si="9"/>
        <v>18.297142857142859</v>
      </c>
      <c r="O113" s="7">
        <f t="shared" si="10"/>
        <v>-0.16380387257963785</v>
      </c>
      <c r="P113" t="str">
        <f t="shared" si="11"/>
        <v>not profitable</v>
      </c>
    </row>
    <row r="114" spans="1:16" x14ac:dyDescent="0.25">
      <c r="A114" s="2">
        <v>45527</v>
      </c>
      <c r="B114" s="4" t="s">
        <v>12</v>
      </c>
      <c r="C114" s="4" t="s">
        <v>24</v>
      </c>
      <c r="D114" s="4" t="s">
        <v>17</v>
      </c>
      <c r="E114" s="4" t="s">
        <v>21</v>
      </c>
      <c r="F114" s="5">
        <v>41921</v>
      </c>
      <c r="G114" s="5">
        <v>748</v>
      </c>
      <c r="H114" s="5">
        <v>34</v>
      </c>
      <c r="I114" s="6">
        <v>193.06</v>
      </c>
      <c r="J114" s="6">
        <v>472.57</v>
      </c>
      <c r="K114" s="7">
        <f t="shared" si="6"/>
        <v>1.7843085804250852E-2</v>
      </c>
      <c r="L114" s="7">
        <f t="shared" si="7"/>
        <v>4.5454545454545456E-2</v>
      </c>
      <c r="M114" s="6">
        <f t="shared" si="8"/>
        <v>0.25810160427807488</v>
      </c>
      <c r="N114" s="6">
        <f t="shared" si="9"/>
        <v>5.6782352941176475</v>
      </c>
      <c r="O114" s="7">
        <f t="shared" si="10"/>
        <v>1.4477882523567802</v>
      </c>
      <c r="P114" t="str">
        <f t="shared" si="11"/>
        <v>profitable</v>
      </c>
    </row>
    <row r="115" spans="1:16" x14ac:dyDescent="0.25">
      <c r="A115" s="2">
        <v>45527</v>
      </c>
      <c r="B115" s="4" t="s">
        <v>13</v>
      </c>
      <c r="C115" s="4" t="s">
        <v>25</v>
      </c>
      <c r="D115" s="4" t="s">
        <v>18</v>
      </c>
      <c r="E115" s="4" t="s">
        <v>21</v>
      </c>
      <c r="F115" s="5">
        <v>57605</v>
      </c>
      <c r="G115" s="5">
        <v>1246</v>
      </c>
      <c r="H115" s="5">
        <v>28</v>
      </c>
      <c r="I115" s="6">
        <v>291.48</v>
      </c>
      <c r="J115" s="6">
        <v>452.71</v>
      </c>
      <c r="K115" s="7">
        <f t="shared" si="6"/>
        <v>2.1630066834476176E-2</v>
      </c>
      <c r="L115" s="7">
        <f t="shared" si="7"/>
        <v>2.247191011235955E-2</v>
      </c>
      <c r="M115" s="6">
        <f t="shared" si="8"/>
        <v>0.23393258426966293</v>
      </c>
      <c r="N115" s="6">
        <f t="shared" si="9"/>
        <v>10.41</v>
      </c>
      <c r="O115" s="7">
        <f t="shared" si="10"/>
        <v>0.55314258268148742</v>
      </c>
      <c r="P115" t="str">
        <f t="shared" si="11"/>
        <v>profitable</v>
      </c>
    </row>
    <row r="116" spans="1:16" x14ac:dyDescent="0.25">
      <c r="A116" s="2">
        <v>45527</v>
      </c>
      <c r="B116" s="4" t="s">
        <v>14</v>
      </c>
      <c r="C116" s="4" t="s">
        <v>26</v>
      </c>
      <c r="D116" s="4" t="s">
        <v>19</v>
      </c>
      <c r="E116" s="4" t="s">
        <v>20</v>
      </c>
      <c r="F116" s="5">
        <v>45547</v>
      </c>
      <c r="G116" s="5">
        <v>978</v>
      </c>
      <c r="H116" s="5">
        <v>37</v>
      </c>
      <c r="I116" s="6">
        <v>185.78</v>
      </c>
      <c r="J116" s="6">
        <v>412.29</v>
      </c>
      <c r="K116" s="7">
        <f t="shared" si="6"/>
        <v>2.1472325290359411E-2</v>
      </c>
      <c r="L116" s="7">
        <f t="shared" si="7"/>
        <v>3.7832310838445807E-2</v>
      </c>
      <c r="M116" s="6">
        <f t="shared" si="8"/>
        <v>0.18995910020449897</v>
      </c>
      <c r="N116" s="6">
        <f t="shared" si="9"/>
        <v>5.0210810810810811</v>
      </c>
      <c r="O116" s="7">
        <f t="shared" si="10"/>
        <v>1.2192378081601896</v>
      </c>
      <c r="P116" t="str">
        <f t="shared" si="11"/>
        <v>profitable</v>
      </c>
    </row>
    <row r="117" spans="1:16" x14ac:dyDescent="0.25">
      <c r="A117" s="2">
        <v>45528</v>
      </c>
      <c r="B117" s="4" t="s">
        <v>10</v>
      </c>
      <c r="C117" s="4" t="s">
        <v>22</v>
      </c>
      <c r="D117" s="4" t="s">
        <v>15</v>
      </c>
      <c r="E117" s="4" t="s">
        <v>20</v>
      </c>
      <c r="F117" s="5">
        <v>55445</v>
      </c>
      <c r="G117" s="5">
        <v>1894</v>
      </c>
      <c r="H117" s="5">
        <v>132</v>
      </c>
      <c r="I117" s="6">
        <v>696.45</v>
      </c>
      <c r="J117" s="6">
        <v>2534.56</v>
      </c>
      <c r="K117" s="7">
        <f t="shared" si="6"/>
        <v>3.4159978356930291E-2</v>
      </c>
      <c r="L117" s="7">
        <f t="shared" si="7"/>
        <v>6.9693769799366423E-2</v>
      </c>
      <c r="M117" s="6">
        <f t="shared" si="8"/>
        <v>0.36771383315733897</v>
      </c>
      <c r="N117" s="6">
        <f t="shared" si="9"/>
        <v>5.2761363636363638</v>
      </c>
      <c r="O117" s="7">
        <f t="shared" si="10"/>
        <v>2.6392562280134966</v>
      </c>
      <c r="P117" t="str">
        <f t="shared" si="11"/>
        <v>profitable</v>
      </c>
    </row>
    <row r="118" spans="1:16" x14ac:dyDescent="0.25">
      <c r="A118" s="2">
        <v>45528</v>
      </c>
      <c r="B118" s="4" t="s">
        <v>11</v>
      </c>
      <c r="C118" s="4" t="s">
        <v>23</v>
      </c>
      <c r="D118" s="4" t="s">
        <v>16</v>
      </c>
      <c r="E118" s="4" t="s">
        <v>20</v>
      </c>
      <c r="F118" s="5">
        <v>75545</v>
      </c>
      <c r="G118" s="5">
        <v>1174</v>
      </c>
      <c r="H118" s="5">
        <v>15</v>
      </c>
      <c r="I118" s="6">
        <v>185.39</v>
      </c>
      <c r="J118" s="6">
        <v>234.7</v>
      </c>
      <c r="K118" s="7">
        <f t="shared" si="6"/>
        <v>1.5540406380303131E-2</v>
      </c>
      <c r="L118" s="7">
        <f t="shared" si="7"/>
        <v>1.2776831345826235E-2</v>
      </c>
      <c r="M118" s="6">
        <f t="shared" si="8"/>
        <v>0.15791311754684836</v>
      </c>
      <c r="N118" s="6">
        <f t="shared" si="9"/>
        <v>12.359333333333332</v>
      </c>
      <c r="O118" s="7">
        <f t="shared" si="10"/>
        <v>0.26597982631209888</v>
      </c>
      <c r="P118" t="str">
        <f t="shared" si="11"/>
        <v>profitable</v>
      </c>
    </row>
    <row r="119" spans="1:16" x14ac:dyDescent="0.25">
      <c r="A119" s="2">
        <v>45528</v>
      </c>
      <c r="B119" s="4" t="s">
        <v>12</v>
      </c>
      <c r="C119" s="4" t="s">
        <v>24</v>
      </c>
      <c r="D119" s="4" t="s">
        <v>17</v>
      </c>
      <c r="E119" s="4" t="s">
        <v>21</v>
      </c>
      <c r="F119" s="5">
        <v>37712</v>
      </c>
      <c r="G119" s="5">
        <v>333</v>
      </c>
      <c r="H119" s="5">
        <v>17</v>
      </c>
      <c r="I119" s="6">
        <v>64.98</v>
      </c>
      <c r="J119" s="6">
        <v>321.5</v>
      </c>
      <c r="K119" s="7">
        <f t="shared" si="6"/>
        <v>8.8300806109461172E-3</v>
      </c>
      <c r="L119" s="7">
        <f t="shared" si="7"/>
        <v>5.1051051051051052E-2</v>
      </c>
      <c r="M119" s="6">
        <f t="shared" si="8"/>
        <v>0.19513513513513514</v>
      </c>
      <c r="N119" s="6">
        <f t="shared" si="9"/>
        <v>3.822352941176471</v>
      </c>
      <c r="O119" s="7">
        <f t="shared" si="10"/>
        <v>3.9476762080640193</v>
      </c>
      <c r="P119" t="str">
        <f t="shared" si="11"/>
        <v>profitable</v>
      </c>
    </row>
    <row r="120" spans="1:16" x14ac:dyDescent="0.25">
      <c r="A120" s="2">
        <v>45528</v>
      </c>
      <c r="B120" s="4" t="s">
        <v>13</v>
      </c>
      <c r="C120" s="4" t="s">
        <v>25</v>
      </c>
      <c r="D120" s="4" t="s">
        <v>18</v>
      </c>
      <c r="E120" s="4" t="s">
        <v>21</v>
      </c>
      <c r="F120" s="5">
        <v>14158</v>
      </c>
      <c r="G120" s="5">
        <v>286</v>
      </c>
      <c r="H120" s="5">
        <v>18</v>
      </c>
      <c r="I120" s="6">
        <v>114.83</v>
      </c>
      <c r="J120" s="6">
        <v>306.55</v>
      </c>
      <c r="K120" s="7">
        <f t="shared" si="6"/>
        <v>2.0200593304139002E-2</v>
      </c>
      <c r="L120" s="7">
        <f t="shared" si="7"/>
        <v>6.2937062937062943E-2</v>
      </c>
      <c r="M120" s="6">
        <f t="shared" si="8"/>
        <v>0.40150349650349648</v>
      </c>
      <c r="N120" s="6">
        <f t="shared" si="9"/>
        <v>6.3794444444444443</v>
      </c>
      <c r="O120" s="7">
        <f t="shared" si="10"/>
        <v>1.6695985369676916</v>
      </c>
      <c r="P120" t="str">
        <f t="shared" si="11"/>
        <v>profitable</v>
      </c>
    </row>
    <row r="121" spans="1:16" x14ac:dyDescent="0.25">
      <c r="A121" s="2">
        <v>45528</v>
      </c>
      <c r="B121" s="4" t="s">
        <v>14</v>
      </c>
      <c r="C121" s="4" t="s">
        <v>26</v>
      </c>
      <c r="D121" s="4" t="s">
        <v>19</v>
      </c>
      <c r="E121" s="4" t="s">
        <v>20</v>
      </c>
      <c r="F121" s="5">
        <v>18702</v>
      </c>
      <c r="G121" s="5">
        <v>477</v>
      </c>
      <c r="H121" s="5">
        <v>24</v>
      </c>
      <c r="I121" s="6">
        <v>79.62</v>
      </c>
      <c r="J121" s="6">
        <v>551.29999999999995</v>
      </c>
      <c r="K121" s="7">
        <f t="shared" si="6"/>
        <v>2.5505293551491819E-2</v>
      </c>
      <c r="L121" s="7">
        <f t="shared" si="7"/>
        <v>5.0314465408805034E-2</v>
      </c>
      <c r="M121" s="6">
        <f t="shared" si="8"/>
        <v>0.16691823899371069</v>
      </c>
      <c r="N121" s="6">
        <f t="shared" si="9"/>
        <v>3.3175000000000003</v>
      </c>
      <c r="O121" s="7">
        <f t="shared" si="10"/>
        <v>5.9241396634011547</v>
      </c>
      <c r="P121" t="str">
        <f t="shared" si="11"/>
        <v>profitable</v>
      </c>
    </row>
    <row r="122" spans="1:16" x14ac:dyDescent="0.25">
      <c r="A122" s="2">
        <v>45529</v>
      </c>
      <c r="B122" s="4" t="s">
        <v>10</v>
      </c>
      <c r="C122" s="4" t="s">
        <v>22</v>
      </c>
      <c r="D122" s="4" t="s">
        <v>15</v>
      </c>
      <c r="E122" s="4" t="s">
        <v>20</v>
      </c>
      <c r="F122" s="5">
        <v>28384</v>
      </c>
      <c r="G122" s="5">
        <v>849</v>
      </c>
      <c r="H122" s="5">
        <v>38</v>
      </c>
      <c r="I122" s="6">
        <v>318.35000000000002</v>
      </c>
      <c r="J122" s="6">
        <v>900.5</v>
      </c>
      <c r="K122" s="7">
        <f t="shared" si="6"/>
        <v>2.9911217587373168E-2</v>
      </c>
      <c r="L122" s="7">
        <f t="shared" si="7"/>
        <v>4.47585394581861E-2</v>
      </c>
      <c r="M122" s="6">
        <f t="shared" si="8"/>
        <v>0.37497055359246173</v>
      </c>
      <c r="N122" s="6">
        <f t="shared" si="9"/>
        <v>8.3776315789473692</v>
      </c>
      <c r="O122" s="7">
        <f t="shared" si="10"/>
        <v>1.8286477147793307</v>
      </c>
      <c r="P122" t="str">
        <f t="shared" si="11"/>
        <v>profitable</v>
      </c>
    </row>
    <row r="123" spans="1:16" x14ac:dyDescent="0.25">
      <c r="A123" s="2">
        <v>45529</v>
      </c>
      <c r="B123" s="4" t="s">
        <v>11</v>
      </c>
      <c r="C123" s="4" t="s">
        <v>23</v>
      </c>
      <c r="D123" s="4" t="s">
        <v>16</v>
      </c>
      <c r="E123" s="4" t="s">
        <v>20</v>
      </c>
      <c r="F123" s="5">
        <v>33574</v>
      </c>
      <c r="G123" s="5">
        <v>1163</v>
      </c>
      <c r="H123" s="5">
        <v>63</v>
      </c>
      <c r="I123" s="6">
        <v>504.08</v>
      </c>
      <c r="J123" s="6">
        <v>1432.92</v>
      </c>
      <c r="K123" s="7">
        <f t="shared" si="6"/>
        <v>3.4639899922559121E-2</v>
      </c>
      <c r="L123" s="7">
        <f t="shared" si="7"/>
        <v>5.4170249355116079E-2</v>
      </c>
      <c r="M123" s="6">
        <f t="shared" si="8"/>
        <v>0.43343078245915734</v>
      </c>
      <c r="N123" s="6">
        <f t="shared" si="9"/>
        <v>8.0012698412698402</v>
      </c>
      <c r="O123" s="7">
        <f t="shared" si="10"/>
        <v>1.8426440247579752</v>
      </c>
      <c r="P123" t="str">
        <f t="shared" si="11"/>
        <v>profitable</v>
      </c>
    </row>
    <row r="124" spans="1:16" x14ac:dyDescent="0.25">
      <c r="A124" s="2">
        <v>45529</v>
      </c>
      <c r="B124" s="4" t="s">
        <v>12</v>
      </c>
      <c r="C124" s="4" t="s">
        <v>24</v>
      </c>
      <c r="D124" s="4" t="s">
        <v>17</v>
      </c>
      <c r="E124" s="4" t="s">
        <v>21</v>
      </c>
      <c r="F124" s="5">
        <v>23456</v>
      </c>
      <c r="G124" s="5">
        <v>201</v>
      </c>
      <c r="H124" s="5">
        <v>15</v>
      </c>
      <c r="I124" s="6">
        <v>42.51</v>
      </c>
      <c r="J124" s="6">
        <v>206.57</v>
      </c>
      <c r="K124" s="7">
        <f t="shared" si="6"/>
        <v>8.5692360163710773E-3</v>
      </c>
      <c r="L124" s="7">
        <f t="shared" si="7"/>
        <v>7.4626865671641784E-2</v>
      </c>
      <c r="M124" s="6">
        <f t="shared" si="8"/>
        <v>0.21149253731343282</v>
      </c>
      <c r="N124" s="6">
        <f t="shared" si="9"/>
        <v>2.8340000000000001</v>
      </c>
      <c r="O124" s="7">
        <f t="shared" si="10"/>
        <v>3.8593272171253825</v>
      </c>
      <c r="P124" t="str">
        <f t="shared" si="11"/>
        <v>profitable</v>
      </c>
    </row>
    <row r="125" spans="1:16" x14ac:dyDescent="0.25">
      <c r="A125" s="2">
        <v>45529</v>
      </c>
      <c r="B125" s="4" t="s">
        <v>13</v>
      </c>
      <c r="C125" s="4" t="s">
        <v>25</v>
      </c>
      <c r="D125" s="4" t="s">
        <v>18</v>
      </c>
      <c r="E125" s="4" t="s">
        <v>21</v>
      </c>
      <c r="F125" s="5">
        <v>63932</v>
      </c>
      <c r="G125" s="5">
        <v>1035</v>
      </c>
      <c r="H125" s="5">
        <v>13</v>
      </c>
      <c r="I125" s="6">
        <v>226.24</v>
      </c>
      <c r="J125" s="6">
        <v>260.98</v>
      </c>
      <c r="K125" s="7">
        <f t="shared" si="6"/>
        <v>1.6189075893136458E-2</v>
      </c>
      <c r="L125" s="7">
        <f t="shared" si="7"/>
        <v>1.2560386473429951E-2</v>
      </c>
      <c r="M125" s="6">
        <f t="shared" si="8"/>
        <v>0.21858937198067635</v>
      </c>
      <c r="N125" s="6">
        <f t="shared" si="9"/>
        <v>17.403076923076924</v>
      </c>
      <c r="O125" s="7">
        <f t="shared" si="10"/>
        <v>0.15355374823196608</v>
      </c>
      <c r="P125" t="str">
        <f t="shared" si="11"/>
        <v>profitable</v>
      </c>
    </row>
    <row r="126" spans="1:16" x14ac:dyDescent="0.25">
      <c r="A126" s="2">
        <v>45529</v>
      </c>
      <c r="B126" s="4" t="s">
        <v>14</v>
      </c>
      <c r="C126" s="4" t="s">
        <v>26</v>
      </c>
      <c r="D126" s="4" t="s">
        <v>19</v>
      </c>
      <c r="E126" s="4" t="s">
        <v>20</v>
      </c>
      <c r="F126" s="5">
        <v>46187</v>
      </c>
      <c r="G126" s="5">
        <v>324</v>
      </c>
      <c r="H126" s="5">
        <v>10</v>
      </c>
      <c r="I126" s="6">
        <v>50.76</v>
      </c>
      <c r="J126" s="6">
        <v>174.72</v>
      </c>
      <c r="K126" s="7">
        <f t="shared" si="6"/>
        <v>7.0149609197393209E-3</v>
      </c>
      <c r="L126" s="7">
        <f t="shared" si="7"/>
        <v>3.0864197530864196E-2</v>
      </c>
      <c r="M126" s="6">
        <f t="shared" si="8"/>
        <v>0.15666666666666665</v>
      </c>
      <c r="N126" s="6">
        <f t="shared" si="9"/>
        <v>5.0759999999999996</v>
      </c>
      <c r="O126" s="7">
        <f t="shared" si="10"/>
        <v>2.4420803782505911</v>
      </c>
      <c r="P126" t="str">
        <f t="shared" si="11"/>
        <v>profitable</v>
      </c>
    </row>
    <row r="127" spans="1:16" x14ac:dyDescent="0.25">
      <c r="A127" s="2">
        <v>45530</v>
      </c>
      <c r="B127" s="4" t="s">
        <v>10</v>
      </c>
      <c r="C127" s="4" t="s">
        <v>22</v>
      </c>
      <c r="D127" s="4" t="s">
        <v>15</v>
      </c>
      <c r="E127" s="4" t="s">
        <v>20</v>
      </c>
      <c r="F127" s="5">
        <v>71877</v>
      </c>
      <c r="G127" s="5">
        <v>2524</v>
      </c>
      <c r="H127" s="5">
        <v>27</v>
      </c>
      <c r="I127" s="6">
        <v>772.47</v>
      </c>
      <c r="J127" s="6">
        <v>615.13</v>
      </c>
      <c r="K127" s="7">
        <f t="shared" si="6"/>
        <v>3.5115544610932567E-2</v>
      </c>
      <c r="L127" s="7">
        <f t="shared" si="7"/>
        <v>1.0697305863708399E-2</v>
      </c>
      <c r="M127" s="6">
        <f t="shared" si="8"/>
        <v>0.30604992076069731</v>
      </c>
      <c r="N127" s="6">
        <f t="shared" si="9"/>
        <v>28.61</v>
      </c>
      <c r="O127" s="7">
        <f t="shared" si="10"/>
        <v>-0.20368428547386958</v>
      </c>
      <c r="P127" t="str">
        <f t="shared" si="11"/>
        <v>not profitable</v>
      </c>
    </row>
    <row r="128" spans="1:16" x14ac:dyDescent="0.25">
      <c r="A128" s="2">
        <v>45530</v>
      </c>
      <c r="B128" s="4" t="s">
        <v>11</v>
      </c>
      <c r="C128" s="4" t="s">
        <v>23</v>
      </c>
      <c r="D128" s="4" t="s">
        <v>16</v>
      </c>
      <c r="E128" s="4" t="s">
        <v>20</v>
      </c>
      <c r="F128" s="5">
        <v>83963</v>
      </c>
      <c r="G128" s="5">
        <v>807</v>
      </c>
      <c r="H128" s="5">
        <v>37</v>
      </c>
      <c r="I128" s="6">
        <v>333.29</v>
      </c>
      <c r="J128" s="6">
        <v>593.92999999999995</v>
      </c>
      <c r="K128" s="7">
        <f t="shared" si="6"/>
        <v>9.611376439622215E-3</v>
      </c>
      <c r="L128" s="7">
        <f t="shared" si="7"/>
        <v>4.584882280049566E-2</v>
      </c>
      <c r="M128" s="6">
        <f t="shared" si="8"/>
        <v>0.41299876084262704</v>
      </c>
      <c r="N128" s="6">
        <f t="shared" si="9"/>
        <v>9.0078378378378385</v>
      </c>
      <c r="O128" s="7">
        <f t="shared" si="10"/>
        <v>0.78202166281616581</v>
      </c>
      <c r="P128" t="str">
        <f t="shared" si="11"/>
        <v>profitable</v>
      </c>
    </row>
    <row r="129" spans="1:16" x14ac:dyDescent="0.25">
      <c r="A129" s="2">
        <v>45530</v>
      </c>
      <c r="B129" s="4" t="s">
        <v>12</v>
      </c>
      <c r="C129" s="4" t="s">
        <v>24</v>
      </c>
      <c r="D129" s="4" t="s">
        <v>17</v>
      </c>
      <c r="E129" s="4" t="s">
        <v>21</v>
      </c>
      <c r="F129" s="5">
        <v>63871</v>
      </c>
      <c r="G129" s="5">
        <v>1571</v>
      </c>
      <c r="H129" s="5">
        <v>99</v>
      </c>
      <c r="I129" s="6">
        <v>536.98</v>
      </c>
      <c r="J129" s="6">
        <v>2185.4899999999998</v>
      </c>
      <c r="K129" s="7">
        <f t="shared" si="6"/>
        <v>2.4596452224014027E-2</v>
      </c>
      <c r="L129" s="7">
        <f t="shared" si="7"/>
        <v>6.3017186505410563E-2</v>
      </c>
      <c r="M129" s="6">
        <f t="shared" si="8"/>
        <v>0.34180776575429661</v>
      </c>
      <c r="N129" s="6">
        <f t="shared" si="9"/>
        <v>5.4240404040404044</v>
      </c>
      <c r="O129" s="7">
        <f t="shared" si="10"/>
        <v>3.0699653618384293</v>
      </c>
      <c r="P129" t="str">
        <f t="shared" si="11"/>
        <v>profitable</v>
      </c>
    </row>
    <row r="130" spans="1:16" x14ac:dyDescent="0.25">
      <c r="A130" s="2">
        <v>45530</v>
      </c>
      <c r="B130" s="4" t="s">
        <v>13</v>
      </c>
      <c r="C130" s="4" t="s">
        <v>25</v>
      </c>
      <c r="D130" s="4" t="s">
        <v>18</v>
      </c>
      <c r="E130" s="4" t="s">
        <v>21</v>
      </c>
      <c r="F130" s="5">
        <v>69494</v>
      </c>
      <c r="G130" s="5">
        <v>1110</v>
      </c>
      <c r="H130" s="5">
        <v>48</v>
      </c>
      <c r="I130" s="6">
        <v>368.99</v>
      </c>
      <c r="J130" s="6">
        <v>938.38</v>
      </c>
      <c r="K130" s="7">
        <f t="shared" si="6"/>
        <v>1.5972601951247591E-2</v>
      </c>
      <c r="L130" s="7">
        <f t="shared" si="7"/>
        <v>4.3243243243243246E-2</v>
      </c>
      <c r="M130" s="6">
        <f t="shared" si="8"/>
        <v>0.33242342342342346</v>
      </c>
      <c r="N130" s="6">
        <f t="shared" si="9"/>
        <v>7.6872916666666669</v>
      </c>
      <c r="O130" s="7">
        <f t="shared" si="10"/>
        <v>1.5431041491639339</v>
      </c>
      <c r="P130" t="str">
        <f t="shared" si="11"/>
        <v>profitable</v>
      </c>
    </row>
    <row r="131" spans="1:16" x14ac:dyDescent="0.25">
      <c r="A131" s="2">
        <v>45530</v>
      </c>
      <c r="B131" s="4" t="s">
        <v>14</v>
      </c>
      <c r="C131" s="4" t="s">
        <v>26</v>
      </c>
      <c r="D131" s="4" t="s">
        <v>19</v>
      </c>
      <c r="E131" s="4" t="s">
        <v>20</v>
      </c>
      <c r="F131" s="5">
        <v>35934</v>
      </c>
      <c r="G131" s="5">
        <v>1037</v>
      </c>
      <c r="H131" s="5">
        <v>60</v>
      </c>
      <c r="I131" s="6">
        <v>436.83</v>
      </c>
      <c r="J131" s="6">
        <v>913.43</v>
      </c>
      <c r="K131" s="7">
        <f t="shared" ref="K131:K151" si="12">IFERROR(G131/F131,0)</f>
        <v>2.8858462737240496E-2</v>
      </c>
      <c r="L131" s="7">
        <f t="shared" ref="L131:L151" si="13">IFERROR(H131/G131,0)</f>
        <v>5.7859209257473482E-2</v>
      </c>
      <c r="M131" s="6">
        <f t="shared" ref="M131:M151" si="14">IFERROR(I131/G131,0)</f>
        <v>0.42124397299903565</v>
      </c>
      <c r="N131" s="6">
        <f t="shared" ref="N131:N151" si="15">IFERROR(I131/H131,0)</f>
        <v>7.2805</v>
      </c>
      <c r="O131" s="7">
        <f t="shared" ref="O131:O151" si="16">IFERROR((J131-I131)/I131,0)</f>
        <v>1.0910422818945584</v>
      </c>
      <c r="P131" t="str">
        <f t="shared" ref="P131:P151" si="17">IF(O131&gt;0,"profitable","not profitable")</f>
        <v>profitable</v>
      </c>
    </row>
    <row r="132" spans="1:16" x14ac:dyDescent="0.25">
      <c r="A132" s="2">
        <v>45531</v>
      </c>
      <c r="B132" s="4" t="s">
        <v>10</v>
      </c>
      <c r="C132" s="4" t="s">
        <v>22</v>
      </c>
      <c r="D132" s="4" t="s">
        <v>15</v>
      </c>
      <c r="E132" s="4" t="s">
        <v>20</v>
      </c>
      <c r="F132" s="5">
        <v>63413</v>
      </c>
      <c r="G132" s="5">
        <v>1675</v>
      </c>
      <c r="H132" s="5">
        <v>45</v>
      </c>
      <c r="I132" s="6">
        <v>563.85</v>
      </c>
      <c r="J132" s="6">
        <v>1032.0999999999999</v>
      </c>
      <c r="K132" s="7">
        <f t="shared" si="12"/>
        <v>2.6414142210587733E-2</v>
      </c>
      <c r="L132" s="7">
        <f t="shared" si="13"/>
        <v>2.6865671641791045E-2</v>
      </c>
      <c r="M132" s="6">
        <f t="shared" si="14"/>
        <v>0.3366268656716418</v>
      </c>
      <c r="N132" s="6">
        <f t="shared" si="15"/>
        <v>12.530000000000001</v>
      </c>
      <c r="O132" s="7">
        <f t="shared" si="16"/>
        <v>0.83045136117761797</v>
      </c>
      <c r="P132" t="str">
        <f t="shared" si="17"/>
        <v>profitable</v>
      </c>
    </row>
    <row r="133" spans="1:16" x14ac:dyDescent="0.25">
      <c r="A133" s="2">
        <v>45531</v>
      </c>
      <c r="B133" s="4" t="s">
        <v>11</v>
      </c>
      <c r="C133" s="4" t="s">
        <v>23</v>
      </c>
      <c r="D133" s="4" t="s">
        <v>16</v>
      </c>
      <c r="E133" s="4" t="s">
        <v>20</v>
      </c>
      <c r="F133" s="5">
        <v>49811</v>
      </c>
      <c r="G133" s="5">
        <v>386</v>
      </c>
      <c r="H133" s="5">
        <v>26</v>
      </c>
      <c r="I133" s="6">
        <v>155.41</v>
      </c>
      <c r="J133" s="6">
        <v>559.88</v>
      </c>
      <c r="K133" s="7">
        <f t="shared" si="12"/>
        <v>7.7492923249884568E-3</v>
      </c>
      <c r="L133" s="7">
        <f t="shared" si="13"/>
        <v>6.7357512953367879E-2</v>
      </c>
      <c r="M133" s="6">
        <f t="shared" si="14"/>
        <v>0.40261658031088082</v>
      </c>
      <c r="N133" s="6">
        <f t="shared" si="15"/>
        <v>5.9773076923076918</v>
      </c>
      <c r="O133" s="7">
        <f t="shared" si="16"/>
        <v>2.602599575316904</v>
      </c>
      <c r="P133" t="str">
        <f t="shared" si="17"/>
        <v>profitable</v>
      </c>
    </row>
    <row r="134" spans="1:16" x14ac:dyDescent="0.25">
      <c r="A134" s="2">
        <v>45531</v>
      </c>
      <c r="B134" s="4" t="s">
        <v>12</v>
      </c>
      <c r="C134" s="4" t="s">
        <v>24</v>
      </c>
      <c r="D134" s="4" t="s">
        <v>17</v>
      </c>
      <c r="E134" s="4" t="s">
        <v>21</v>
      </c>
      <c r="F134" s="5">
        <v>65123</v>
      </c>
      <c r="G134" s="5">
        <v>393</v>
      </c>
      <c r="H134" s="5">
        <v>4</v>
      </c>
      <c r="I134" s="6">
        <v>132.13999999999999</v>
      </c>
      <c r="J134" s="6">
        <v>60.84</v>
      </c>
      <c r="K134" s="7">
        <f t="shared" si="12"/>
        <v>6.0347342720697755E-3</v>
      </c>
      <c r="L134" s="7">
        <f t="shared" si="13"/>
        <v>1.0178117048346057E-2</v>
      </c>
      <c r="M134" s="6">
        <f t="shared" si="14"/>
        <v>0.33623409669211191</v>
      </c>
      <c r="N134" s="6">
        <f t="shared" si="15"/>
        <v>33.034999999999997</v>
      </c>
      <c r="O134" s="7">
        <f t="shared" si="16"/>
        <v>-0.53957923414560305</v>
      </c>
      <c r="P134" t="str">
        <f t="shared" si="17"/>
        <v>not profitable</v>
      </c>
    </row>
    <row r="135" spans="1:16" x14ac:dyDescent="0.25">
      <c r="A135" s="2">
        <v>45531</v>
      </c>
      <c r="B135" s="4" t="s">
        <v>13</v>
      </c>
      <c r="C135" s="4" t="s">
        <v>25</v>
      </c>
      <c r="D135" s="4" t="s">
        <v>18</v>
      </c>
      <c r="E135" s="4" t="s">
        <v>21</v>
      </c>
      <c r="F135" s="5">
        <v>46586</v>
      </c>
      <c r="G135" s="5">
        <v>274</v>
      </c>
      <c r="H135" s="5">
        <v>17</v>
      </c>
      <c r="I135" s="6">
        <v>69.180000000000007</v>
      </c>
      <c r="J135" s="6">
        <v>307</v>
      </c>
      <c r="K135" s="7">
        <f t="shared" si="12"/>
        <v>5.8815953290688189E-3</v>
      </c>
      <c r="L135" s="7">
        <f t="shared" si="13"/>
        <v>6.2043795620437957E-2</v>
      </c>
      <c r="M135" s="6">
        <f t="shared" si="14"/>
        <v>0.25248175182481752</v>
      </c>
      <c r="N135" s="6">
        <f t="shared" si="15"/>
        <v>4.0694117647058832</v>
      </c>
      <c r="O135" s="7">
        <f t="shared" si="16"/>
        <v>3.4376987568661459</v>
      </c>
      <c r="P135" t="str">
        <f t="shared" si="17"/>
        <v>profitable</v>
      </c>
    </row>
    <row r="136" spans="1:16" x14ac:dyDescent="0.25">
      <c r="A136" s="2">
        <v>45531</v>
      </c>
      <c r="B136" s="4" t="s">
        <v>14</v>
      </c>
      <c r="C136" s="4" t="s">
        <v>26</v>
      </c>
      <c r="D136" s="4" t="s">
        <v>19</v>
      </c>
      <c r="E136" s="4" t="s">
        <v>20</v>
      </c>
      <c r="F136" s="5">
        <v>34214</v>
      </c>
      <c r="G136" s="5">
        <v>1018</v>
      </c>
      <c r="H136" s="5">
        <v>25</v>
      </c>
      <c r="I136" s="6">
        <v>348.42</v>
      </c>
      <c r="J136" s="6">
        <v>318.20999999999998</v>
      </c>
      <c r="K136" s="7">
        <f t="shared" si="12"/>
        <v>2.9753901911498216E-2</v>
      </c>
      <c r="L136" s="7">
        <f t="shared" si="13"/>
        <v>2.4557956777996069E-2</v>
      </c>
      <c r="M136" s="6">
        <f t="shared" si="14"/>
        <v>0.34225933202357567</v>
      </c>
      <c r="N136" s="6">
        <f t="shared" si="15"/>
        <v>13.9368</v>
      </c>
      <c r="O136" s="7">
        <f t="shared" si="16"/>
        <v>-8.6705700017220694E-2</v>
      </c>
      <c r="P136" t="str">
        <f t="shared" si="17"/>
        <v>not profitable</v>
      </c>
    </row>
    <row r="137" spans="1:16" x14ac:dyDescent="0.25">
      <c r="A137" s="2">
        <v>45532</v>
      </c>
      <c r="B137" s="4" t="s">
        <v>10</v>
      </c>
      <c r="C137" s="4" t="s">
        <v>22</v>
      </c>
      <c r="D137" s="4" t="s">
        <v>15</v>
      </c>
      <c r="E137" s="4" t="s">
        <v>20</v>
      </c>
      <c r="F137" s="5">
        <v>51240</v>
      </c>
      <c r="G137" s="5">
        <v>1474</v>
      </c>
      <c r="H137" s="5">
        <v>109</v>
      </c>
      <c r="I137" s="6">
        <v>430.69</v>
      </c>
      <c r="J137" s="6">
        <v>2181.46</v>
      </c>
      <c r="K137" s="7">
        <f t="shared" si="12"/>
        <v>2.8766588602654176E-2</v>
      </c>
      <c r="L137" s="7">
        <f t="shared" si="13"/>
        <v>7.3948439620081408E-2</v>
      </c>
      <c r="M137" s="6">
        <f t="shared" si="14"/>
        <v>0.29219131614654004</v>
      </c>
      <c r="N137" s="6">
        <f t="shared" si="15"/>
        <v>3.9512844036697246</v>
      </c>
      <c r="O137" s="7">
        <f t="shared" si="16"/>
        <v>4.0650351761127492</v>
      </c>
      <c r="P137" t="str">
        <f t="shared" si="17"/>
        <v>profitable</v>
      </c>
    </row>
    <row r="138" spans="1:16" x14ac:dyDescent="0.25">
      <c r="A138" s="2">
        <v>45532</v>
      </c>
      <c r="B138" s="4" t="s">
        <v>11</v>
      </c>
      <c r="C138" s="4" t="s">
        <v>23</v>
      </c>
      <c r="D138" s="4" t="s">
        <v>16</v>
      </c>
      <c r="E138" s="4" t="s">
        <v>20</v>
      </c>
      <c r="F138" s="5">
        <v>85697</v>
      </c>
      <c r="G138" s="5">
        <v>488</v>
      </c>
      <c r="H138" s="5">
        <v>22</v>
      </c>
      <c r="I138" s="6">
        <v>193.51</v>
      </c>
      <c r="J138" s="6">
        <v>333.88</v>
      </c>
      <c r="K138" s="7">
        <f t="shared" si="12"/>
        <v>5.6944817204802965E-3</v>
      </c>
      <c r="L138" s="7">
        <f t="shared" si="13"/>
        <v>4.5081967213114756E-2</v>
      </c>
      <c r="M138" s="6">
        <f t="shared" si="14"/>
        <v>0.39653688524590164</v>
      </c>
      <c r="N138" s="6">
        <f t="shared" si="15"/>
        <v>8.79590909090909</v>
      </c>
      <c r="O138" s="7">
        <f t="shared" si="16"/>
        <v>0.72538886879231057</v>
      </c>
      <c r="P138" t="str">
        <f t="shared" si="17"/>
        <v>profitable</v>
      </c>
    </row>
    <row r="139" spans="1:16" x14ac:dyDescent="0.25">
      <c r="A139" s="2">
        <v>45532</v>
      </c>
      <c r="B139" s="4" t="s">
        <v>12</v>
      </c>
      <c r="C139" s="4" t="s">
        <v>24</v>
      </c>
      <c r="D139" s="4" t="s">
        <v>17</v>
      </c>
      <c r="E139" s="4" t="s">
        <v>21</v>
      </c>
      <c r="F139" s="5">
        <v>46668</v>
      </c>
      <c r="G139" s="5">
        <v>766</v>
      </c>
      <c r="H139" s="5">
        <v>27</v>
      </c>
      <c r="I139" s="6">
        <v>240.99</v>
      </c>
      <c r="J139" s="6">
        <v>486.44</v>
      </c>
      <c r="K139" s="7">
        <f t="shared" si="12"/>
        <v>1.6413816748092912E-2</v>
      </c>
      <c r="L139" s="7">
        <f t="shared" si="13"/>
        <v>3.5248041775456922E-2</v>
      </c>
      <c r="M139" s="6">
        <f t="shared" si="14"/>
        <v>0.31460835509138385</v>
      </c>
      <c r="N139" s="6">
        <f t="shared" si="15"/>
        <v>8.9255555555555564</v>
      </c>
      <c r="O139" s="7">
        <f t="shared" si="16"/>
        <v>1.018506991991369</v>
      </c>
      <c r="P139" t="str">
        <f t="shared" si="17"/>
        <v>profitable</v>
      </c>
    </row>
    <row r="140" spans="1:16" x14ac:dyDescent="0.25">
      <c r="A140" s="2">
        <v>45532</v>
      </c>
      <c r="B140" s="4" t="s">
        <v>13</v>
      </c>
      <c r="C140" s="4" t="s">
        <v>25</v>
      </c>
      <c r="D140" s="4" t="s">
        <v>18</v>
      </c>
      <c r="E140" s="4" t="s">
        <v>21</v>
      </c>
      <c r="F140" s="5">
        <v>26907</v>
      </c>
      <c r="G140" s="5">
        <v>479</v>
      </c>
      <c r="H140" s="5">
        <v>37</v>
      </c>
      <c r="I140" s="6">
        <v>90.35</v>
      </c>
      <c r="J140" s="6">
        <v>553.21</v>
      </c>
      <c r="K140" s="7">
        <f t="shared" si="12"/>
        <v>1.7802058943769281E-2</v>
      </c>
      <c r="L140" s="7">
        <f t="shared" si="13"/>
        <v>7.724425887265135E-2</v>
      </c>
      <c r="M140" s="6">
        <f t="shared" si="14"/>
        <v>0.18862212943632567</v>
      </c>
      <c r="N140" s="6">
        <f t="shared" si="15"/>
        <v>2.4418918918918919</v>
      </c>
      <c r="O140" s="7">
        <f t="shared" si="16"/>
        <v>5.122966242390703</v>
      </c>
      <c r="P140" t="str">
        <f t="shared" si="17"/>
        <v>profitable</v>
      </c>
    </row>
    <row r="141" spans="1:16" x14ac:dyDescent="0.25">
      <c r="A141" s="2">
        <v>45532</v>
      </c>
      <c r="B141" s="4" t="s">
        <v>14</v>
      </c>
      <c r="C141" s="4" t="s">
        <v>26</v>
      </c>
      <c r="D141" s="4" t="s">
        <v>19</v>
      </c>
      <c r="E141" s="4" t="s">
        <v>20</v>
      </c>
      <c r="F141" s="5">
        <v>33624</v>
      </c>
      <c r="G141" s="5">
        <v>961</v>
      </c>
      <c r="H141" s="5">
        <v>55</v>
      </c>
      <c r="I141" s="6">
        <v>325.17</v>
      </c>
      <c r="J141" s="6">
        <v>617.45000000000005</v>
      </c>
      <c r="K141" s="7">
        <f t="shared" si="12"/>
        <v>2.8580775636450156E-2</v>
      </c>
      <c r="L141" s="7">
        <f t="shared" si="13"/>
        <v>5.7232049947970862E-2</v>
      </c>
      <c r="M141" s="6">
        <f t="shared" si="14"/>
        <v>0.33836628511966704</v>
      </c>
      <c r="N141" s="6">
        <f t="shared" si="15"/>
        <v>5.9121818181818186</v>
      </c>
      <c r="O141" s="7">
        <f t="shared" si="16"/>
        <v>0.89885290770981341</v>
      </c>
      <c r="P141" t="str">
        <f t="shared" si="17"/>
        <v>profitable</v>
      </c>
    </row>
    <row r="142" spans="1:16" x14ac:dyDescent="0.25">
      <c r="A142" s="2">
        <v>45533</v>
      </c>
      <c r="B142" s="4" t="s">
        <v>10</v>
      </c>
      <c r="C142" s="4" t="s">
        <v>22</v>
      </c>
      <c r="D142" s="4" t="s">
        <v>15</v>
      </c>
      <c r="E142" s="4" t="s">
        <v>20</v>
      </c>
      <c r="F142" s="5">
        <v>65645</v>
      </c>
      <c r="G142" s="5">
        <v>434</v>
      </c>
      <c r="H142" s="5">
        <v>19</v>
      </c>
      <c r="I142" s="6">
        <v>73.05</v>
      </c>
      <c r="J142" s="6">
        <v>268.91000000000003</v>
      </c>
      <c r="K142" s="7">
        <f t="shared" si="12"/>
        <v>6.6113184553279001E-3</v>
      </c>
      <c r="L142" s="7">
        <f t="shared" si="13"/>
        <v>4.377880184331797E-2</v>
      </c>
      <c r="M142" s="6">
        <f t="shared" si="14"/>
        <v>0.16831797235023041</v>
      </c>
      <c r="N142" s="6">
        <f t="shared" si="15"/>
        <v>3.844736842105263</v>
      </c>
      <c r="O142" s="7">
        <f t="shared" si="16"/>
        <v>2.6811772758384671</v>
      </c>
      <c r="P142" t="str">
        <f t="shared" si="17"/>
        <v>profitable</v>
      </c>
    </row>
    <row r="143" spans="1:16" x14ac:dyDescent="0.25">
      <c r="A143" s="2">
        <v>45533</v>
      </c>
      <c r="B143" s="4" t="s">
        <v>11</v>
      </c>
      <c r="C143" s="4" t="s">
        <v>23</v>
      </c>
      <c r="D143" s="4" t="s">
        <v>16</v>
      </c>
      <c r="E143" s="4" t="s">
        <v>20</v>
      </c>
      <c r="F143" s="5">
        <v>89104</v>
      </c>
      <c r="G143" s="5">
        <v>2500</v>
      </c>
      <c r="H143" s="5">
        <v>137</v>
      </c>
      <c r="I143" s="6">
        <v>822.96</v>
      </c>
      <c r="J143" s="6">
        <v>3396.76</v>
      </c>
      <c r="K143" s="7">
        <f t="shared" si="12"/>
        <v>2.8057101813611061E-2</v>
      </c>
      <c r="L143" s="7">
        <f t="shared" si="13"/>
        <v>5.4800000000000001E-2</v>
      </c>
      <c r="M143" s="6">
        <f t="shared" si="14"/>
        <v>0.32918400000000003</v>
      </c>
      <c r="N143" s="6">
        <f t="shared" si="15"/>
        <v>6.0070072992700734</v>
      </c>
      <c r="O143" s="7">
        <f t="shared" si="16"/>
        <v>3.1274910080684362</v>
      </c>
      <c r="P143" t="str">
        <f t="shared" si="17"/>
        <v>profitable</v>
      </c>
    </row>
    <row r="144" spans="1:16" x14ac:dyDescent="0.25">
      <c r="A144" s="2">
        <v>45533</v>
      </c>
      <c r="B144" s="4" t="s">
        <v>12</v>
      </c>
      <c r="C144" s="4" t="s">
        <v>24</v>
      </c>
      <c r="D144" s="4" t="s">
        <v>17</v>
      </c>
      <c r="E144" s="4" t="s">
        <v>21</v>
      </c>
      <c r="F144" s="5">
        <v>10302</v>
      </c>
      <c r="G144" s="5">
        <v>177</v>
      </c>
      <c r="H144" s="5">
        <v>8</v>
      </c>
      <c r="I144" s="6">
        <v>52.28</v>
      </c>
      <c r="J144" s="6">
        <v>154.19</v>
      </c>
      <c r="K144" s="7">
        <f t="shared" si="12"/>
        <v>1.718112987769365E-2</v>
      </c>
      <c r="L144" s="7">
        <f t="shared" si="13"/>
        <v>4.519774011299435E-2</v>
      </c>
      <c r="M144" s="6">
        <f t="shared" si="14"/>
        <v>0.2953672316384181</v>
      </c>
      <c r="N144" s="6">
        <f t="shared" si="15"/>
        <v>6.5350000000000001</v>
      </c>
      <c r="O144" s="7">
        <f t="shared" si="16"/>
        <v>1.9493114001530221</v>
      </c>
      <c r="P144" t="str">
        <f t="shared" si="17"/>
        <v>profitable</v>
      </c>
    </row>
    <row r="145" spans="1:16" x14ac:dyDescent="0.25">
      <c r="A145" s="2">
        <v>45533</v>
      </c>
      <c r="B145" s="4" t="s">
        <v>13</v>
      </c>
      <c r="C145" s="4" t="s">
        <v>25</v>
      </c>
      <c r="D145" s="4" t="s">
        <v>18</v>
      </c>
      <c r="E145" s="4" t="s">
        <v>21</v>
      </c>
      <c r="F145" s="5">
        <v>83686</v>
      </c>
      <c r="G145" s="5">
        <v>2543</v>
      </c>
      <c r="H145" s="5">
        <v>154</v>
      </c>
      <c r="I145" s="6">
        <v>951.7</v>
      </c>
      <c r="J145" s="6">
        <v>1624.74</v>
      </c>
      <c r="K145" s="7">
        <f t="shared" si="12"/>
        <v>3.0387400520995148E-2</v>
      </c>
      <c r="L145" s="7">
        <f t="shared" si="13"/>
        <v>6.0558395595753045E-2</v>
      </c>
      <c r="M145" s="6">
        <f t="shared" si="14"/>
        <v>0.37424302005505311</v>
      </c>
      <c r="N145" s="6">
        <f t="shared" si="15"/>
        <v>6.17987012987013</v>
      </c>
      <c r="O145" s="7">
        <f t="shared" si="16"/>
        <v>0.70719764631711668</v>
      </c>
      <c r="P145" t="str">
        <f t="shared" si="17"/>
        <v>profitable</v>
      </c>
    </row>
    <row r="146" spans="1:16" x14ac:dyDescent="0.25">
      <c r="A146" s="2">
        <v>45533</v>
      </c>
      <c r="B146" s="4" t="s">
        <v>14</v>
      </c>
      <c r="C146" s="4" t="s">
        <v>26</v>
      </c>
      <c r="D146" s="4" t="s">
        <v>19</v>
      </c>
      <c r="E146" s="4" t="s">
        <v>20</v>
      </c>
      <c r="F146" s="5">
        <v>15126</v>
      </c>
      <c r="G146" s="5">
        <v>77</v>
      </c>
      <c r="H146" s="5">
        <v>3</v>
      </c>
      <c r="I146" s="6">
        <v>23.84</v>
      </c>
      <c r="J146" s="6">
        <v>34.82</v>
      </c>
      <c r="K146" s="7">
        <f t="shared" si="12"/>
        <v>5.0905725241306363E-3</v>
      </c>
      <c r="L146" s="7">
        <f t="shared" si="13"/>
        <v>3.896103896103896E-2</v>
      </c>
      <c r="M146" s="6">
        <f t="shared" si="14"/>
        <v>0.30961038961038961</v>
      </c>
      <c r="N146" s="6">
        <f t="shared" si="15"/>
        <v>7.9466666666666663</v>
      </c>
      <c r="O146" s="7">
        <f t="shared" si="16"/>
        <v>0.46057046979865773</v>
      </c>
      <c r="P146" t="str">
        <f t="shared" si="17"/>
        <v>profitable</v>
      </c>
    </row>
    <row r="147" spans="1:16" x14ac:dyDescent="0.25">
      <c r="A147" s="2">
        <v>45534</v>
      </c>
      <c r="B147" s="4" t="s">
        <v>10</v>
      </c>
      <c r="C147" s="4" t="s">
        <v>22</v>
      </c>
      <c r="D147" s="4" t="s">
        <v>15</v>
      </c>
      <c r="E147" s="4" t="s">
        <v>20</v>
      </c>
      <c r="F147" s="5">
        <v>44674</v>
      </c>
      <c r="G147" s="5">
        <v>1261</v>
      </c>
      <c r="H147" s="5">
        <v>75</v>
      </c>
      <c r="I147" s="6">
        <v>291</v>
      </c>
      <c r="J147" s="6">
        <v>1174.44</v>
      </c>
      <c r="K147" s="7">
        <f t="shared" si="12"/>
        <v>2.8226709047768278E-2</v>
      </c>
      <c r="L147" s="7">
        <f t="shared" si="13"/>
        <v>5.9476605868358443E-2</v>
      </c>
      <c r="M147" s="6">
        <f t="shared" si="14"/>
        <v>0.23076923076923078</v>
      </c>
      <c r="N147" s="6">
        <f t="shared" si="15"/>
        <v>3.88</v>
      </c>
      <c r="O147" s="7">
        <f t="shared" si="16"/>
        <v>3.0358762886597939</v>
      </c>
      <c r="P147" t="str">
        <f t="shared" si="17"/>
        <v>profitable</v>
      </c>
    </row>
    <row r="148" spans="1:16" x14ac:dyDescent="0.25">
      <c r="A148" s="2">
        <v>45534</v>
      </c>
      <c r="B148" s="4" t="s">
        <v>11</v>
      </c>
      <c r="C148" s="4" t="s">
        <v>23</v>
      </c>
      <c r="D148" s="4" t="s">
        <v>16</v>
      </c>
      <c r="E148" s="4" t="s">
        <v>20</v>
      </c>
      <c r="F148" s="5">
        <v>11062</v>
      </c>
      <c r="G148" s="5">
        <v>327</v>
      </c>
      <c r="H148" s="5">
        <v>9</v>
      </c>
      <c r="I148" s="6">
        <v>57.8</v>
      </c>
      <c r="J148" s="6">
        <v>162.27000000000001</v>
      </c>
      <c r="K148" s="7">
        <f t="shared" si="12"/>
        <v>2.9560658108841079E-2</v>
      </c>
      <c r="L148" s="7">
        <f t="shared" si="13"/>
        <v>2.7522935779816515E-2</v>
      </c>
      <c r="M148" s="6">
        <f t="shared" si="14"/>
        <v>0.17675840978593271</v>
      </c>
      <c r="N148" s="6">
        <f t="shared" si="15"/>
        <v>6.4222222222222216</v>
      </c>
      <c r="O148" s="7">
        <f t="shared" si="16"/>
        <v>1.8074394463667822</v>
      </c>
      <c r="P148" t="str">
        <f t="shared" si="17"/>
        <v>profitable</v>
      </c>
    </row>
    <row r="149" spans="1:16" x14ac:dyDescent="0.25">
      <c r="A149" s="2">
        <v>45534</v>
      </c>
      <c r="B149" s="4" t="s">
        <v>12</v>
      </c>
      <c r="C149" s="4" t="s">
        <v>24</v>
      </c>
      <c r="D149" s="4" t="s">
        <v>17</v>
      </c>
      <c r="E149" s="4" t="s">
        <v>21</v>
      </c>
      <c r="F149" s="5">
        <v>14632</v>
      </c>
      <c r="G149" s="5">
        <v>217</v>
      </c>
      <c r="H149" s="5">
        <v>14</v>
      </c>
      <c r="I149" s="6">
        <v>71.19</v>
      </c>
      <c r="J149" s="6">
        <v>282.61</v>
      </c>
      <c r="K149" s="7">
        <f t="shared" si="12"/>
        <v>1.4830508474576272E-2</v>
      </c>
      <c r="L149" s="7">
        <f t="shared" si="13"/>
        <v>6.4516129032258063E-2</v>
      </c>
      <c r="M149" s="6">
        <f t="shared" si="14"/>
        <v>0.32806451612903226</v>
      </c>
      <c r="N149" s="6">
        <f t="shared" si="15"/>
        <v>5.085</v>
      </c>
      <c r="O149" s="7">
        <f t="shared" si="16"/>
        <v>2.9697991290911649</v>
      </c>
      <c r="P149" t="str">
        <f t="shared" si="17"/>
        <v>profitable</v>
      </c>
    </row>
    <row r="150" spans="1:16" x14ac:dyDescent="0.25">
      <c r="A150" s="2">
        <v>45534</v>
      </c>
      <c r="B150" s="4" t="s">
        <v>13</v>
      </c>
      <c r="C150" s="4" t="s">
        <v>25</v>
      </c>
      <c r="D150" s="4" t="s">
        <v>18</v>
      </c>
      <c r="E150" s="4" t="s">
        <v>21</v>
      </c>
      <c r="F150" s="5">
        <v>83794</v>
      </c>
      <c r="G150" s="5">
        <v>650</v>
      </c>
      <c r="H150" s="5">
        <v>50</v>
      </c>
      <c r="I150" s="6">
        <v>191.02</v>
      </c>
      <c r="J150" s="6">
        <v>938.15</v>
      </c>
      <c r="K150" s="7">
        <f t="shared" si="12"/>
        <v>7.7571186481132301E-3</v>
      </c>
      <c r="L150" s="7">
        <f t="shared" si="13"/>
        <v>7.6923076923076927E-2</v>
      </c>
      <c r="M150" s="6">
        <f t="shared" si="14"/>
        <v>0.29387692307692309</v>
      </c>
      <c r="N150" s="6">
        <f t="shared" si="15"/>
        <v>3.8204000000000002</v>
      </c>
      <c r="O150" s="7">
        <f t="shared" si="16"/>
        <v>3.911265836038111</v>
      </c>
      <c r="P150" t="str">
        <f t="shared" si="17"/>
        <v>profitable</v>
      </c>
    </row>
    <row r="151" spans="1:16" x14ac:dyDescent="0.25">
      <c r="A151" s="2">
        <v>45534</v>
      </c>
      <c r="B151" s="4" t="s">
        <v>14</v>
      </c>
      <c r="C151" s="4" t="s">
        <v>26</v>
      </c>
      <c r="D151" s="4" t="s">
        <v>19</v>
      </c>
      <c r="E151" s="4" t="s">
        <v>20</v>
      </c>
      <c r="F151" s="5">
        <v>36069</v>
      </c>
      <c r="G151" s="5">
        <v>213</v>
      </c>
      <c r="H151" s="5">
        <v>16</v>
      </c>
      <c r="I151" s="6">
        <v>79.58</v>
      </c>
      <c r="J151" s="6">
        <v>263.60000000000002</v>
      </c>
      <c r="K151" s="7">
        <f t="shared" si="12"/>
        <v>5.9053480828412212E-3</v>
      </c>
      <c r="L151" s="7">
        <f t="shared" si="13"/>
        <v>7.5117370892018781E-2</v>
      </c>
      <c r="M151" s="6">
        <f t="shared" si="14"/>
        <v>0.37361502347417841</v>
      </c>
      <c r="N151" s="6">
        <f t="shared" si="15"/>
        <v>4.9737499999999999</v>
      </c>
      <c r="O151" s="7">
        <f t="shared" si="16"/>
        <v>2.3123900477506916</v>
      </c>
      <c r="P151" t="str">
        <f t="shared" si="17"/>
        <v>profitable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B7659-8AC1-4323-AD02-5EA77C681291}">
  <sheetPr>
    <tabColor theme="3" tint="0.59999389629810485"/>
  </sheetPr>
  <dimension ref="A3:D107"/>
  <sheetViews>
    <sheetView zoomScaleNormal="100" workbookViewId="0">
      <selection activeCell="B14" sqref="B14"/>
    </sheetView>
  </sheetViews>
  <sheetFormatPr defaultColWidth="11.42578125" defaultRowHeight="15" x14ac:dyDescent="0.25"/>
  <cols>
    <col min="1" max="1" width="13.140625" bestFit="1" customWidth="1"/>
    <col min="2" max="2" width="18.5703125" bestFit="1" customWidth="1"/>
    <col min="3" max="3" width="14.42578125" bestFit="1" customWidth="1"/>
    <col min="4" max="4" width="14.28515625" bestFit="1" customWidth="1"/>
    <col min="5" max="5" width="13.140625" bestFit="1" customWidth="1"/>
    <col min="6" max="6" width="17.42578125" bestFit="1" customWidth="1"/>
    <col min="7" max="7" width="18.42578125" bestFit="1" customWidth="1"/>
    <col min="8" max="9" width="14.28515625" bestFit="1" customWidth="1"/>
    <col min="10" max="10" width="18.85546875" bestFit="1" customWidth="1"/>
    <col min="11" max="11" width="19.85546875" bestFit="1" customWidth="1"/>
    <col min="12" max="12" width="23.85546875" bestFit="1" customWidth="1"/>
    <col min="13" max="13" width="24.85546875" bestFit="1" customWidth="1"/>
    <col min="14" max="14" width="18.7109375" bestFit="1" customWidth="1"/>
    <col min="15" max="15" width="19.7109375" bestFit="1" customWidth="1"/>
    <col min="16" max="16" width="16.28515625" bestFit="1" customWidth="1"/>
    <col min="17" max="17" width="23.7109375" bestFit="1" customWidth="1"/>
    <col min="18" max="18" width="24.7109375" bestFit="1" customWidth="1"/>
    <col min="19" max="19" width="21.28515625" bestFit="1" customWidth="1"/>
    <col min="20" max="20" width="16.5703125" bestFit="1" customWidth="1"/>
    <col min="21" max="21" width="16.140625" bestFit="1" customWidth="1"/>
    <col min="22" max="22" width="24.7109375" bestFit="1" customWidth="1"/>
    <col min="23" max="23" width="21.42578125" bestFit="1" customWidth="1"/>
    <col min="24" max="24" width="21.5703125" bestFit="1" customWidth="1"/>
    <col min="25" max="25" width="21" bestFit="1" customWidth="1"/>
    <col min="26" max="26" width="16.140625" bestFit="1" customWidth="1"/>
    <col min="27" max="27" width="18.7109375" bestFit="1" customWidth="1"/>
    <col min="28" max="28" width="24.7109375" bestFit="1" customWidth="1"/>
    <col min="29" max="29" width="21.42578125" bestFit="1" customWidth="1"/>
    <col min="30" max="30" width="21.5703125" bestFit="1" customWidth="1"/>
    <col min="31" max="31" width="21" bestFit="1" customWidth="1"/>
  </cols>
  <sheetData>
    <row r="3" spans="1:4" x14ac:dyDescent="0.25">
      <c r="A3" s="8" t="s">
        <v>4</v>
      </c>
      <c r="B3" t="s">
        <v>35</v>
      </c>
    </row>
    <row r="5" spans="1:4" x14ac:dyDescent="0.25">
      <c r="A5" t="s">
        <v>36</v>
      </c>
      <c r="B5" t="s">
        <v>37</v>
      </c>
      <c r="C5" t="s">
        <v>38</v>
      </c>
      <c r="D5" t="s">
        <v>39</v>
      </c>
    </row>
    <row r="6" spans="1:4" x14ac:dyDescent="0.25">
      <c r="A6" s="10">
        <v>2.3479407321395522E-2</v>
      </c>
      <c r="B6" s="11">
        <v>0.303598818196396</v>
      </c>
      <c r="C6" s="11">
        <v>9.2153651460959818</v>
      </c>
      <c r="D6" s="10">
        <v>1.6922736551606243</v>
      </c>
    </row>
    <row r="9" spans="1:4" x14ac:dyDescent="0.25">
      <c r="A9" s="8" t="s">
        <v>40</v>
      </c>
      <c r="B9" t="s">
        <v>42</v>
      </c>
      <c r="C9" t="s">
        <v>43</v>
      </c>
    </row>
    <row r="10" spans="1:4" x14ac:dyDescent="0.25">
      <c r="A10" s="12">
        <v>45505</v>
      </c>
      <c r="B10" s="11">
        <v>2489.29</v>
      </c>
      <c r="C10" s="5">
        <v>380</v>
      </c>
    </row>
    <row r="11" spans="1:4" x14ac:dyDescent="0.25">
      <c r="A11" s="12">
        <v>45506</v>
      </c>
      <c r="B11" s="11">
        <v>1265.06</v>
      </c>
      <c r="C11" s="5">
        <v>210</v>
      </c>
    </row>
    <row r="12" spans="1:4" x14ac:dyDescent="0.25">
      <c r="A12" s="12">
        <v>45507</v>
      </c>
      <c r="B12" s="11">
        <v>1178.6000000000001</v>
      </c>
      <c r="C12" s="5">
        <v>125</v>
      </c>
    </row>
    <row r="13" spans="1:4" x14ac:dyDescent="0.25">
      <c r="A13" s="12">
        <v>45508</v>
      </c>
      <c r="B13" s="11">
        <v>948.06999999999994</v>
      </c>
      <c r="C13" s="5">
        <v>111</v>
      </c>
    </row>
    <row r="14" spans="1:4" x14ac:dyDescent="0.25">
      <c r="A14" s="12">
        <v>45509</v>
      </c>
      <c r="B14" s="11">
        <v>3149.34</v>
      </c>
      <c r="C14" s="5">
        <v>522</v>
      </c>
    </row>
    <row r="15" spans="1:4" x14ac:dyDescent="0.25">
      <c r="A15" s="12">
        <v>45510</v>
      </c>
      <c r="B15" s="11">
        <v>1760.7</v>
      </c>
      <c r="C15" s="5">
        <v>232</v>
      </c>
    </row>
    <row r="16" spans="1:4" x14ac:dyDescent="0.25">
      <c r="A16" s="12">
        <v>45511</v>
      </c>
      <c r="B16" s="11">
        <v>1894.2299999999998</v>
      </c>
      <c r="C16" s="5">
        <v>396</v>
      </c>
    </row>
    <row r="17" spans="1:3" x14ac:dyDescent="0.25">
      <c r="A17" s="12">
        <v>45512</v>
      </c>
      <c r="B17" s="11">
        <v>2847.8199999999997</v>
      </c>
      <c r="C17" s="5">
        <v>519</v>
      </c>
    </row>
    <row r="18" spans="1:3" x14ac:dyDescent="0.25">
      <c r="A18" s="12">
        <v>45513</v>
      </c>
      <c r="B18" s="11">
        <v>1913.12</v>
      </c>
      <c r="C18" s="5">
        <v>256</v>
      </c>
    </row>
    <row r="19" spans="1:3" x14ac:dyDescent="0.25">
      <c r="A19" s="12">
        <v>45514</v>
      </c>
      <c r="B19" s="11">
        <v>1271.82</v>
      </c>
      <c r="C19" s="5">
        <v>179</v>
      </c>
    </row>
    <row r="20" spans="1:3" x14ac:dyDescent="0.25">
      <c r="A20" s="12">
        <v>45515</v>
      </c>
      <c r="B20" s="11">
        <v>2784.6699999999996</v>
      </c>
      <c r="C20" s="5">
        <v>210</v>
      </c>
    </row>
    <row r="21" spans="1:3" x14ac:dyDescent="0.25">
      <c r="A21" s="12">
        <v>45516</v>
      </c>
      <c r="B21" s="11">
        <v>1924.13</v>
      </c>
      <c r="C21" s="5">
        <v>283</v>
      </c>
    </row>
    <row r="22" spans="1:3" x14ac:dyDescent="0.25">
      <c r="A22" s="12">
        <v>45517</v>
      </c>
      <c r="B22" s="11">
        <v>1492.23</v>
      </c>
      <c r="C22" s="5">
        <v>290</v>
      </c>
    </row>
    <row r="23" spans="1:3" x14ac:dyDescent="0.25">
      <c r="A23" s="12">
        <v>45518</v>
      </c>
      <c r="B23" s="11">
        <v>1816.3600000000001</v>
      </c>
      <c r="C23" s="5">
        <v>149</v>
      </c>
    </row>
    <row r="24" spans="1:3" x14ac:dyDescent="0.25">
      <c r="A24" s="12">
        <v>45519</v>
      </c>
      <c r="B24" s="11">
        <v>2202.91</v>
      </c>
      <c r="C24" s="5">
        <v>478</v>
      </c>
    </row>
    <row r="25" spans="1:3" x14ac:dyDescent="0.25">
      <c r="A25" s="12">
        <v>45520</v>
      </c>
      <c r="B25" s="11">
        <v>2042.33</v>
      </c>
      <c r="C25" s="5">
        <v>214</v>
      </c>
    </row>
    <row r="26" spans="1:3" x14ac:dyDescent="0.25">
      <c r="A26" s="12">
        <v>45521</v>
      </c>
      <c r="B26" s="11">
        <v>1009.99</v>
      </c>
      <c r="C26" s="5">
        <v>152</v>
      </c>
    </row>
    <row r="27" spans="1:3" x14ac:dyDescent="0.25">
      <c r="A27" s="12">
        <v>45522</v>
      </c>
      <c r="B27" s="11">
        <v>2224.37</v>
      </c>
      <c r="C27" s="5">
        <v>321</v>
      </c>
    </row>
    <row r="28" spans="1:3" x14ac:dyDescent="0.25">
      <c r="A28" s="12">
        <v>45523</v>
      </c>
      <c r="B28" s="11">
        <v>1215.99</v>
      </c>
      <c r="C28" s="5">
        <v>205</v>
      </c>
    </row>
    <row r="29" spans="1:3" x14ac:dyDescent="0.25">
      <c r="A29" s="12">
        <v>45524</v>
      </c>
      <c r="B29" s="11">
        <v>1010.81</v>
      </c>
      <c r="C29" s="5">
        <v>125</v>
      </c>
    </row>
    <row r="30" spans="1:3" x14ac:dyDescent="0.25">
      <c r="A30" s="12">
        <v>45525</v>
      </c>
      <c r="B30" s="11">
        <v>1815.88</v>
      </c>
      <c r="C30" s="5">
        <v>199</v>
      </c>
    </row>
    <row r="31" spans="1:3" x14ac:dyDescent="0.25">
      <c r="A31" s="12">
        <v>45526</v>
      </c>
      <c r="B31" s="11">
        <v>1941.31</v>
      </c>
      <c r="C31" s="5">
        <v>435</v>
      </c>
    </row>
    <row r="32" spans="1:3" x14ac:dyDescent="0.25">
      <c r="A32" s="12">
        <v>45527</v>
      </c>
      <c r="B32" s="11">
        <v>882.31</v>
      </c>
      <c r="C32" s="5">
        <v>121</v>
      </c>
    </row>
    <row r="33" spans="1:3" x14ac:dyDescent="0.25">
      <c r="A33" s="12">
        <v>45528</v>
      </c>
      <c r="B33" s="11">
        <v>1141.27</v>
      </c>
      <c r="C33" s="5">
        <v>206</v>
      </c>
    </row>
    <row r="34" spans="1:3" x14ac:dyDescent="0.25">
      <c r="A34" s="12">
        <v>45529</v>
      </c>
      <c r="B34" s="11">
        <v>1141.94</v>
      </c>
      <c r="C34" s="5">
        <v>139</v>
      </c>
    </row>
    <row r="35" spans="1:3" x14ac:dyDescent="0.25">
      <c r="A35" s="12">
        <v>45530</v>
      </c>
      <c r="B35" s="11">
        <v>2448.56</v>
      </c>
      <c r="C35" s="5">
        <v>271</v>
      </c>
    </row>
    <row r="36" spans="1:3" x14ac:dyDescent="0.25">
      <c r="A36" s="12">
        <v>45531</v>
      </c>
      <c r="B36" s="11">
        <v>1269</v>
      </c>
      <c r="C36" s="5">
        <v>117</v>
      </c>
    </row>
    <row r="37" spans="1:3" x14ac:dyDescent="0.25">
      <c r="A37" s="12">
        <v>45532</v>
      </c>
      <c r="B37" s="11">
        <v>1280.71</v>
      </c>
      <c r="C37" s="5">
        <v>250</v>
      </c>
    </row>
    <row r="38" spans="1:3" x14ac:dyDescent="0.25">
      <c r="A38" s="12">
        <v>45533</v>
      </c>
      <c r="B38" s="11">
        <v>1923.83</v>
      </c>
      <c r="C38" s="5">
        <v>321</v>
      </c>
    </row>
    <row r="39" spans="1:3" x14ac:dyDescent="0.25">
      <c r="A39" s="12">
        <v>45534</v>
      </c>
      <c r="B39" s="11">
        <v>690.59</v>
      </c>
      <c r="C39" s="5">
        <v>164</v>
      </c>
    </row>
    <row r="40" spans="1:3" x14ac:dyDescent="0.25">
      <c r="A40" s="12" t="s">
        <v>41</v>
      </c>
      <c r="B40" s="11">
        <v>50977.239999999983</v>
      </c>
      <c r="C40" s="5">
        <v>7580</v>
      </c>
    </row>
    <row r="48" spans="1:3" x14ac:dyDescent="0.25">
      <c r="A48" s="8" t="s">
        <v>40</v>
      </c>
      <c r="B48" t="s">
        <v>39</v>
      </c>
    </row>
    <row r="49" spans="1:2" x14ac:dyDescent="0.25">
      <c r="A49" s="9" t="s">
        <v>16</v>
      </c>
      <c r="B49" s="10">
        <v>1.0861614414614364</v>
      </c>
    </row>
    <row r="50" spans="1:2" x14ac:dyDescent="0.25">
      <c r="A50" s="9" t="s">
        <v>19</v>
      </c>
      <c r="B50" s="10">
        <v>1.4486361431528947</v>
      </c>
    </row>
    <row r="51" spans="1:2" x14ac:dyDescent="0.25">
      <c r="A51" s="9" t="s">
        <v>18</v>
      </c>
      <c r="B51" s="10">
        <v>1.7008729986810591</v>
      </c>
    </row>
    <row r="52" spans="1:2" x14ac:dyDescent="0.25">
      <c r="A52" s="9" t="s">
        <v>17</v>
      </c>
      <c r="B52" s="10">
        <v>2.1094673600768039</v>
      </c>
    </row>
    <row r="53" spans="1:2" x14ac:dyDescent="0.25">
      <c r="A53" s="9" t="s">
        <v>15</v>
      </c>
      <c r="B53" s="10">
        <v>2.1162303324309315</v>
      </c>
    </row>
    <row r="54" spans="1:2" x14ac:dyDescent="0.25">
      <c r="A54" s="9" t="s">
        <v>41</v>
      </c>
      <c r="B54" s="10">
        <v>1.6922736551606254</v>
      </c>
    </row>
    <row r="57" spans="1:2" x14ac:dyDescent="0.25">
      <c r="A57" s="8" t="s">
        <v>40</v>
      </c>
      <c r="B57" t="s">
        <v>44</v>
      </c>
    </row>
    <row r="58" spans="1:2" x14ac:dyDescent="0.25">
      <c r="A58" s="9" t="s">
        <v>33</v>
      </c>
      <c r="B58" s="4">
        <v>14</v>
      </c>
    </row>
    <row r="59" spans="1:2" x14ac:dyDescent="0.25">
      <c r="A59" s="9" t="s">
        <v>34</v>
      </c>
      <c r="B59" s="4">
        <v>136</v>
      </c>
    </row>
    <row r="60" spans="1:2" x14ac:dyDescent="0.25">
      <c r="A60" s="9" t="s">
        <v>41</v>
      </c>
      <c r="B60" s="4">
        <v>150</v>
      </c>
    </row>
    <row r="76" spans="1:3" x14ac:dyDescent="0.25">
      <c r="A76" s="8" t="s">
        <v>40</v>
      </c>
      <c r="B76" t="s">
        <v>45</v>
      </c>
      <c r="C76" t="s">
        <v>36</v>
      </c>
    </row>
    <row r="77" spans="1:3" x14ac:dyDescent="0.25">
      <c r="A77" s="12">
        <v>45505</v>
      </c>
      <c r="B77" s="5">
        <v>274562</v>
      </c>
      <c r="C77" s="16">
        <v>2.6506770982880908E-2</v>
      </c>
    </row>
    <row r="78" spans="1:3" x14ac:dyDescent="0.25">
      <c r="A78" s="12">
        <v>45506</v>
      </c>
      <c r="B78" s="4">
        <v>194373</v>
      </c>
      <c r="C78" s="4">
        <v>2.4610382357622338E-2</v>
      </c>
    </row>
    <row r="79" spans="1:3" x14ac:dyDescent="0.25">
      <c r="A79" s="12">
        <v>45507</v>
      </c>
      <c r="B79" s="4">
        <v>179952</v>
      </c>
      <c r="C79" s="4">
        <v>2.5822890194262087E-2</v>
      </c>
    </row>
    <row r="80" spans="1:3" x14ac:dyDescent="0.25">
      <c r="A80" s="12">
        <v>45508</v>
      </c>
      <c r="B80" s="4">
        <v>148838</v>
      </c>
      <c r="C80" s="4">
        <v>2.6426307614003643E-2</v>
      </c>
    </row>
    <row r="81" spans="1:3" x14ac:dyDescent="0.25">
      <c r="A81" s="12">
        <v>45509</v>
      </c>
      <c r="B81" s="4">
        <v>258053</v>
      </c>
      <c r="C81" s="4">
        <v>3.1832835929372208E-2</v>
      </c>
    </row>
    <row r="82" spans="1:3" x14ac:dyDescent="0.25">
      <c r="A82" s="12">
        <v>45510</v>
      </c>
      <c r="B82" s="4">
        <v>246240</v>
      </c>
      <c r="C82" s="4">
        <v>2.6533861720083547E-2</v>
      </c>
    </row>
    <row r="83" spans="1:3" x14ac:dyDescent="0.25">
      <c r="A83" s="12">
        <v>45511</v>
      </c>
      <c r="B83" s="4">
        <v>240664</v>
      </c>
      <c r="C83" s="4">
        <v>3.0539244749818804E-2</v>
      </c>
    </row>
    <row r="84" spans="1:3" x14ac:dyDescent="0.25">
      <c r="A84" s="12">
        <v>45512</v>
      </c>
      <c r="B84" s="4">
        <v>237172</v>
      </c>
      <c r="C84" s="4">
        <v>3.362460969822241E-2</v>
      </c>
    </row>
    <row r="85" spans="1:3" x14ac:dyDescent="0.25">
      <c r="A85" s="12">
        <v>45513</v>
      </c>
      <c r="B85" s="4">
        <v>237339</v>
      </c>
      <c r="C85" s="4">
        <v>2.4972265825999564E-2</v>
      </c>
    </row>
    <row r="86" spans="1:3" x14ac:dyDescent="0.25">
      <c r="A86" s="12">
        <v>45514</v>
      </c>
      <c r="B86" s="4">
        <v>206802</v>
      </c>
      <c r="C86" s="4">
        <v>1.9613282505861085E-2</v>
      </c>
    </row>
    <row r="87" spans="1:3" x14ac:dyDescent="0.25">
      <c r="A87" s="12">
        <v>45515</v>
      </c>
      <c r="B87" s="4">
        <v>305350</v>
      </c>
      <c r="C87" s="4">
        <v>2.2792858767808594E-2</v>
      </c>
    </row>
    <row r="88" spans="1:3" x14ac:dyDescent="0.25">
      <c r="A88" s="12">
        <v>45516</v>
      </c>
      <c r="B88" s="4">
        <v>256341</v>
      </c>
      <c r="C88" s="4">
        <v>2.5095902290365492E-2</v>
      </c>
    </row>
    <row r="89" spans="1:3" x14ac:dyDescent="0.25">
      <c r="A89" s="12">
        <v>45517</v>
      </c>
      <c r="B89" s="4">
        <v>226432</v>
      </c>
      <c r="C89" s="4">
        <v>2.5140072040466054E-2</v>
      </c>
    </row>
    <row r="90" spans="1:3" x14ac:dyDescent="0.25">
      <c r="A90" s="12">
        <v>45518</v>
      </c>
      <c r="B90" s="4">
        <v>245547</v>
      </c>
      <c r="C90" s="4">
        <v>2.0742701927099216E-2</v>
      </c>
    </row>
    <row r="91" spans="1:3" x14ac:dyDescent="0.25">
      <c r="A91" s="12">
        <v>45519</v>
      </c>
      <c r="B91" s="4">
        <v>299326</v>
      </c>
      <c r="C91" s="4">
        <v>2.4525413839318742E-2</v>
      </c>
    </row>
    <row r="92" spans="1:3" x14ac:dyDescent="0.25">
      <c r="A92" s="12">
        <v>45520</v>
      </c>
      <c r="B92" s="4">
        <v>242811</v>
      </c>
      <c r="C92" s="4">
        <v>1.8548602438000668E-2</v>
      </c>
    </row>
    <row r="93" spans="1:3" x14ac:dyDescent="0.25">
      <c r="A93" s="12">
        <v>45521</v>
      </c>
      <c r="B93" s="4">
        <v>209631</v>
      </c>
      <c r="C93" s="4">
        <v>2.5009006366985033E-2</v>
      </c>
    </row>
    <row r="94" spans="1:3" x14ac:dyDescent="0.25">
      <c r="A94" s="12">
        <v>45522</v>
      </c>
      <c r="B94" s="4">
        <v>204635</v>
      </c>
      <c r="C94" s="4">
        <v>3.0481743485193426E-2</v>
      </c>
    </row>
    <row r="95" spans="1:3" x14ac:dyDescent="0.25">
      <c r="A95" s="12">
        <v>45523</v>
      </c>
      <c r="B95" s="4">
        <v>197672</v>
      </c>
      <c r="C95" s="4">
        <v>2.2342436526014291E-2</v>
      </c>
    </row>
    <row r="96" spans="1:3" x14ac:dyDescent="0.25">
      <c r="A96" s="12">
        <v>45524</v>
      </c>
      <c r="B96" s="4">
        <v>156386</v>
      </c>
      <c r="C96" s="4">
        <v>1.7353381933099071E-2</v>
      </c>
    </row>
    <row r="97" spans="1:3" x14ac:dyDescent="0.25">
      <c r="A97" s="12">
        <v>45525</v>
      </c>
      <c r="B97" s="4">
        <v>239760</v>
      </c>
      <c r="C97" s="4">
        <v>2.0431498902156779E-2</v>
      </c>
    </row>
    <row r="98" spans="1:3" x14ac:dyDescent="0.25">
      <c r="A98" s="12">
        <v>45526</v>
      </c>
      <c r="B98" s="4">
        <v>275562</v>
      </c>
      <c r="C98" s="4">
        <v>2.7986568390281498E-2</v>
      </c>
    </row>
    <row r="99" spans="1:3" x14ac:dyDescent="0.25">
      <c r="A99" s="12">
        <v>45527</v>
      </c>
      <c r="B99" s="4">
        <v>185385</v>
      </c>
      <c r="C99" s="4">
        <v>2.116669440502935E-2</v>
      </c>
    </row>
    <row r="100" spans="1:3" x14ac:dyDescent="0.25">
      <c r="A100" s="12">
        <v>45528</v>
      </c>
      <c r="B100" s="4">
        <v>201562</v>
      </c>
      <c r="C100" s="4">
        <v>2.0847270440762074E-2</v>
      </c>
    </row>
    <row r="101" spans="1:3" x14ac:dyDescent="0.25">
      <c r="A101" s="12">
        <v>45529</v>
      </c>
      <c r="B101" s="4">
        <v>195533</v>
      </c>
      <c r="C101" s="4">
        <v>1.9264878067835826E-2</v>
      </c>
    </row>
    <row r="102" spans="1:3" x14ac:dyDescent="0.25">
      <c r="A102" s="12">
        <v>45530</v>
      </c>
      <c r="B102" s="4">
        <v>325139</v>
      </c>
      <c r="C102" s="4">
        <v>2.2830887592611378E-2</v>
      </c>
    </row>
    <row r="103" spans="1:3" x14ac:dyDescent="0.25">
      <c r="A103" s="12">
        <v>45531</v>
      </c>
      <c r="B103" s="4">
        <v>259147</v>
      </c>
      <c r="C103" s="4">
        <v>1.51667332096426E-2</v>
      </c>
    </row>
    <row r="104" spans="1:3" x14ac:dyDescent="0.25">
      <c r="A104" s="12">
        <v>45532</v>
      </c>
      <c r="B104" s="4">
        <v>244136</v>
      </c>
      <c r="C104" s="4">
        <v>1.9451544330289363E-2</v>
      </c>
    </row>
    <row r="105" spans="1:3" x14ac:dyDescent="0.25">
      <c r="A105" s="12">
        <v>45533</v>
      </c>
      <c r="B105" s="4">
        <v>263863</v>
      </c>
      <c r="C105" s="4">
        <v>1.746550463835168E-2</v>
      </c>
    </row>
    <row r="106" spans="1:3" x14ac:dyDescent="0.25">
      <c r="A106" s="12">
        <v>45534</v>
      </c>
      <c r="B106" s="4">
        <v>190231</v>
      </c>
      <c r="C106" s="4">
        <v>1.725606847242802E-2</v>
      </c>
    </row>
    <row r="107" spans="1:3" x14ac:dyDescent="0.25">
      <c r="A107" s="12" t="s">
        <v>41</v>
      </c>
      <c r="B107" s="4">
        <v>6948444</v>
      </c>
      <c r="C107" s="4">
        <v>2.3479407321395522E-2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CBD12-8DEE-4EF9-9EE7-597584D69B3B}">
  <sheetPr>
    <tabColor rgb="FF00B050"/>
  </sheetPr>
  <dimension ref="B3:L3"/>
  <sheetViews>
    <sheetView showGridLines="0" zoomScaleNormal="100" workbookViewId="0">
      <selection activeCell="U19" sqref="U19"/>
    </sheetView>
  </sheetViews>
  <sheetFormatPr defaultColWidth="11.42578125" defaultRowHeight="15" x14ac:dyDescent="0.25"/>
  <cols>
    <col min="2" max="2" width="7.5703125" bestFit="1" customWidth="1"/>
    <col min="3" max="3" width="12.85546875" bestFit="1" customWidth="1"/>
    <col min="5" max="5" width="7.5703125" bestFit="1" customWidth="1"/>
    <col min="6" max="6" width="12.85546875" bestFit="1" customWidth="1"/>
    <col min="8" max="8" width="7.85546875" bestFit="1" customWidth="1"/>
    <col min="9" max="9" width="12.85546875" bestFit="1" customWidth="1"/>
    <col min="11" max="11" width="7.28515625" bestFit="1" customWidth="1"/>
    <col min="12" max="12" width="15.5703125" bestFit="1" customWidth="1"/>
  </cols>
  <sheetData>
    <row r="3" spans="2:12" ht="26.25" x14ac:dyDescent="0.4">
      <c r="B3" s="13" t="s">
        <v>27</v>
      </c>
      <c r="C3" s="15">
        <v>2.3479407321395522E-2</v>
      </c>
      <c r="D3" s="13"/>
      <c r="E3" s="13" t="s">
        <v>29</v>
      </c>
      <c r="F3" s="14">
        <v>0.303598818196396</v>
      </c>
      <c r="G3" s="13"/>
      <c r="H3" s="13" t="s">
        <v>30</v>
      </c>
      <c r="I3" s="14">
        <v>9.2153651460959818</v>
      </c>
      <c r="J3" s="13"/>
      <c r="K3" s="13" t="s">
        <v>31</v>
      </c>
      <c r="L3" s="15">
        <v>1.6922736551606243</v>
      </c>
    </row>
  </sheetData>
  <sheetProtection sheet="1" scenarios="1" selectLockedCells="1" pivotTables="0" selectUnlockedCells="1"/>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2025-09-16T00:12:39Z</dcterms:created>
  <dcterms:modified xsi:type="dcterms:W3CDTF">2025-09-16T03:04:14Z</dcterms:modified>
</cp:coreProperties>
</file>