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undergit\"/>
    </mc:Choice>
  </mc:AlternateContent>
  <xr:revisionPtr revIDLastSave="0" documentId="13_ncr:1_{05F8CD46-1D64-467D-95AC-C1DC79036B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قصه های آفتابگردون" sheetId="1" r:id="rId1"/>
    <sheet name="کله قند" sheetId="5" r:id="rId2"/>
    <sheet name="آرمان" sheetId="6" r:id="rId3"/>
  </sheets>
  <definedNames>
    <definedName name="_xlnm._FilterDatabase" localSheetId="0" hidden="1">'قصه های آفتابگردون'!$A$1:$F$1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F12" i="5"/>
  <c r="G12" i="5"/>
  <c r="F17" i="6"/>
  <c r="G6" i="1"/>
  <c r="G5" i="1"/>
  <c r="G4" i="1"/>
  <c r="G3" i="1"/>
  <c r="G2" i="1"/>
  <c r="D7" i="1"/>
  <c r="E7" i="1"/>
  <c r="F7" i="1"/>
</calcChain>
</file>

<file path=xl/sharedStrings.xml><?xml version="1.0" encoding="utf-8"?>
<sst xmlns="http://schemas.openxmlformats.org/spreadsheetml/2006/main" count="68" uniqueCount="42">
  <si>
    <t>نام قسمت</t>
  </si>
  <si>
    <t>دقایق تماشا</t>
  </si>
  <si>
    <t>شناسه اثر</t>
  </si>
  <si>
    <t>ردیف</t>
  </si>
  <si>
    <t>چرا برف نیومد</t>
  </si>
  <si>
    <t>باران پشمک</t>
  </si>
  <si>
    <t>موشک من</t>
  </si>
  <si>
    <t>کاش دنیا یه قابلمه بزرگ بود</t>
  </si>
  <si>
    <t>مردی که زبان کبوترها را می دانست</t>
  </si>
  <si>
    <t xml:space="preserve">تعداد دانلود </t>
  </si>
  <si>
    <t>تعداد تماشا</t>
  </si>
  <si>
    <t>بازه زمانی 15 اسفند 1401 تا 9 اردیبهشت 1403</t>
  </si>
  <si>
    <t>قصه های براندازی</t>
  </si>
  <si>
    <t>کریسمس</t>
  </si>
  <si>
    <t>مادر</t>
  </si>
  <si>
    <t>شاه</t>
  </si>
  <si>
    <t>پدر</t>
  </si>
  <si>
    <t>دهه فجر</t>
  </si>
  <si>
    <t>ازدواج</t>
  </si>
  <si>
    <t>دانشجو</t>
  </si>
  <si>
    <t>انتخابات</t>
  </si>
  <si>
    <t>خونه تکونی</t>
  </si>
  <si>
    <t>ایدی استریم</t>
  </si>
  <si>
    <t>مجوز نداشت</t>
  </si>
  <si>
    <t>کل برنامه آرمان</t>
  </si>
  <si>
    <t>آموزش بدون پرورش</t>
  </si>
  <si>
    <t>نسل جدید قربانی ناخواسته فضای مجازی</t>
  </si>
  <si>
    <t>مترفین علیه امنیت ملی</t>
  </si>
  <si>
    <t>روایت دانشگاه</t>
  </si>
  <si>
    <t>فوتبال و سیاست</t>
  </si>
  <si>
    <t>اکثریت خاموش یا اقلیت اغتشاشگر</t>
  </si>
  <si>
    <t>زندگی آزادانه زن ایرانی</t>
  </si>
  <si>
    <t>جنبش دانشجویی مسلمان</t>
  </si>
  <si>
    <t>جریان دانشجویی، تعامل زندگی تقابل ایدئولوژی</t>
  </si>
  <si>
    <t>نشانه هایی از پایان نظم آمریکایی</t>
  </si>
  <si>
    <t>روایت پیشرفت</t>
  </si>
  <si>
    <t>جبهه مشترک اغتشاش داخلی و تحریم خارجی</t>
  </si>
  <si>
    <t>جنگ فوتبال</t>
  </si>
  <si>
    <t>اغتشاشات از کور و خشن، از مجاهدین خلق تا امروز</t>
  </si>
  <si>
    <t xml:space="preserve">تعداد تماشا </t>
  </si>
  <si>
    <t>فروش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</si>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</sst>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-_ ;_ * #,##0.00\-_ ;_ * &quot;-&quot;??_-_ ;_ @_ "/>
    <numFmt numFmtId="164" formatCode="_ * #,##0_-_ ;_ * #,##0\-_ ;_ * &quot;-&quot;??_-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  Mitra_1 (MRT)"/>
      <charset val="178"/>
    </font>
    <font>
      <sz val="11"/>
      <color theme="1"/>
      <name val="A  Mitra_1 (MRT)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64" fontId="3" fillId="0" borderId="0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164" fontId="0" fillId="0" borderId="0" xfId="1" applyNumberFormat="1" applyFont="1" applyFill="1" applyBorder="1"/>
    <xf numFmtId="43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3E999-4BA1-44A0-A785-32D2D1F43E4E}" name="Table1" displayName="Table1" ref="A1:G7" totalsRowCount="1" headerRowDxfId="49" dataDxfId="48">
  <autoFilter ref="A1:G6" xr:uid="{2C33E999-4BA1-44A0-A785-32D2D1F43E4E}"/>
  <tableColumns count="7">
    <tableColumn id="1" xr3:uid="{CC8BFE86-0835-4373-872E-D1B3B3C480FA}" name="ردیف" totalsRowLabel="Total" dataDxfId="47" totalsRowDxfId="6"/>
    <tableColumn id="2" xr3:uid="{7FA8013A-C910-4219-9CEB-E506898064D4}" name="شناسه اثر" dataDxfId="46" totalsRowDxfId="5"/>
    <tableColumn id="3" xr3:uid="{DD748409-C5FE-4766-ACAB-D50E79BCE8DF}" name="نام قسمت" dataDxfId="45" totalsRowDxfId="4"/>
    <tableColumn id="4" xr3:uid="{CBEDF184-2A08-4E89-BE2C-7F37DF106568}" name="تعداد دانلود " totalsRowFunction="sum" dataDxfId="44" totalsRowDxfId="3" dataCellStyle="Comma" totalsRowCellStyle="Comma"/>
    <tableColumn id="5" xr3:uid="{28236A64-673A-4230-9D58-292A17D5C023}" name="تعداد تماشا" totalsRowFunction="sum" dataDxfId="43" totalsRowDxfId="2" dataCellStyle="Comma" totalsRowCellStyle="Comma"/>
    <tableColumn id="6" xr3:uid="{66F7AFEC-3218-4926-BDC3-3E9236764054}" name="دقایق تماشا" totalsRowFunction="sum" dataDxfId="42" totalsRowDxfId="1" dataCellStyle="Comma" totalsRowCellStyle="Comma"/>
    <tableColumn id="7" xr3:uid="{943F8F07-F843-48F3-A6EB-4488DE5BCA75}" name="فروش" totalsRowFunction="custom" dataDxfId="41" totalsRowDxfId="0" dataCellStyle="Comma" totalsRowCellStyle="Comma">
      <totalsRowFormula>MEDIAN(G2:G6)</totalsRow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E37746-D959-4995-B8A3-6B786F451A6E}" name="Table2" displayName="Table2" ref="A1:H12" totalsRowCount="1" headerRowDxfId="40" dataDxfId="39">
  <autoFilter ref="A1:H11" xr:uid="{E7E37746-D959-4995-B8A3-6B786F451A6E}"/>
  <tableColumns count="8">
    <tableColumn id="1" xr3:uid="{82173538-F2E3-41B0-9FBA-A2A8B1A2F8D7}" name="ردیف" totalsRowLabel="Total" dataDxfId="38" totalsRowDxfId="14"/>
    <tableColumn id="2" xr3:uid="{DF414498-396F-4C35-BBF5-55A5A9A9CAD1}" name="شناسه اثر" dataDxfId="37" totalsRowDxfId="13"/>
    <tableColumn id="3" xr3:uid="{8CE2BCD3-0DAE-45CB-9B9E-AE9D1E0FDDAD}" name="نام قسمت" dataDxfId="36" totalsRowDxfId="12"/>
    <tableColumn id="4" xr3:uid="{0EE8B66C-39C0-4B94-9152-308D8398CFAB}" name="ایدی استریم" dataDxfId="35" totalsRowDxfId="11"/>
    <tableColumn id="5" xr3:uid="{62654C44-929E-4E78-BB13-6CC17F8080FE}" name="تعداد دانلود " dataDxfId="34" totalsRowDxfId="10"/>
    <tableColumn id="6" xr3:uid="{6744A6DF-C59F-420B-A749-695BB6ACFE99}" name="تعداد تماشا" totalsRowFunction="var" dataDxfId="33" totalsRowDxfId="9" dataCellStyle="Comma" totalsRowCellStyle="Comma"/>
    <tableColumn id="7" xr3:uid="{334FA3F8-0A14-48DD-A93A-94C9D38D8500}" name="دقایق تماشا" totalsRowFunction="stdDev" dataDxfId="32" totalsRowDxfId="8" dataCellStyle="Comma" totalsRowCellStyle="Comma"/>
    <tableColumn id="8" xr3:uid="{43EC7500-CFB7-47AB-ABD2-AB683943F232}" name="فروش" dataDxfId="31" totalsRowDxfId="7" dataCellStyle="Comma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BAC824-CC2F-4CDE-9685-DB65B0BF2556}" name="Table3" displayName="Table3" ref="A1:G17" totalsRowCount="1" headerRowDxfId="30" dataDxfId="29">
  <autoFilter ref="A1:G16" xr:uid="{BABAC824-CC2F-4CDE-9685-DB65B0BF2556}"/>
  <tableColumns count="7">
    <tableColumn id="1" xr3:uid="{27FC1FDA-58D9-4BCA-9CDF-17AC15F8F9E2}" name="ردیف" totalsRowLabel="Total" dataDxfId="28" totalsRowDxfId="27"/>
    <tableColumn id="2" xr3:uid="{17506826-8184-4F4D-A2E0-94FD4B75774A}" name="شناسه اثر" dataDxfId="26" totalsRowDxfId="25"/>
    <tableColumn id="3" xr3:uid="{EC9409DE-3012-4657-9552-548DF1BCE625}" name="نام قسمت" dataDxfId="24" totalsRowDxfId="23"/>
    <tableColumn id="4" xr3:uid="{ABE1D849-1DA4-4511-B854-493E61F33AF2}" name="تعداد دانلود " dataDxfId="22" totalsRowDxfId="21" dataCellStyle="Comma" totalsRowCellStyle="Comma"/>
    <tableColumn id="5" xr3:uid="{D659AB40-3B95-4D66-82EC-D363343464A6}" name="تعداد تماشا " dataDxfId="20" totalsRowDxfId="19" dataCellStyle="Comma" totalsRowCellStyle="Comma"/>
    <tableColumn id="6" xr3:uid="{FCA8FDA3-B19F-4D6E-A452-813A9EEA256F}" name="دقایق تماشا" totalsRowFunction="sum" dataDxfId="18" totalsRowDxfId="17" dataCellStyle="Comma" totalsRowCellStyle="Comma"/>
    <tableColumn id="7" xr3:uid="{128749D9-5179-48BB-91F0-E5439D544E8A}" name="فروش" dataDxfId="16" totalsRowDxfId="15" dataCellStyle="Comma" totalsRowCellStyle="Comma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rightToLeft="1" tabSelected="1" workbookViewId="0">
      <selection activeCell="F10" sqref="F10"/>
    </sheetView>
  </sheetViews>
  <sheetFormatPr defaultRowHeight="18" x14ac:dyDescent="0.45"/>
  <cols>
    <col min="1" max="1" width="9.140625" style="5"/>
    <col min="2" max="2" width="10.5703125" style="5" customWidth="1"/>
    <col min="3" max="3" width="23.28515625" style="2" customWidth="1"/>
    <col min="4" max="4" width="14.28515625" style="5" customWidth="1"/>
    <col min="5" max="5" width="13.42578125" style="5" customWidth="1"/>
    <col min="6" max="6" width="11.85546875" style="5" customWidth="1"/>
    <col min="7" max="7" width="11.7109375" style="5" bestFit="1" customWidth="1"/>
    <col min="8" max="16384" width="9.140625" style="5"/>
  </cols>
  <sheetData>
    <row r="1" spans="1:7" s="2" customFormat="1" x14ac:dyDescent="0.45">
      <c r="A1" s="1" t="s">
        <v>3</v>
      </c>
      <c r="B1" s="1" t="s">
        <v>2</v>
      </c>
      <c r="C1" s="1" t="s">
        <v>0</v>
      </c>
      <c r="D1" s="1" t="s">
        <v>9</v>
      </c>
      <c r="E1" s="1" t="s">
        <v>10</v>
      </c>
      <c r="F1" s="1" t="s">
        <v>1</v>
      </c>
      <c r="G1" s="1" t="s">
        <v>40</v>
      </c>
    </row>
    <row r="2" spans="1:7" x14ac:dyDescent="0.45">
      <c r="A2" s="3">
        <v>1</v>
      </c>
      <c r="B2" s="3">
        <v>6479</v>
      </c>
      <c r="C2" s="4" t="s">
        <v>4</v>
      </c>
      <c r="D2" s="8">
        <v>75</v>
      </c>
      <c r="E2" s="8">
        <v>170</v>
      </c>
      <c r="F2" s="8">
        <v>602</v>
      </c>
      <c r="G2" s="8">
        <f>192000+136000+58000</f>
        <v>386000</v>
      </c>
    </row>
    <row r="3" spans="1:7" x14ac:dyDescent="0.45">
      <c r="A3" s="3">
        <v>2</v>
      </c>
      <c r="B3" s="3">
        <v>6513</v>
      </c>
      <c r="C3" s="4" t="s">
        <v>5</v>
      </c>
      <c r="D3" s="8">
        <v>87</v>
      </c>
      <c r="E3" s="8">
        <v>122</v>
      </c>
      <c r="F3" s="8">
        <v>206</v>
      </c>
      <c r="G3" s="8">
        <f>91000+163000+160000</f>
        <v>414000</v>
      </c>
    </row>
    <row r="4" spans="1:7" x14ac:dyDescent="0.45">
      <c r="A4" s="3">
        <v>3</v>
      </c>
      <c r="B4" s="3">
        <v>7814</v>
      </c>
      <c r="C4" s="4" t="s">
        <v>6</v>
      </c>
      <c r="D4" s="8">
        <v>63</v>
      </c>
      <c r="E4" s="8">
        <v>184</v>
      </c>
      <c r="F4" s="8">
        <v>565</v>
      </c>
      <c r="G4" s="8">
        <f>160000+112000+71000</f>
        <v>343000</v>
      </c>
    </row>
    <row r="5" spans="1:7" x14ac:dyDescent="0.45">
      <c r="A5" s="3">
        <v>4</v>
      </c>
      <c r="B5" s="3">
        <v>7823</v>
      </c>
      <c r="C5" s="4" t="s">
        <v>7</v>
      </c>
      <c r="D5" s="8">
        <v>71</v>
      </c>
      <c r="E5" s="8">
        <v>226</v>
      </c>
      <c r="F5" s="8">
        <v>648</v>
      </c>
      <c r="G5" s="8">
        <f>190000+180000+85000</f>
        <v>455000</v>
      </c>
    </row>
    <row r="6" spans="1:7" ht="36" x14ac:dyDescent="0.45">
      <c r="A6" s="3">
        <v>5</v>
      </c>
      <c r="B6" s="3">
        <v>8548</v>
      </c>
      <c r="C6" s="4" t="s">
        <v>8</v>
      </c>
      <c r="D6" s="8">
        <v>98</v>
      </c>
      <c r="E6" s="8">
        <v>562</v>
      </c>
      <c r="F6" s="8">
        <v>7764</v>
      </c>
      <c r="G6" s="8">
        <f>440000+210000</f>
        <v>650000</v>
      </c>
    </row>
    <row r="7" spans="1:7" x14ac:dyDescent="0.45">
      <c r="A7" s="6" t="s">
        <v>41</v>
      </c>
      <c r="B7" s="6"/>
      <c r="C7" s="7"/>
      <c r="D7" s="9">
        <f>SUBTOTAL(109,Table1[[تعداد دانلود ]])</f>
        <v>394</v>
      </c>
      <c r="E7" s="9">
        <f>SUBTOTAL(109,Table1[تعداد تماشا])</f>
        <v>1264</v>
      </c>
      <c r="F7" s="9">
        <f>SUBTOTAL(109,Table1[دقایق تماشا])</f>
        <v>9785</v>
      </c>
      <c r="G7" s="9">
        <f>MEDIAN(G2:G6)</f>
        <v>414000</v>
      </c>
    </row>
    <row r="10" spans="1:7" ht="36" x14ac:dyDescent="0.45">
      <c r="C10" s="2" t="s">
        <v>11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91EF7-3F72-46E5-9B93-18FF36E10B1C}">
  <dimension ref="A1:H15"/>
  <sheetViews>
    <sheetView rightToLeft="1" topLeftCell="C1" workbookViewId="0">
      <selection activeCell="L8" sqref="L8"/>
    </sheetView>
  </sheetViews>
  <sheetFormatPr defaultRowHeight="18" x14ac:dyDescent="0.45"/>
  <cols>
    <col min="1" max="1" width="7" style="5" customWidth="1"/>
    <col min="2" max="2" width="10.5703125" style="5" customWidth="1"/>
    <col min="3" max="3" width="15.7109375" style="5" bestFit="1" customWidth="1"/>
    <col min="4" max="4" width="12.42578125" style="5" customWidth="1"/>
    <col min="5" max="5" width="11.5703125" style="5" customWidth="1"/>
    <col min="6" max="6" width="11.42578125" style="12" customWidth="1"/>
    <col min="7" max="7" width="11.85546875" style="12" customWidth="1"/>
    <col min="8" max="8" width="16.85546875" style="12" bestFit="1" customWidth="1"/>
    <col min="9" max="16384" width="9.140625" style="5"/>
  </cols>
  <sheetData>
    <row r="1" spans="1:8" x14ac:dyDescent="0.45">
      <c r="A1" s="10" t="s">
        <v>3</v>
      </c>
      <c r="B1" s="10" t="s">
        <v>2</v>
      </c>
      <c r="C1" s="10" t="s">
        <v>0</v>
      </c>
      <c r="D1" s="10" t="s">
        <v>22</v>
      </c>
      <c r="E1" s="10" t="s">
        <v>9</v>
      </c>
      <c r="F1" s="11" t="s">
        <v>10</v>
      </c>
      <c r="G1" s="11" t="s">
        <v>1</v>
      </c>
      <c r="H1" s="11" t="s">
        <v>40</v>
      </c>
    </row>
    <row r="2" spans="1:8" x14ac:dyDescent="0.45">
      <c r="A2" s="3">
        <v>1</v>
      </c>
      <c r="B2" s="3">
        <v>9061</v>
      </c>
      <c r="C2" s="3" t="s">
        <v>12</v>
      </c>
      <c r="D2" s="3">
        <v>549</v>
      </c>
      <c r="E2" s="3" t="s">
        <v>23</v>
      </c>
      <c r="F2" s="8">
        <v>262</v>
      </c>
      <c r="G2" s="8">
        <v>1262</v>
      </c>
      <c r="H2" s="8">
        <v>498000</v>
      </c>
    </row>
    <row r="3" spans="1:8" x14ac:dyDescent="0.45">
      <c r="A3" s="3">
        <v>2</v>
      </c>
      <c r="B3" s="3">
        <v>9094</v>
      </c>
      <c r="C3" s="3" t="s">
        <v>13</v>
      </c>
      <c r="D3" s="3">
        <v>620</v>
      </c>
      <c r="E3" s="3" t="s">
        <v>23</v>
      </c>
      <c r="F3" s="8">
        <v>108</v>
      </c>
      <c r="G3" s="8">
        <v>472</v>
      </c>
      <c r="H3" s="8">
        <v>278000</v>
      </c>
    </row>
    <row r="4" spans="1:8" x14ac:dyDescent="0.45">
      <c r="A4" s="3">
        <v>3</v>
      </c>
      <c r="B4" s="3">
        <v>9248</v>
      </c>
      <c r="C4" s="3" t="s">
        <v>14</v>
      </c>
      <c r="D4" s="3">
        <v>762</v>
      </c>
      <c r="E4" s="3" t="s">
        <v>23</v>
      </c>
      <c r="F4" s="8">
        <v>42</v>
      </c>
      <c r="G4" s="8">
        <v>341</v>
      </c>
      <c r="H4" s="8">
        <v>177000</v>
      </c>
    </row>
    <row r="5" spans="1:8" x14ac:dyDescent="0.45">
      <c r="A5" s="3">
        <v>4</v>
      </c>
      <c r="B5" s="3">
        <v>9251</v>
      </c>
      <c r="C5" s="3" t="s">
        <v>15</v>
      </c>
      <c r="D5" s="3">
        <v>768</v>
      </c>
      <c r="E5" s="3" t="s">
        <v>23</v>
      </c>
      <c r="F5" s="8">
        <v>81</v>
      </c>
      <c r="G5" s="8">
        <v>572</v>
      </c>
      <c r="H5" s="8">
        <v>215000</v>
      </c>
    </row>
    <row r="6" spans="1:8" x14ac:dyDescent="0.45">
      <c r="A6" s="3">
        <v>5</v>
      </c>
      <c r="B6" s="3">
        <v>9252</v>
      </c>
      <c r="C6" s="3" t="s">
        <v>16</v>
      </c>
      <c r="D6" s="3">
        <v>785</v>
      </c>
      <c r="E6" s="3" t="s">
        <v>23</v>
      </c>
      <c r="F6" s="8">
        <v>75</v>
      </c>
      <c r="G6" s="8">
        <v>560</v>
      </c>
      <c r="H6" s="8">
        <v>213000</v>
      </c>
    </row>
    <row r="7" spans="1:8" x14ac:dyDescent="0.45">
      <c r="A7" s="3">
        <v>6</v>
      </c>
      <c r="B7" s="3">
        <v>9291</v>
      </c>
      <c r="C7" s="3" t="s">
        <v>17</v>
      </c>
      <c r="D7" s="3">
        <v>810</v>
      </c>
      <c r="E7" s="3" t="s">
        <v>23</v>
      </c>
      <c r="F7" s="8">
        <v>155</v>
      </c>
      <c r="G7" s="8">
        <v>1143</v>
      </c>
      <c r="H7" s="8">
        <v>478000</v>
      </c>
    </row>
    <row r="8" spans="1:8" x14ac:dyDescent="0.45">
      <c r="A8" s="3">
        <v>7</v>
      </c>
      <c r="B8" s="3">
        <v>9302</v>
      </c>
      <c r="C8" s="3" t="s">
        <v>18</v>
      </c>
      <c r="D8" s="3">
        <v>831</v>
      </c>
      <c r="E8" s="3" t="s">
        <v>23</v>
      </c>
      <c r="F8" s="8">
        <v>184</v>
      </c>
      <c r="G8" s="8">
        <v>1588</v>
      </c>
      <c r="H8" s="8">
        <v>602000</v>
      </c>
    </row>
    <row r="9" spans="1:8" x14ac:dyDescent="0.45">
      <c r="A9" s="3">
        <v>8</v>
      </c>
      <c r="B9" s="3">
        <v>9412</v>
      </c>
      <c r="C9" s="3" t="s">
        <v>19</v>
      </c>
      <c r="D9" s="3">
        <v>932</v>
      </c>
      <c r="E9" s="3" t="s">
        <v>23</v>
      </c>
      <c r="F9" s="8">
        <v>57</v>
      </c>
      <c r="G9" s="8">
        <v>1231</v>
      </c>
      <c r="H9" s="8">
        <v>215000</v>
      </c>
    </row>
    <row r="10" spans="1:8" x14ac:dyDescent="0.45">
      <c r="A10" s="3">
        <v>9</v>
      </c>
      <c r="B10" s="3">
        <v>9417</v>
      </c>
      <c r="C10" s="3" t="s">
        <v>20</v>
      </c>
      <c r="D10" s="3">
        <v>939</v>
      </c>
      <c r="E10" s="3" t="s">
        <v>23</v>
      </c>
      <c r="F10" s="8">
        <v>52</v>
      </c>
      <c r="G10" s="8">
        <v>461</v>
      </c>
      <c r="H10" s="8">
        <v>176000</v>
      </c>
    </row>
    <row r="11" spans="1:8" x14ac:dyDescent="0.45">
      <c r="A11" s="3">
        <v>10</v>
      </c>
      <c r="B11" s="3">
        <v>9426</v>
      </c>
      <c r="C11" s="3" t="s">
        <v>21</v>
      </c>
      <c r="D11" s="3">
        <v>949</v>
      </c>
      <c r="E11" s="3" t="s">
        <v>23</v>
      </c>
      <c r="F11" s="8">
        <v>59</v>
      </c>
      <c r="G11" s="8">
        <v>423</v>
      </c>
      <c r="H11" s="8">
        <v>187000</v>
      </c>
    </row>
    <row r="12" spans="1:8" x14ac:dyDescent="0.45">
      <c r="A12" s="6" t="s">
        <v>41</v>
      </c>
      <c r="B12" s="6"/>
      <c r="C12" s="6"/>
      <c r="D12" s="6"/>
      <c r="E12" s="6"/>
      <c r="F12" s="9">
        <f>SUBTOTAL(110,Table2[تعداد تماشا])</f>
        <v>5112.2777777777774</v>
      </c>
      <c r="G12" s="9">
        <f>SUBTOTAL(107,Table2[دقایق تماشا])</f>
        <v>449.98964185609623</v>
      </c>
      <c r="H12" s="17"/>
    </row>
    <row r="15" spans="1:8" ht="54" x14ac:dyDescent="0.45">
      <c r="C15" s="2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7115-02BA-4D9D-AE6F-8E0D75C3C19D}">
  <dimension ref="A1:G22"/>
  <sheetViews>
    <sheetView rightToLeft="1" workbookViewId="0">
      <selection activeCell="E10" sqref="E10"/>
    </sheetView>
  </sheetViews>
  <sheetFormatPr defaultRowHeight="15" x14ac:dyDescent="0.25"/>
  <cols>
    <col min="1" max="1" width="3.85546875" style="13" customWidth="1"/>
    <col min="2" max="2" width="10.5703125" style="13" customWidth="1"/>
    <col min="3" max="3" width="30.5703125" style="13" customWidth="1"/>
    <col min="4" max="4" width="11.5703125" style="15" customWidth="1"/>
    <col min="5" max="6" width="11.85546875" style="15" customWidth="1"/>
    <col min="7" max="16384" width="9.140625" style="13"/>
  </cols>
  <sheetData>
    <row r="1" spans="1:7" ht="18" x14ac:dyDescent="0.25">
      <c r="A1" s="10" t="s">
        <v>3</v>
      </c>
      <c r="B1" s="10" t="s">
        <v>2</v>
      </c>
      <c r="C1" s="1" t="s">
        <v>0</v>
      </c>
      <c r="D1" s="11" t="s">
        <v>9</v>
      </c>
      <c r="E1" s="11" t="s">
        <v>39</v>
      </c>
      <c r="F1" s="11" t="s">
        <v>1</v>
      </c>
      <c r="G1" s="10" t="s">
        <v>40</v>
      </c>
    </row>
    <row r="2" spans="1:7" ht="18" x14ac:dyDescent="0.25">
      <c r="A2" s="3">
        <v>1</v>
      </c>
      <c r="B2" s="3">
        <v>6952</v>
      </c>
      <c r="C2" s="4" t="s">
        <v>25</v>
      </c>
      <c r="D2" s="8">
        <v>144</v>
      </c>
      <c r="E2" s="8">
        <v>510</v>
      </c>
      <c r="F2" s="8">
        <v>4180</v>
      </c>
      <c r="G2" s="8">
        <v>0</v>
      </c>
    </row>
    <row r="3" spans="1:7" ht="36" x14ac:dyDescent="0.25">
      <c r="A3" s="3">
        <v>2</v>
      </c>
      <c r="B3" s="3">
        <v>7960</v>
      </c>
      <c r="C3" s="4" t="s">
        <v>26</v>
      </c>
      <c r="D3" s="8">
        <v>156</v>
      </c>
      <c r="E3" s="8">
        <v>487</v>
      </c>
      <c r="F3" s="8">
        <v>3874</v>
      </c>
      <c r="G3" s="8">
        <v>0</v>
      </c>
    </row>
    <row r="4" spans="1:7" ht="18" x14ac:dyDescent="0.25">
      <c r="A4" s="3">
        <v>3</v>
      </c>
      <c r="B4" s="3">
        <v>7925</v>
      </c>
      <c r="C4" s="4" t="s">
        <v>27</v>
      </c>
      <c r="D4" s="8">
        <v>124</v>
      </c>
      <c r="E4" s="8">
        <v>435</v>
      </c>
      <c r="F4" s="8">
        <v>1490</v>
      </c>
      <c r="G4" s="8">
        <v>0</v>
      </c>
    </row>
    <row r="5" spans="1:7" ht="18" x14ac:dyDescent="0.25">
      <c r="A5" s="3">
        <v>4</v>
      </c>
      <c r="B5" s="3">
        <v>6217</v>
      </c>
      <c r="C5" s="4" t="s">
        <v>28</v>
      </c>
      <c r="D5" s="8">
        <v>48</v>
      </c>
      <c r="E5" s="8">
        <v>97</v>
      </c>
      <c r="F5" s="8">
        <v>512</v>
      </c>
      <c r="G5" s="8">
        <v>0</v>
      </c>
    </row>
    <row r="6" spans="1:7" ht="18" x14ac:dyDescent="0.25">
      <c r="A6" s="3">
        <v>5</v>
      </c>
      <c r="B6" s="3">
        <v>5971</v>
      </c>
      <c r="C6" s="4" t="s">
        <v>29</v>
      </c>
      <c r="D6" s="8">
        <v>55</v>
      </c>
      <c r="E6" s="8">
        <v>116</v>
      </c>
      <c r="F6" s="8">
        <v>77</v>
      </c>
      <c r="G6" s="8">
        <v>0</v>
      </c>
    </row>
    <row r="7" spans="1:7" ht="18" x14ac:dyDescent="0.25">
      <c r="A7" s="3">
        <v>6</v>
      </c>
      <c r="B7" s="3">
        <v>6680</v>
      </c>
      <c r="C7" s="4" t="s">
        <v>30</v>
      </c>
      <c r="D7" s="8">
        <v>26</v>
      </c>
      <c r="E7" s="8">
        <v>47</v>
      </c>
      <c r="F7" s="8">
        <v>347</v>
      </c>
      <c r="G7" s="8">
        <v>0</v>
      </c>
    </row>
    <row r="8" spans="1:7" ht="18" x14ac:dyDescent="0.25">
      <c r="A8" s="3">
        <v>7</v>
      </c>
      <c r="B8" s="3">
        <v>6509</v>
      </c>
      <c r="C8" s="4" t="s">
        <v>31</v>
      </c>
      <c r="D8" s="8">
        <v>43</v>
      </c>
      <c r="E8" s="8">
        <v>126</v>
      </c>
      <c r="F8" s="8">
        <v>495</v>
      </c>
      <c r="G8" s="8">
        <v>0</v>
      </c>
    </row>
    <row r="9" spans="1:7" ht="18" x14ac:dyDescent="0.25">
      <c r="A9" s="3">
        <v>8</v>
      </c>
      <c r="B9" s="3">
        <v>6457</v>
      </c>
      <c r="C9" s="4" t="s">
        <v>32</v>
      </c>
      <c r="D9" s="8">
        <v>23</v>
      </c>
      <c r="E9" s="8">
        <v>54</v>
      </c>
      <c r="F9" s="8">
        <v>260</v>
      </c>
      <c r="G9" s="8">
        <v>0</v>
      </c>
    </row>
    <row r="10" spans="1:7" ht="36" x14ac:dyDescent="0.25">
      <c r="A10" s="3">
        <v>9</v>
      </c>
      <c r="B10" s="3">
        <v>6366</v>
      </c>
      <c r="C10" s="4" t="s">
        <v>33</v>
      </c>
      <c r="D10" s="8">
        <v>36</v>
      </c>
      <c r="E10" s="8">
        <v>55</v>
      </c>
      <c r="F10" s="8">
        <v>183</v>
      </c>
      <c r="G10" s="8">
        <v>0</v>
      </c>
    </row>
    <row r="11" spans="1:7" ht="18" x14ac:dyDescent="0.25">
      <c r="A11" s="3">
        <v>10</v>
      </c>
      <c r="B11" s="3">
        <v>7824</v>
      </c>
      <c r="C11" s="4" t="s">
        <v>34</v>
      </c>
      <c r="D11" s="8">
        <v>44</v>
      </c>
      <c r="E11" s="8">
        <v>65</v>
      </c>
      <c r="F11" s="8">
        <v>325</v>
      </c>
      <c r="G11" s="8">
        <v>0</v>
      </c>
    </row>
    <row r="12" spans="1:7" ht="18" x14ac:dyDescent="0.25">
      <c r="A12" s="3">
        <v>11</v>
      </c>
      <c r="B12" s="3">
        <v>6731</v>
      </c>
      <c r="C12" s="4" t="s">
        <v>35</v>
      </c>
      <c r="D12" s="8">
        <v>32</v>
      </c>
      <c r="E12" s="8">
        <v>44</v>
      </c>
      <c r="F12" s="8">
        <v>123</v>
      </c>
      <c r="G12" s="8">
        <v>0</v>
      </c>
    </row>
    <row r="13" spans="1:7" ht="36" x14ac:dyDescent="0.25">
      <c r="A13" s="3">
        <v>12</v>
      </c>
      <c r="B13" s="3">
        <v>6511</v>
      </c>
      <c r="C13" s="4" t="s">
        <v>36</v>
      </c>
      <c r="D13" s="8">
        <v>18</v>
      </c>
      <c r="E13" s="8">
        <v>23</v>
      </c>
      <c r="F13" s="8">
        <v>207</v>
      </c>
      <c r="G13" s="8">
        <v>0</v>
      </c>
    </row>
    <row r="14" spans="1:7" ht="18" x14ac:dyDescent="0.25">
      <c r="A14" s="3">
        <v>13</v>
      </c>
      <c r="B14" s="3">
        <v>6074</v>
      </c>
      <c r="C14" s="4" t="s">
        <v>37</v>
      </c>
      <c r="D14" s="8">
        <v>26</v>
      </c>
      <c r="E14" s="8">
        <v>30</v>
      </c>
      <c r="F14" s="8">
        <v>38</v>
      </c>
      <c r="G14" s="8">
        <v>0</v>
      </c>
    </row>
    <row r="15" spans="1:7" ht="36" x14ac:dyDescent="0.25">
      <c r="A15" s="3">
        <v>14</v>
      </c>
      <c r="B15" s="3">
        <v>7825</v>
      </c>
      <c r="C15" s="4" t="s">
        <v>38</v>
      </c>
      <c r="D15" s="8">
        <v>46</v>
      </c>
      <c r="E15" s="8">
        <v>146</v>
      </c>
      <c r="F15" s="8">
        <v>801</v>
      </c>
      <c r="G15" s="8">
        <v>0</v>
      </c>
    </row>
    <row r="16" spans="1:7" ht="18" x14ac:dyDescent="0.25">
      <c r="A16" s="3">
        <v>1</v>
      </c>
      <c r="B16" s="3">
        <v>6593</v>
      </c>
      <c r="C16" s="4" t="s">
        <v>24</v>
      </c>
      <c r="D16" s="8">
        <v>821</v>
      </c>
      <c r="E16" s="8">
        <v>2235</v>
      </c>
      <c r="F16" s="8">
        <v>12913</v>
      </c>
      <c r="G16" s="8"/>
    </row>
    <row r="17" spans="1:7" ht="18" x14ac:dyDescent="0.25">
      <c r="A17" s="6" t="s">
        <v>41</v>
      </c>
      <c r="B17" s="6"/>
      <c r="C17" s="7"/>
      <c r="D17" s="17"/>
      <c r="E17" s="17"/>
      <c r="F17" s="17">
        <f>SUBTOTAL(109,Table3[دقایق تماشا])</f>
        <v>25825</v>
      </c>
      <c r="G17" s="16"/>
    </row>
    <row r="22" spans="1:7" ht="30" x14ac:dyDescent="0.25">
      <c r="C22" s="14" t="s">
        <v>11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قصه های آفتابگردون</vt:lpstr>
      <vt:lpstr>کله قند</vt:lpstr>
      <vt:lpstr>آرمان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عماریار / بهنام خان محمدی</dc:creator>
  <cp:lastModifiedBy>ابوالفضل خسروجردی</cp:lastModifiedBy>
  <dcterms:created xsi:type="dcterms:W3CDTF">2015-06-05T18:17:20Z</dcterms:created>
  <dcterms:modified xsi:type="dcterms:W3CDTF">2024-06-09T05:46:37Z</dcterms:modified>
</cp:coreProperties>
</file>